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xl/customProperty19.bin" ContentType="application/vnd.openxmlformats-officedocument.spreadsheetml.customProperty"/>
  <Override PartName="/xl/customProperty20.bin" ContentType="application/vnd.openxmlformats-officedocument.spreadsheetml.customProperty"/>
  <Override PartName="/xl/customProperty21.bin" ContentType="application/vnd.openxmlformats-officedocument.spreadsheetml.customProperty"/>
  <Override PartName="/xl/customProperty22.bin" ContentType="application/vnd.openxmlformats-officedocument.spreadsheetml.customProperty"/>
  <Override PartName="/xl/customProperty23.bin" ContentType="application/vnd.openxmlformats-officedocument.spreadsheetml.customProperty"/>
  <Override PartName="/xl/customProperty24.bin" ContentType="application/vnd.openxmlformats-officedocument.spreadsheetml.customProperty"/>
  <Override PartName="/xl/customProperty25.bin" ContentType="application/vnd.openxmlformats-officedocument.spreadsheetml.customProperty"/>
  <Override PartName="/xl/customProperty26.bin" ContentType="application/vnd.openxmlformats-officedocument.spreadsheetml.customProperty"/>
  <Override PartName="/xl/customProperty27.bin" ContentType="application/vnd.openxmlformats-officedocument.spreadsheetml.customProperty"/>
  <Override PartName="/xl/customProperty28.bin" ContentType="application/vnd.openxmlformats-officedocument.spreadsheetml.customProperty"/>
  <Override PartName="/xl/customProperty29.bin" ContentType="application/vnd.openxmlformats-officedocument.spreadsheetml.customProperty"/>
  <Override PartName="/xl/customProperty30.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https://pge.sharepoint.com/sites/regaff/Low_Income/Shared/Monthly-Annual Reports/Monthly Reports/2026 Monthly Reports/07_July/"/>
    </mc:Choice>
  </mc:AlternateContent>
  <xr:revisionPtr revIDLastSave="1635" documentId="13_ncr:1_{D1052320-5004-4077-8174-3D9E42A20B52}" xr6:coauthVersionLast="47" xr6:coauthVersionMax="47" xr10:uidLastSave="{E5BEFFC4-2503-41F5-83AB-34303CF72169}"/>
  <bookViews>
    <workbookView xWindow="57480" yWindow="-120" windowWidth="29040" windowHeight="15720" tabRatio="906" xr2:uid="{00000000-000D-0000-FFFF-FFFF00000000}"/>
  </bookViews>
  <sheets>
    <sheet name="ESA Summary" sheetId="96" r:id="rId1"/>
    <sheet name="ESA Table 1" sheetId="53" r:id="rId2"/>
    <sheet name="ESA Table 2 - MAIN" sheetId="112" r:id="rId3"/>
    <sheet name="ESA Table 2A - MFWB" sheetId="116" r:id="rId4"/>
    <sheet name="ESA Table 2B - PP-PD" sheetId="108" r:id="rId5"/>
    <sheet name="ESA Table 2C - BE" sheetId="117" r:id="rId6"/>
    <sheet name="ESA Table 2D - CEH" sheetId="110" r:id="rId7"/>
    <sheet name="ESA Table 2E - CSD" sheetId="113" r:id="rId8"/>
    <sheet name="ESA Table 3A_3H" sheetId="4" r:id="rId9"/>
    <sheet name="ESA Table 4A-E" sheetId="21" r:id="rId10"/>
    <sheet name="ESA Table 5A_5F" sheetId="7" r:id="rId11"/>
    <sheet name="ESA Table 6" sheetId="8" r:id="rId12"/>
    <sheet name="ESA Table 7" sheetId="115" r:id="rId13"/>
    <sheet name="ESA Table 8" sheetId="83" r:id="rId14"/>
    <sheet name="ESA Table 9" sheetId="106" r:id="rId15"/>
    <sheet name="CARE Table 1" sheetId="70" r:id="rId16"/>
    <sheet name="CARE Table 2" sheetId="71" r:id="rId17"/>
    <sheet name="CARE Table 3A _3B" sheetId="72" r:id="rId18"/>
    <sheet name="CARE Table 4" sheetId="74" r:id="rId19"/>
    <sheet name="CARE Table 5" sheetId="75" r:id="rId20"/>
    <sheet name="CARE Table 6" sheetId="76" r:id="rId21"/>
    <sheet name="CARE Table 7" sheetId="67" r:id="rId22"/>
    <sheet name="CARE Table 8" sheetId="78" r:id="rId23"/>
    <sheet name="CARE Table 8A" sheetId="111" r:id="rId24"/>
    <sheet name="FERA Table 1" sheetId="85" r:id="rId25"/>
    <sheet name="FERA Table 2" sheetId="86" r:id="rId26"/>
    <sheet name="FERA Table 3A _3B" sheetId="87" r:id="rId27"/>
    <sheet name="FERA Table 4" sheetId="88" r:id="rId28"/>
    <sheet name="FERA Table 5" sheetId="89" r:id="rId29"/>
    <sheet name="FERA Table 6" sheetId="90" r:id="rId30"/>
  </sheets>
  <externalReferences>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s>
  <definedNames>
    <definedName name="\P" localSheetId="15">#REF!</definedName>
    <definedName name="\P" localSheetId="16">#REF!</definedName>
    <definedName name="\P" localSheetId="17">#REF!</definedName>
    <definedName name="\P" localSheetId="18">#REF!</definedName>
    <definedName name="\P" localSheetId="19">#REF!</definedName>
    <definedName name="\P" localSheetId="20">#REF!</definedName>
    <definedName name="\P" localSheetId="24">#REF!</definedName>
    <definedName name="\P" localSheetId="25">#REF!</definedName>
    <definedName name="\P" localSheetId="26">#REF!</definedName>
    <definedName name="\P" localSheetId="27">#REF!</definedName>
    <definedName name="\P" localSheetId="28">#REF!</definedName>
    <definedName name="\P" localSheetId="29">#REF!</definedName>
    <definedName name="\P">#REF!</definedName>
    <definedName name="\s" localSheetId="15">#REF!</definedName>
    <definedName name="\s" localSheetId="16">#REF!</definedName>
    <definedName name="\s" localSheetId="17">#REF!</definedName>
    <definedName name="\s" localSheetId="18">#REF!</definedName>
    <definedName name="\s" localSheetId="19">#REF!</definedName>
    <definedName name="\s" localSheetId="20">#REF!</definedName>
    <definedName name="\s" localSheetId="24">#REF!</definedName>
    <definedName name="\s" localSheetId="25">#REF!</definedName>
    <definedName name="\s" localSheetId="26">#REF!</definedName>
    <definedName name="\s" localSheetId="27">#REF!</definedName>
    <definedName name="\s" localSheetId="28">#REF!</definedName>
    <definedName name="\s" localSheetId="29">#REF!</definedName>
    <definedName name="\s">#REF!</definedName>
    <definedName name="_____May2007" localSheetId="15" hidden="1">{"2002Frcst","05Month",FALSE,"Frcst Format 2002"}</definedName>
    <definedName name="_____May2007" localSheetId="16" hidden="1">{"2002Frcst","05Month",FALSE,"Frcst Format 2002"}</definedName>
    <definedName name="_____May2007" localSheetId="17" hidden="1">{"2002Frcst","05Month",FALSE,"Frcst Format 2002"}</definedName>
    <definedName name="_____May2007" localSheetId="18" hidden="1">{"2002Frcst","05Month",FALSE,"Frcst Format 2002"}</definedName>
    <definedName name="_____May2007" localSheetId="19" hidden="1">{"2002Frcst","05Month",FALSE,"Frcst Format 2002"}</definedName>
    <definedName name="_____May2007" localSheetId="20" hidden="1">{"2002Frcst","05Month",FALSE,"Frcst Format 2002"}</definedName>
    <definedName name="_____May2007" localSheetId="21" hidden="1">{"2002Frcst","05Month",FALSE,"Frcst Format 2002"}</definedName>
    <definedName name="_____May2007" localSheetId="2" hidden="1">{"2002Frcst","05Month",FALSE,"Frcst Format 2002"}</definedName>
    <definedName name="_____May2007" localSheetId="7" hidden="1">{"2002Frcst","05Month",FALSE,"Frcst Format 2002"}</definedName>
    <definedName name="_____May2007" localSheetId="12" hidden="1">{"2002Frcst","05Month",FALSE,"Frcst Format 2002"}</definedName>
    <definedName name="_____May2007" localSheetId="14" hidden="1">{"2002Frcst","05Month",FALSE,"Frcst Format 2002"}</definedName>
    <definedName name="_____May2007" localSheetId="24" hidden="1">{"2002Frcst","05Month",FALSE,"Frcst Format 2002"}</definedName>
    <definedName name="_____May2007" localSheetId="25" hidden="1">{"2002Frcst","05Month",FALSE,"Frcst Format 2002"}</definedName>
    <definedName name="_____May2007" localSheetId="26" hidden="1">{"2002Frcst","05Month",FALSE,"Frcst Format 2002"}</definedName>
    <definedName name="_____May2007" localSheetId="27" hidden="1">{"2002Frcst","05Month",FALSE,"Frcst Format 2002"}</definedName>
    <definedName name="_____May2007" localSheetId="28" hidden="1">{"2002Frcst","05Month",FALSE,"Frcst Format 2002"}</definedName>
    <definedName name="_____May2007" localSheetId="29" hidden="1">{"2002Frcst","05Month",FALSE,"Frcst Format 2002"}</definedName>
    <definedName name="____May2007" localSheetId="15" hidden="1">{"2002Frcst","05Month",FALSE,"Frcst Format 2002"}</definedName>
    <definedName name="____May2007" localSheetId="16" hidden="1">{"2002Frcst","05Month",FALSE,"Frcst Format 2002"}</definedName>
    <definedName name="____May2007" localSheetId="17" hidden="1">{"2002Frcst","05Month",FALSE,"Frcst Format 2002"}</definedName>
    <definedName name="____May2007" localSheetId="18" hidden="1">{"2002Frcst","05Month",FALSE,"Frcst Format 2002"}</definedName>
    <definedName name="____May2007" localSheetId="19" hidden="1">{"2002Frcst","05Month",FALSE,"Frcst Format 2002"}</definedName>
    <definedName name="____May2007" localSheetId="20" hidden="1">{"2002Frcst","05Month",FALSE,"Frcst Format 2002"}</definedName>
    <definedName name="____May2007" localSheetId="21" hidden="1">{"2002Frcst","05Month",FALSE,"Frcst Format 2002"}</definedName>
    <definedName name="____May2007" localSheetId="2" hidden="1">{"2002Frcst","05Month",FALSE,"Frcst Format 2002"}</definedName>
    <definedName name="____May2007" localSheetId="7" hidden="1">{"2002Frcst","05Month",FALSE,"Frcst Format 2002"}</definedName>
    <definedName name="____May2007" localSheetId="12" hidden="1">{"2002Frcst","05Month",FALSE,"Frcst Format 2002"}</definedName>
    <definedName name="____May2007" localSheetId="14" hidden="1">{"2002Frcst","05Month",FALSE,"Frcst Format 2002"}</definedName>
    <definedName name="____May2007" localSheetId="24" hidden="1">{"2002Frcst","05Month",FALSE,"Frcst Format 2002"}</definedName>
    <definedName name="____May2007" localSheetId="25" hidden="1">{"2002Frcst","05Month",FALSE,"Frcst Format 2002"}</definedName>
    <definedName name="____May2007" localSheetId="26" hidden="1">{"2002Frcst","05Month",FALSE,"Frcst Format 2002"}</definedName>
    <definedName name="____May2007" localSheetId="27" hidden="1">{"2002Frcst","05Month",FALSE,"Frcst Format 2002"}</definedName>
    <definedName name="____May2007" localSheetId="28" hidden="1">{"2002Frcst","05Month",FALSE,"Frcst Format 2002"}</definedName>
    <definedName name="____May2007" localSheetId="29" hidden="1">{"2002Frcst","05Month",FALSE,"Frcst Format 2002"}</definedName>
    <definedName name="___Dec05" localSheetId="15" hidden="1">{"Page_1",#N/A,FALSE,"BAD4Q98";"Page_2",#N/A,FALSE,"BAD4Q98";"Page_3",#N/A,FALSE,"BAD4Q98";"Page_4",#N/A,FALSE,"BAD4Q98";"Page_5",#N/A,FALSE,"BAD4Q98";"Page_6",#N/A,FALSE,"BAD4Q98";"Input_1",#N/A,FALSE,"BAD4Q98";"Input_2",#N/A,FALSE,"BAD4Q98"}</definedName>
    <definedName name="___Dec05" localSheetId="16" hidden="1">{"Page_1",#N/A,FALSE,"BAD4Q98";"Page_2",#N/A,FALSE,"BAD4Q98";"Page_3",#N/A,FALSE,"BAD4Q98";"Page_4",#N/A,FALSE,"BAD4Q98";"Page_5",#N/A,FALSE,"BAD4Q98";"Page_6",#N/A,FALSE,"BAD4Q98";"Input_1",#N/A,FALSE,"BAD4Q98";"Input_2",#N/A,FALSE,"BAD4Q98"}</definedName>
    <definedName name="___Dec05" localSheetId="17" hidden="1">{"Page_1",#N/A,FALSE,"BAD4Q98";"Page_2",#N/A,FALSE,"BAD4Q98";"Page_3",#N/A,FALSE,"BAD4Q98";"Page_4",#N/A,FALSE,"BAD4Q98";"Page_5",#N/A,FALSE,"BAD4Q98";"Page_6",#N/A,FALSE,"BAD4Q98";"Input_1",#N/A,FALSE,"BAD4Q98";"Input_2",#N/A,FALSE,"BAD4Q98"}</definedName>
    <definedName name="___Dec05" localSheetId="18" hidden="1">{"Page_1",#N/A,FALSE,"BAD4Q98";"Page_2",#N/A,FALSE,"BAD4Q98";"Page_3",#N/A,FALSE,"BAD4Q98";"Page_4",#N/A,FALSE,"BAD4Q98";"Page_5",#N/A,FALSE,"BAD4Q98";"Page_6",#N/A,FALSE,"BAD4Q98";"Input_1",#N/A,FALSE,"BAD4Q98";"Input_2",#N/A,FALSE,"BAD4Q98"}</definedName>
    <definedName name="___Dec05" localSheetId="19" hidden="1">{"Page_1",#N/A,FALSE,"BAD4Q98";"Page_2",#N/A,FALSE,"BAD4Q98";"Page_3",#N/A,FALSE,"BAD4Q98";"Page_4",#N/A,FALSE,"BAD4Q98";"Page_5",#N/A,FALSE,"BAD4Q98";"Page_6",#N/A,FALSE,"BAD4Q98";"Input_1",#N/A,FALSE,"BAD4Q98";"Input_2",#N/A,FALSE,"BAD4Q98"}</definedName>
    <definedName name="___Dec05" localSheetId="20" hidden="1">{"Page_1",#N/A,FALSE,"BAD4Q98";"Page_2",#N/A,FALSE,"BAD4Q98";"Page_3",#N/A,FALSE,"BAD4Q98";"Page_4",#N/A,FALSE,"BAD4Q98";"Page_5",#N/A,FALSE,"BAD4Q98";"Page_6",#N/A,FALSE,"BAD4Q98";"Input_1",#N/A,FALSE,"BAD4Q98";"Input_2",#N/A,FALSE,"BAD4Q98"}</definedName>
    <definedName name="___Dec05" localSheetId="21" hidden="1">{"Page_1",#N/A,FALSE,"BAD4Q98";"Page_2",#N/A,FALSE,"BAD4Q98";"Page_3",#N/A,FALSE,"BAD4Q98";"Page_4",#N/A,FALSE,"BAD4Q98";"Page_5",#N/A,FALSE,"BAD4Q98";"Page_6",#N/A,FALSE,"BAD4Q98";"Input_1",#N/A,FALSE,"BAD4Q98";"Input_2",#N/A,FALSE,"BAD4Q98"}</definedName>
    <definedName name="___Dec05" localSheetId="2" hidden="1">{"Page_1",#N/A,FALSE,"BAD4Q98";"Page_2",#N/A,FALSE,"BAD4Q98";"Page_3",#N/A,FALSE,"BAD4Q98";"Page_4",#N/A,FALSE,"BAD4Q98";"Page_5",#N/A,FALSE,"BAD4Q98";"Page_6",#N/A,FALSE,"BAD4Q98";"Input_1",#N/A,FALSE,"BAD4Q98";"Input_2",#N/A,FALSE,"BAD4Q98"}</definedName>
    <definedName name="___Dec05" localSheetId="7" hidden="1">{"Page_1",#N/A,FALSE,"BAD4Q98";"Page_2",#N/A,FALSE,"BAD4Q98";"Page_3",#N/A,FALSE,"BAD4Q98";"Page_4",#N/A,FALSE,"BAD4Q98";"Page_5",#N/A,FALSE,"BAD4Q98";"Page_6",#N/A,FALSE,"BAD4Q98";"Input_1",#N/A,FALSE,"BAD4Q98";"Input_2",#N/A,FALSE,"BAD4Q98"}</definedName>
    <definedName name="___Dec05" localSheetId="12" hidden="1">{"Page_1",#N/A,FALSE,"BAD4Q98";"Page_2",#N/A,FALSE,"BAD4Q98";"Page_3",#N/A,FALSE,"BAD4Q98";"Page_4",#N/A,FALSE,"BAD4Q98";"Page_5",#N/A,FALSE,"BAD4Q98";"Page_6",#N/A,FALSE,"BAD4Q98";"Input_1",#N/A,FALSE,"BAD4Q98";"Input_2",#N/A,FALSE,"BAD4Q98"}</definedName>
    <definedName name="___Dec05" localSheetId="14" hidden="1">{"Page_1",#N/A,FALSE,"BAD4Q98";"Page_2",#N/A,FALSE,"BAD4Q98";"Page_3",#N/A,FALSE,"BAD4Q98";"Page_4",#N/A,FALSE,"BAD4Q98";"Page_5",#N/A,FALSE,"BAD4Q98";"Page_6",#N/A,FALSE,"BAD4Q98";"Input_1",#N/A,FALSE,"BAD4Q98";"Input_2",#N/A,FALSE,"BAD4Q98"}</definedName>
    <definedName name="___Dec05" localSheetId="24" hidden="1">{"Page_1",#N/A,FALSE,"BAD4Q98";"Page_2",#N/A,FALSE,"BAD4Q98";"Page_3",#N/A,FALSE,"BAD4Q98";"Page_4",#N/A,FALSE,"BAD4Q98";"Page_5",#N/A,FALSE,"BAD4Q98";"Page_6",#N/A,FALSE,"BAD4Q98";"Input_1",#N/A,FALSE,"BAD4Q98";"Input_2",#N/A,FALSE,"BAD4Q98"}</definedName>
    <definedName name="___Dec05" localSheetId="25" hidden="1">{"Page_1",#N/A,FALSE,"BAD4Q98";"Page_2",#N/A,FALSE,"BAD4Q98";"Page_3",#N/A,FALSE,"BAD4Q98";"Page_4",#N/A,FALSE,"BAD4Q98";"Page_5",#N/A,FALSE,"BAD4Q98";"Page_6",#N/A,FALSE,"BAD4Q98";"Input_1",#N/A,FALSE,"BAD4Q98";"Input_2",#N/A,FALSE,"BAD4Q98"}</definedName>
    <definedName name="___Dec05" localSheetId="26" hidden="1">{"Page_1",#N/A,FALSE,"BAD4Q98";"Page_2",#N/A,FALSE,"BAD4Q98";"Page_3",#N/A,FALSE,"BAD4Q98";"Page_4",#N/A,FALSE,"BAD4Q98";"Page_5",#N/A,FALSE,"BAD4Q98";"Page_6",#N/A,FALSE,"BAD4Q98";"Input_1",#N/A,FALSE,"BAD4Q98";"Input_2",#N/A,FALSE,"BAD4Q98"}</definedName>
    <definedName name="___Dec05" localSheetId="27" hidden="1">{"Page_1",#N/A,FALSE,"BAD4Q98";"Page_2",#N/A,FALSE,"BAD4Q98";"Page_3",#N/A,FALSE,"BAD4Q98";"Page_4",#N/A,FALSE,"BAD4Q98";"Page_5",#N/A,FALSE,"BAD4Q98";"Page_6",#N/A,FALSE,"BAD4Q98";"Input_1",#N/A,FALSE,"BAD4Q98";"Input_2",#N/A,FALSE,"BAD4Q98"}</definedName>
    <definedName name="___Dec05" localSheetId="28" hidden="1">{"Page_1",#N/A,FALSE,"BAD4Q98";"Page_2",#N/A,FALSE,"BAD4Q98";"Page_3",#N/A,FALSE,"BAD4Q98";"Page_4",#N/A,FALSE,"BAD4Q98";"Page_5",#N/A,FALSE,"BAD4Q98";"Page_6",#N/A,FALSE,"BAD4Q98";"Input_1",#N/A,FALSE,"BAD4Q98";"Input_2",#N/A,FALSE,"BAD4Q98"}</definedName>
    <definedName name="___Dec05" localSheetId="29" hidden="1">{"Page_1",#N/A,FALSE,"BAD4Q98";"Page_2",#N/A,FALSE,"BAD4Q98";"Page_3",#N/A,FALSE,"BAD4Q98";"Page_4",#N/A,FALSE,"BAD4Q98";"Page_5",#N/A,FALSE,"BAD4Q98";"Page_6",#N/A,FALSE,"BAD4Q98";"Input_1",#N/A,FALSE,"BAD4Q98";"Input_2",#N/A,FALSE,"BAD4Q98"}</definedName>
    <definedName name="___Jan09" localSheetId="15" hidden="1">{"Page_1",#N/A,FALSE,"BAD4Q98";"Page_2",#N/A,FALSE,"BAD4Q98";"Page_3",#N/A,FALSE,"BAD4Q98";"Page_4",#N/A,FALSE,"BAD4Q98";"Page_5",#N/A,FALSE,"BAD4Q98";"Page_6",#N/A,FALSE,"BAD4Q98";"Input_1",#N/A,FALSE,"BAD4Q98";"Input_2",#N/A,FALSE,"BAD4Q98"}</definedName>
    <definedName name="___Jan09" localSheetId="16" hidden="1">{"Page_1",#N/A,FALSE,"BAD4Q98";"Page_2",#N/A,FALSE,"BAD4Q98";"Page_3",#N/A,FALSE,"BAD4Q98";"Page_4",#N/A,FALSE,"BAD4Q98";"Page_5",#N/A,FALSE,"BAD4Q98";"Page_6",#N/A,FALSE,"BAD4Q98";"Input_1",#N/A,FALSE,"BAD4Q98";"Input_2",#N/A,FALSE,"BAD4Q98"}</definedName>
    <definedName name="___Jan09" localSheetId="17" hidden="1">{"Page_1",#N/A,FALSE,"BAD4Q98";"Page_2",#N/A,FALSE,"BAD4Q98";"Page_3",#N/A,FALSE,"BAD4Q98";"Page_4",#N/A,FALSE,"BAD4Q98";"Page_5",#N/A,FALSE,"BAD4Q98";"Page_6",#N/A,FALSE,"BAD4Q98";"Input_1",#N/A,FALSE,"BAD4Q98";"Input_2",#N/A,FALSE,"BAD4Q98"}</definedName>
    <definedName name="___Jan09" localSheetId="18" hidden="1">{"Page_1",#N/A,FALSE,"BAD4Q98";"Page_2",#N/A,FALSE,"BAD4Q98";"Page_3",#N/A,FALSE,"BAD4Q98";"Page_4",#N/A,FALSE,"BAD4Q98";"Page_5",#N/A,FALSE,"BAD4Q98";"Page_6",#N/A,FALSE,"BAD4Q98";"Input_1",#N/A,FALSE,"BAD4Q98";"Input_2",#N/A,FALSE,"BAD4Q98"}</definedName>
    <definedName name="___Jan09" localSheetId="19" hidden="1">{"Page_1",#N/A,FALSE,"BAD4Q98";"Page_2",#N/A,FALSE,"BAD4Q98";"Page_3",#N/A,FALSE,"BAD4Q98";"Page_4",#N/A,FALSE,"BAD4Q98";"Page_5",#N/A,FALSE,"BAD4Q98";"Page_6",#N/A,FALSE,"BAD4Q98";"Input_1",#N/A,FALSE,"BAD4Q98";"Input_2",#N/A,FALSE,"BAD4Q98"}</definedName>
    <definedName name="___Jan09" localSheetId="20" hidden="1">{"Page_1",#N/A,FALSE,"BAD4Q98";"Page_2",#N/A,FALSE,"BAD4Q98";"Page_3",#N/A,FALSE,"BAD4Q98";"Page_4",#N/A,FALSE,"BAD4Q98";"Page_5",#N/A,FALSE,"BAD4Q98";"Page_6",#N/A,FALSE,"BAD4Q98";"Input_1",#N/A,FALSE,"BAD4Q98";"Input_2",#N/A,FALSE,"BAD4Q98"}</definedName>
    <definedName name="___Jan09" localSheetId="21" hidden="1">{"Page_1",#N/A,FALSE,"BAD4Q98";"Page_2",#N/A,FALSE,"BAD4Q98";"Page_3",#N/A,FALSE,"BAD4Q98";"Page_4",#N/A,FALSE,"BAD4Q98";"Page_5",#N/A,FALSE,"BAD4Q98";"Page_6",#N/A,FALSE,"BAD4Q98";"Input_1",#N/A,FALSE,"BAD4Q98";"Input_2",#N/A,FALSE,"BAD4Q98"}</definedName>
    <definedName name="___Jan09" localSheetId="2" hidden="1">{"Page_1",#N/A,FALSE,"BAD4Q98";"Page_2",#N/A,FALSE,"BAD4Q98";"Page_3",#N/A,FALSE,"BAD4Q98";"Page_4",#N/A,FALSE,"BAD4Q98";"Page_5",#N/A,FALSE,"BAD4Q98";"Page_6",#N/A,FALSE,"BAD4Q98";"Input_1",#N/A,FALSE,"BAD4Q98";"Input_2",#N/A,FALSE,"BAD4Q98"}</definedName>
    <definedName name="___Jan09" localSheetId="7" hidden="1">{"Page_1",#N/A,FALSE,"BAD4Q98";"Page_2",#N/A,FALSE,"BAD4Q98";"Page_3",#N/A,FALSE,"BAD4Q98";"Page_4",#N/A,FALSE,"BAD4Q98";"Page_5",#N/A,FALSE,"BAD4Q98";"Page_6",#N/A,FALSE,"BAD4Q98";"Input_1",#N/A,FALSE,"BAD4Q98";"Input_2",#N/A,FALSE,"BAD4Q98"}</definedName>
    <definedName name="___Jan09" localSheetId="12" hidden="1">{"Page_1",#N/A,FALSE,"BAD4Q98";"Page_2",#N/A,FALSE,"BAD4Q98";"Page_3",#N/A,FALSE,"BAD4Q98";"Page_4",#N/A,FALSE,"BAD4Q98";"Page_5",#N/A,FALSE,"BAD4Q98";"Page_6",#N/A,FALSE,"BAD4Q98";"Input_1",#N/A,FALSE,"BAD4Q98";"Input_2",#N/A,FALSE,"BAD4Q98"}</definedName>
    <definedName name="___Jan09" localSheetId="14" hidden="1">{"Page_1",#N/A,FALSE,"BAD4Q98";"Page_2",#N/A,FALSE,"BAD4Q98";"Page_3",#N/A,FALSE,"BAD4Q98";"Page_4",#N/A,FALSE,"BAD4Q98";"Page_5",#N/A,FALSE,"BAD4Q98";"Page_6",#N/A,FALSE,"BAD4Q98";"Input_1",#N/A,FALSE,"BAD4Q98";"Input_2",#N/A,FALSE,"BAD4Q98"}</definedName>
    <definedName name="___Jan09" localSheetId="24" hidden="1">{"Page_1",#N/A,FALSE,"BAD4Q98";"Page_2",#N/A,FALSE,"BAD4Q98";"Page_3",#N/A,FALSE,"BAD4Q98";"Page_4",#N/A,FALSE,"BAD4Q98";"Page_5",#N/A,FALSE,"BAD4Q98";"Page_6",#N/A,FALSE,"BAD4Q98";"Input_1",#N/A,FALSE,"BAD4Q98";"Input_2",#N/A,FALSE,"BAD4Q98"}</definedName>
    <definedName name="___Jan09" localSheetId="25" hidden="1">{"Page_1",#N/A,FALSE,"BAD4Q98";"Page_2",#N/A,FALSE,"BAD4Q98";"Page_3",#N/A,FALSE,"BAD4Q98";"Page_4",#N/A,FALSE,"BAD4Q98";"Page_5",#N/A,FALSE,"BAD4Q98";"Page_6",#N/A,FALSE,"BAD4Q98";"Input_1",#N/A,FALSE,"BAD4Q98";"Input_2",#N/A,FALSE,"BAD4Q98"}</definedName>
    <definedName name="___Jan09" localSheetId="26" hidden="1">{"Page_1",#N/A,FALSE,"BAD4Q98";"Page_2",#N/A,FALSE,"BAD4Q98";"Page_3",#N/A,FALSE,"BAD4Q98";"Page_4",#N/A,FALSE,"BAD4Q98";"Page_5",#N/A,FALSE,"BAD4Q98";"Page_6",#N/A,FALSE,"BAD4Q98";"Input_1",#N/A,FALSE,"BAD4Q98";"Input_2",#N/A,FALSE,"BAD4Q98"}</definedName>
    <definedName name="___Jan09" localSheetId="27" hidden="1">{"Page_1",#N/A,FALSE,"BAD4Q98";"Page_2",#N/A,FALSE,"BAD4Q98";"Page_3",#N/A,FALSE,"BAD4Q98";"Page_4",#N/A,FALSE,"BAD4Q98";"Page_5",#N/A,FALSE,"BAD4Q98";"Page_6",#N/A,FALSE,"BAD4Q98";"Input_1",#N/A,FALSE,"BAD4Q98";"Input_2",#N/A,FALSE,"BAD4Q98"}</definedName>
    <definedName name="___Jan09" localSheetId="28" hidden="1">{"Page_1",#N/A,FALSE,"BAD4Q98";"Page_2",#N/A,FALSE,"BAD4Q98";"Page_3",#N/A,FALSE,"BAD4Q98";"Page_4",#N/A,FALSE,"BAD4Q98";"Page_5",#N/A,FALSE,"BAD4Q98";"Page_6",#N/A,FALSE,"BAD4Q98";"Input_1",#N/A,FALSE,"BAD4Q98";"Input_2",#N/A,FALSE,"BAD4Q98"}</definedName>
    <definedName name="___Jan09" localSheetId="29" hidden="1">{"Page_1",#N/A,FALSE,"BAD4Q98";"Page_2",#N/A,FALSE,"BAD4Q98";"Page_3",#N/A,FALSE,"BAD4Q98";"Page_4",#N/A,FALSE,"BAD4Q98";"Page_5",#N/A,FALSE,"BAD4Q98";"Page_6",#N/A,FALSE,"BAD4Q98";"Input_1",#N/A,FALSE,"BAD4Q98";"Input_2",#N/A,FALSE,"BAD4Q98"}</definedName>
    <definedName name="___May2007" localSheetId="15" hidden="1">{"2002Frcst","05Month",FALSE,"Frcst Format 2002"}</definedName>
    <definedName name="___May2007" localSheetId="16" hidden="1">{"2002Frcst","05Month",FALSE,"Frcst Format 2002"}</definedName>
    <definedName name="___May2007" localSheetId="17" hidden="1">{"2002Frcst","05Month",FALSE,"Frcst Format 2002"}</definedName>
    <definedName name="___May2007" localSheetId="18" hidden="1">{"2002Frcst","05Month",FALSE,"Frcst Format 2002"}</definedName>
    <definedName name="___May2007" localSheetId="19" hidden="1">{"2002Frcst","05Month",FALSE,"Frcst Format 2002"}</definedName>
    <definedName name="___May2007" localSheetId="20" hidden="1">{"2002Frcst","05Month",FALSE,"Frcst Format 2002"}</definedName>
    <definedName name="___May2007" localSheetId="21" hidden="1">{"2002Frcst","05Month",FALSE,"Frcst Format 2002"}</definedName>
    <definedName name="___May2007" localSheetId="2" hidden="1">{"2002Frcst","05Month",FALSE,"Frcst Format 2002"}</definedName>
    <definedName name="___May2007" localSheetId="7" hidden="1">{"2002Frcst","05Month",FALSE,"Frcst Format 2002"}</definedName>
    <definedName name="___May2007" localSheetId="12" hidden="1">{"2002Frcst","05Month",FALSE,"Frcst Format 2002"}</definedName>
    <definedName name="___May2007" localSheetId="14" hidden="1">{"2002Frcst","05Month",FALSE,"Frcst Format 2002"}</definedName>
    <definedName name="___May2007" localSheetId="24" hidden="1">{"2002Frcst","05Month",FALSE,"Frcst Format 2002"}</definedName>
    <definedName name="___May2007" localSheetId="25" hidden="1">{"2002Frcst","05Month",FALSE,"Frcst Format 2002"}</definedName>
    <definedName name="___May2007" localSheetId="26" hidden="1">{"2002Frcst","05Month",FALSE,"Frcst Format 2002"}</definedName>
    <definedName name="___May2007" localSheetId="27" hidden="1">{"2002Frcst","05Month",FALSE,"Frcst Format 2002"}</definedName>
    <definedName name="___May2007" localSheetId="28" hidden="1">{"2002Frcst","05Month",FALSE,"Frcst Format 2002"}</definedName>
    <definedName name="___May2007" localSheetId="29" hidden="1">{"2002Frcst","05Month",FALSE,"Frcst Format 2002"}</definedName>
    <definedName name="__123Graph_A" hidden="1">#REF!</definedName>
    <definedName name="__123Graph_AGraph2" localSheetId="15" hidden="1">#REF!</definedName>
    <definedName name="__123Graph_AGraph2" localSheetId="16" hidden="1">#REF!</definedName>
    <definedName name="__123Graph_AGraph2" localSheetId="17" hidden="1">#REF!</definedName>
    <definedName name="__123Graph_AGraph2" localSheetId="18" hidden="1">#REF!</definedName>
    <definedName name="__123Graph_AGraph2" localSheetId="19" hidden="1">#REF!</definedName>
    <definedName name="__123Graph_AGraph2" localSheetId="20" hidden="1">#REF!</definedName>
    <definedName name="__123Graph_AGraph2" localSheetId="24" hidden="1">#REF!</definedName>
    <definedName name="__123Graph_AGraph2" localSheetId="25" hidden="1">#REF!</definedName>
    <definedName name="__123Graph_AGraph2" localSheetId="26" hidden="1">#REF!</definedName>
    <definedName name="__123Graph_AGraph2" localSheetId="27" hidden="1">#REF!</definedName>
    <definedName name="__123Graph_AGraph2" localSheetId="28" hidden="1">#REF!</definedName>
    <definedName name="__123Graph_AGraph2" localSheetId="29" hidden="1">#REF!</definedName>
    <definedName name="__123Graph_AGraph2" hidden="1">#REF!</definedName>
    <definedName name="__123Graph_AGraph4" localSheetId="15" hidden="1">#REF!</definedName>
    <definedName name="__123Graph_AGraph4" localSheetId="16" hidden="1">#REF!</definedName>
    <definedName name="__123Graph_AGraph4" localSheetId="17" hidden="1">#REF!</definedName>
    <definedName name="__123Graph_AGraph4" localSheetId="18" hidden="1">#REF!</definedName>
    <definedName name="__123Graph_AGraph4" localSheetId="19" hidden="1">#REF!</definedName>
    <definedName name="__123Graph_AGraph4" localSheetId="20" hidden="1">#REF!</definedName>
    <definedName name="__123Graph_AGraph4" localSheetId="24" hidden="1">#REF!</definedName>
    <definedName name="__123Graph_AGraph4" localSheetId="25" hidden="1">#REF!</definedName>
    <definedName name="__123Graph_AGraph4" localSheetId="26" hidden="1">#REF!</definedName>
    <definedName name="__123Graph_AGraph4" localSheetId="27" hidden="1">#REF!</definedName>
    <definedName name="__123Graph_AGraph4" localSheetId="28" hidden="1">#REF!</definedName>
    <definedName name="__123Graph_AGraph4" localSheetId="29" hidden="1">#REF!</definedName>
    <definedName name="__123Graph_AGraph4" hidden="1">#REF!</definedName>
    <definedName name="__123Graph_B" localSheetId="15" hidden="1">#REF!</definedName>
    <definedName name="__123Graph_B" localSheetId="16" hidden="1">#REF!</definedName>
    <definedName name="__123Graph_B" localSheetId="17" hidden="1">#REF!</definedName>
    <definedName name="__123Graph_B" localSheetId="18" hidden="1">#REF!</definedName>
    <definedName name="__123Graph_B" localSheetId="19" hidden="1">#REF!</definedName>
    <definedName name="__123Graph_B" localSheetId="20" hidden="1">#REF!</definedName>
    <definedName name="__123Graph_B" localSheetId="24" hidden="1">#REF!</definedName>
    <definedName name="__123Graph_B" localSheetId="25" hidden="1">#REF!</definedName>
    <definedName name="__123Graph_B" localSheetId="26" hidden="1">#REF!</definedName>
    <definedName name="__123Graph_B" localSheetId="27" hidden="1">#REF!</definedName>
    <definedName name="__123Graph_B" localSheetId="28" hidden="1">#REF!</definedName>
    <definedName name="__123Graph_B" localSheetId="29" hidden="1">#REF!</definedName>
    <definedName name="__123Graph_B" hidden="1">#REF!</definedName>
    <definedName name="__123Graph_C" localSheetId="15" hidden="1">#REF!</definedName>
    <definedName name="__123Graph_C" localSheetId="16" hidden="1">#REF!</definedName>
    <definedName name="__123Graph_C" localSheetId="17" hidden="1">#REF!</definedName>
    <definedName name="__123Graph_C" localSheetId="18" hidden="1">#REF!</definedName>
    <definedName name="__123Graph_C" localSheetId="19" hidden="1">#REF!</definedName>
    <definedName name="__123Graph_C" localSheetId="20" hidden="1">#REF!</definedName>
    <definedName name="__123Graph_C" localSheetId="24" hidden="1">#REF!</definedName>
    <definedName name="__123Graph_C" localSheetId="25" hidden="1">#REF!</definedName>
    <definedName name="__123Graph_C" localSheetId="26" hidden="1">#REF!</definedName>
    <definedName name="__123Graph_C" localSheetId="27" hidden="1">#REF!</definedName>
    <definedName name="__123Graph_C" localSheetId="28" hidden="1">#REF!</definedName>
    <definedName name="__123Graph_C" localSheetId="29" hidden="1">#REF!</definedName>
    <definedName name="__123Graph_C" hidden="1">#REF!</definedName>
    <definedName name="__123Graph_CCHART1" localSheetId="15" hidden="1">#REF!</definedName>
    <definedName name="__123Graph_CCHART1" localSheetId="16" hidden="1">#REF!</definedName>
    <definedName name="__123Graph_CCHART1" localSheetId="17" hidden="1">#REF!</definedName>
    <definedName name="__123Graph_CCHART1" localSheetId="18" hidden="1">#REF!</definedName>
    <definedName name="__123Graph_CCHART1" localSheetId="19" hidden="1">#REF!</definedName>
    <definedName name="__123Graph_CCHART1" localSheetId="20" hidden="1">#REF!</definedName>
    <definedName name="__123Graph_CCHART1" localSheetId="24" hidden="1">#REF!</definedName>
    <definedName name="__123Graph_CCHART1" localSheetId="25" hidden="1">#REF!</definedName>
    <definedName name="__123Graph_CCHART1" localSheetId="26" hidden="1">#REF!</definedName>
    <definedName name="__123Graph_CCHART1" localSheetId="27" hidden="1">#REF!</definedName>
    <definedName name="__123Graph_CCHART1" localSheetId="28" hidden="1">#REF!</definedName>
    <definedName name="__123Graph_CCHART1" localSheetId="29" hidden="1">#REF!</definedName>
    <definedName name="__123Graph_CCHART1" hidden="1">#REF!</definedName>
    <definedName name="__123Graph_CCHART2" localSheetId="15" hidden="1">#REF!</definedName>
    <definedName name="__123Graph_CCHART2" localSheetId="16" hidden="1">#REF!</definedName>
    <definedName name="__123Graph_CCHART2" localSheetId="17" hidden="1">#REF!</definedName>
    <definedName name="__123Graph_CCHART2" localSheetId="18" hidden="1">#REF!</definedName>
    <definedName name="__123Graph_CCHART2" localSheetId="19" hidden="1">#REF!</definedName>
    <definedName name="__123Graph_CCHART2" localSheetId="20" hidden="1">#REF!</definedName>
    <definedName name="__123Graph_CCHART2" localSheetId="24" hidden="1">#REF!</definedName>
    <definedName name="__123Graph_CCHART2" localSheetId="25" hidden="1">#REF!</definedName>
    <definedName name="__123Graph_CCHART2" localSheetId="26" hidden="1">#REF!</definedName>
    <definedName name="__123Graph_CCHART2" localSheetId="27" hidden="1">#REF!</definedName>
    <definedName name="__123Graph_CCHART2" localSheetId="28" hidden="1">#REF!</definedName>
    <definedName name="__123Graph_CCHART2" localSheetId="29" hidden="1">#REF!</definedName>
    <definedName name="__123Graph_CCHART2" hidden="1">#REF!</definedName>
    <definedName name="__123Graph_CCHART3" localSheetId="15" hidden="1">#REF!</definedName>
    <definedName name="__123Graph_CCHART3" localSheetId="16" hidden="1">#REF!</definedName>
    <definedName name="__123Graph_CCHART3" localSheetId="17" hidden="1">#REF!</definedName>
    <definedName name="__123Graph_CCHART3" localSheetId="18" hidden="1">#REF!</definedName>
    <definedName name="__123Graph_CCHART3" localSheetId="19" hidden="1">#REF!</definedName>
    <definedName name="__123Graph_CCHART3" localSheetId="20" hidden="1">#REF!</definedName>
    <definedName name="__123Graph_CCHART3" localSheetId="24" hidden="1">#REF!</definedName>
    <definedName name="__123Graph_CCHART3" localSheetId="25" hidden="1">#REF!</definedName>
    <definedName name="__123Graph_CCHART3" localSheetId="26" hidden="1">#REF!</definedName>
    <definedName name="__123Graph_CCHART3" localSheetId="27" hidden="1">#REF!</definedName>
    <definedName name="__123Graph_CCHART3" localSheetId="28" hidden="1">#REF!</definedName>
    <definedName name="__123Graph_CCHART3" localSheetId="29" hidden="1">#REF!</definedName>
    <definedName name="__123Graph_CCHART3" hidden="1">#REF!</definedName>
    <definedName name="__123Graph_CCHART4" localSheetId="15" hidden="1">#REF!</definedName>
    <definedName name="__123Graph_CCHART4" localSheetId="16" hidden="1">#REF!</definedName>
    <definedName name="__123Graph_CCHART4" localSheetId="17" hidden="1">#REF!</definedName>
    <definedName name="__123Graph_CCHART4" localSheetId="18" hidden="1">#REF!</definedName>
    <definedName name="__123Graph_CCHART4" localSheetId="19" hidden="1">#REF!</definedName>
    <definedName name="__123Graph_CCHART4" localSheetId="20" hidden="1">#REF!</definedName>
    <definedName name="__123Graph_CCHART4" localSheetId="24" hidden="1">#REF!</definedName>
    <definedName name="__123Graph_CCHART4" localSheetId="25" hidden="1">#REF!</definedName>
    <definedName name="__123Graph_CCHART4" localSheetId="26" hidden="1">#REF!</definedName>
    <definedName name="__123Graph_CCHART4" localSheetId="27" hidden="1">#REF!</definedName>
    <definedName name="__123Graph_CCHART4" localSheetId="28" hidden="1">#REF!</definedName>
    <definedName name="__123Graph_CCHART4" localSheetId="29" hidden="1">#REF!</definedName>
    <definedName name="__123Graph_CCHART4" hidden="1">#REF!</definedName>
    <definedName name="__123Graph_CCHART5" localSheetId="15" hidden="1">#REF!</definedName>
    <definedName name="__123Graph_CCHART5" localSheetId="16" hidden="1">#REF!</definedName>
    <definedName name="__123Graph_CCHART5" localSheetId="17" hidden="1">#REF!</definedName>
    <definedName name="__123Graph_CCHART5" localSheetId="18" hidden="1">#REF!</definedName>
    <definedName name="__123Graph_CCHART5" localSheetId="19" hidden="1">#REF!</definedName>
    <definedName name="__123Graph_CCHART5" localSheetId="20" hidden="1">#REF!</definedName>
    <definedName name="__123Graph_CCHART5" localSheetId="24" hidden="1">#REF!</definedName>
    <definedName name="__123Graph_CCHART5" localSheetId="25" hidden="1">#REF!</definedName>
    <definedName name="__123Graph_CCHART5" localSheetId="26" hidden="1">#REF!</definedName>
    <definedName name="__123Graph_CCHART5" localSheetId="27" hidden="1">#REF!</definedName>
    <definedName name="__123Graph_CCHART5" localSheetId="28" hidden="1">#REF!</definedName>
    <definedName name="__123Graph_CCHART5" localSheetId="29" hidden="1">#REF!</definedName>
    <definedName name="__123Graph_CCHART5" hidden="1">#REF!</definedName>
    <definedName name="__123Graph_D" localSheetId="15" hidden="1">#REF!</definedName>
    <definedName name="__123Graph_D" localSheetId="16" hidden="1">#REF!</definedName>
    <definedName name="__123Graph_D" localSheetId="17" hidden="1">#REF!</definedName>
    <definedName name="__123Graph_D" localSheetId="18" hidden="1">#REF!</definedName>
    <definedName name="__123Graph_D" localSheetId="19" hidden="1">#REF!</definedName>
    <definedName name="__123Graph_D" localSheetId="20" hidden="1">#REF!</definedName>
    <definedName name="__123Graph_D" localSheetId="24" hidden="1">#REF!</definedName>
    <definedName name="__123Graph_D" localSheetId="25" hidden="1">#REF!</definedName>
    <definedName name="__123Graph_D" localSheetId="26" hidden="1">#REF!</definedName>
    <definedName name="__123Graph_D" localSheetId="27" hidden="1">#REF!</definedName>
    <definedName name="__123Graph_D" localSheetId="28" hidden="1">#REF!</definedName>
    <definedName name="__123Graph_D" localSheetId="29" hidden="1">#REF!</definedName>
    <definedName name="__123Graph_D" hidden="1">#REF!</definedName>
    <definedName name="__123Graph_DCHART1" localSheetId="15" hidden="1">#REF!</definedName>
    <definedName name="__123Graph_DCHART1" localSheetId="16" hidden="1">#REF!</definedName>
    <definedName name="__123Graph_DCHART1" localSheetId="17" hidden="1">#REF!</definedName>
    <definedName name="__123Graph_DCHART1" localSheetId="18" hidden="1">#REF!</definedName>
    <definedName name="__123Graph_DCHART1" localSheetId="19" hidden="1">#REF!</definedName>
    <definedName name="__123Graph_DCHART1" localSheetId="20" hidden="1">#REF!</definedName>
    <definedName name="__123Graph_DCHART1" localSheetId="24" hidden="1">#REF!</definedName>
    <definedName name="__123Graph_DCHART1" localSheetId="25" hidden="1">#REF!</definedName>
    <definedName name="__123Graph_DCHART1" localSheetId="26" hidden="1">#REF!</definedName>
    <definedName name="__123Graph_DCHART1" localSheetId="27" hidden="1">#REF!</definedName>
    <definedName name="__123Graph_DCHART1" localSheetId="28" hidden="1">#REF!</definedName>
    <definedName name="__123Graph_DCHART1" localSheetId="29" hidden="1">#REF!</definedName>
    <definedName name="__123Graph_DCHART1" hidden="1">#REF!</definedName>
    <definedName name="__123Graph_DCHART2" localSheetId="15" hidden="1">#REF!</definedName>
    <definedName name="__123Graph_DCHART2" localSheetId="16" hidden="1">#REF!</definedName>
    <definedName name="__123Graph_DCHART2" localSheetId="17" hidden="1">#REF!</definedName>
    <definedName name="__123Graph_DCHART2" localSheetId="18" hidden="1">#REF!</definedName>
    <definedName name="__123Graph_DCHART2" localSheetId="19" hidden="1">#REF!</definedName>
    <definedName name="__123Graph_DCHART2" localSheetId="20" hidden="1">#REF!</definedName>
    <definedName name="__123Graph_DCHART2" localSheetId="24" hidden="1">#REF!</definedName>
    <definedName name="__123Graph_DCHART2" localSheetId="25" hidden="1">#REF!</definedName>
    <definedName name="__123Graph_DCHART2" localSheetId="26" hidden="1">#REF!</definedName>
    <definedName name="__123Graph_DCHART2" localSheetId="27" hidden="1">#REF!</definedName>
    <definedName name="__123Graph_DCHART2" localSheetId="28" hidden="1">#REF!</definedName>
    <definedName name="__123Graph_DCHART2" localSheetId="29" hidden="1">#REF!</definedName>
    <definedName name="__123Graph_DCHART2" hidden="1">#REF!</definedName>
    <definedName name="__123Graph_DCHART3" localSheetId="15" hidden="1">#REF!</definedName>
    <definedName name="__123Graph_DCHART3" localSheetId="16" hidden="1">#REF!</definedName>
    <definedName name="__123Graph_DCHART3" localSheetId="17" hidden="1">#REF!</definedName>
    <definedName name="__123Graph_DCHART3" localSheetId="18" hidden="1">#REF!</definedName>
    <definedName name="__123Graph_DCHART3" localSheetId="19" hidden="1">#REF!</definedName>
    <definedName name="__123Graph_DCHART3" localSheetId="20" hidden="1">#REF!</definedName>
    <definedName name="__123Graph_DCHART3" localSheetId="24" hidden="1">#REF!</definedName>
    <definedName name="__123Graph_DCHART3" localSheetId="25" hidden="1">#REF!</definedName>
    <definedName name="__123Graph_DCHART3" localSheetId="26" hidden="1">#REF!</definedName>
    <definedName name="__123Graph_DCHART3" localSheetId="27" hidden="1">#REF!</definedName>
    <definedName name="__123Graph_DCHART3" localSheetId="28" hidden="1">#REF!</definedName>
    <definedName name="__123Graph_DCHART3" localSheetId="29" hidden="1">#REF!</definedName>
    <definedName name="__123Graph_DCHART3" hidden="1">#REF!</definedName>
    <definedName name="__123Graph_DCHART4" localSheetId="15" hidden="1">#REF!</definedName>
    <definedName name="__123Graph_DCHART4" localSheetId="16" hidden="1">#REF!</definedName>
    <definedName name="__123Graph_DCHART4" localSheetId="17" hidden="1">#REF!</definedName>
    <definedName name="__123Graph_DCHART4" localSheetId="18" hidden="1">#REF!</definedName>
    <definedName name="__123Graph_DCHART4" localSheetId="19" hidden="1">#REF!</definedName>
    <definedName name="__123Graph_DCHART4" localSheetId="20" hidden="1">#REF!</definedName>
    <definedName name="__123Graph_DCHART4" localSheetId="24" hidden="1">#REF!</definedName>
    <definedName name="__123Graph_DCHART4" localSheetId="25" hidden="1">#REF!</definedName>
    <definedName name="__123Graph_DCHART4" localSheetId="26" hidden="1">#REF!</definedName>
    <definedName name="__123Graph_DCHART4" localSheetId="27" hidden="1">#REF!</definedName>
    <definedName name="__123Graph_DCHART4" localSheetId="28" hidden="1">#REF!</definedName>
    <definedName name="__123Graph_DCHART4" localSheetId="29" hidden="1">#REF!</definedName>
    <definedName name="__123Graph_DCHART4" hidden="1">#REF!</definedName>
    <definedName name="__123Graph_DCHART5" localSheetId="15" hidden="1">#REF!</definedName>
    <definedName name="__123Graph_DCHART5" localSheetId="16" hidden="1">#REF!</definedName>
    <definedName name="__123Graph_DCHART5" localSheetId="17" hidden="1">#REF!</definedName>
    <definedName name="__123Graph_DCHART5" localSheetId="18" hidden="1">#REF!</definedName>
    <definedName name="__123Graph_DCHART5" localSheetId="19" hidden="1">#REF!</definedName>
    <definedName name="__123Graph_DCHART5" localSheetId="20" hidden="1">#REF!</definedName>
    <definedName name="__123Graph_DCHART5" localSheetId="24" hidden="1">#REF!</definedName>
    <definedName name="__123Graph_DCHART5" localSheetId="25" hidden="1">#REF!</definedName>
    <definedName name="__123Graph_DCHART5" localSheetId="26" hidden="1">#REF!</definedName>
    <definedName name="__123Graph_DCHART5" localSheetId="27" hidden="1">#REF!</definedName>
    <definedName name="__123Graph_DCHART5" localSheetId="28" hidden="1">#REF!</definedName>
    <definedName name="__123Graph_DCHART5" localSheetId="29" hidden="1">#REF!</definedName>
    <definedName name="__123Graph_DCHART5" hidden="1">#REF!</definedName>
    <definedName name="__123Graph_E" localSheetId="15" hidden="1">#REF!</definedName>
    <definedName name="__123Graph_E" localSheetId="16" hidden="1">#REF!</definedName>
    <definedName name="__123Graph_E" localSheetId="17" hidden="1">#REF!</definedName>
    <definedName name="__123Graph_E" localSheetId="18" hidden="1">#REF!</definedName>
    <definedName name="__123Graph_E" localSheetId="19" hidden="1">#REF!</definedName>
    <definedName name="__123Graph_E" localSheetId="20" hidden="1">#REF!</definedName>
    <definedName name="__123Graph_E" localSheetId="24" hidden="1">#REF!</definedName>
    <definedName name="__123Graph_E" localSheetId="25" hidden="1">#REF!</definedName>
    <definedName name="__123Graph_E" localSheetId="26" hidden="1">#REF!</definedName>
    <definedName name="__123Graph_E" localSheetId="27" hidden="1">#REF!</definedName>
    <definedName name="__123Graph_E" localSheetId="28" hidden="1">#REF!</definedName>
    <definedName name="__123Graph_E" localSheetId="29" hidden="1">#REF!</definedName>
    <definedName name="__123Graph_E" hidden="1">#REF!</definedName>
    <definedName name="__123Graph_F" localSheetId="15" hidden="1">#REF!</definedName>
    <definedName name="__123Graph_F" localSheetId="16" hidden="1">#REF!</definedName>
    <definedName name="__123Graph_F" localSheetId="17" hidden="1">#REF!</definedName>
    <definedName name="__123Graph_F" localSheetId="18" hidden="1">#REF!</definedName>
    <definedName name="__123Graph_F" localSheetId="19" hidden="1">#REF!</definedName>
    <definedName name="__123Graph_F" localSheetId="20" hidden="1">#REF!</definedName>
    <definedName name="__123Graph_F" localSheetId="24" hidden="1">#REF!</definedName>
    <definedName name="__123Graph_F" localSheetId="25" hidden="1">#REF!</definedName>
    <definedName name="__123Graph_F" localSheetId="26" hidden="1">#REF!</definedName>
    <definedName name="__123Graph_F" localSheetId="27" hidden="1">#REF!</definedName>
    <definedName name="__123Graph_F" localSheetId="28" hidden="1">#REF!</definedName>
    <definedName name="__123Graph_F" localSheetId="29" hidden="1">#REF!</definedName>
    <definedName name="__123Graph_F" hidden="1">#REF!</definedName>
    <definedName name="__123Graph_FCHART4" localSheetId="15" hidden="1">#REF!</definedName>
    <definedName name="__123Graph_FCHART4" localSheetId="16" hidden="1">#REF!</definedName>
    <definedName name="__123Graph_FCHART4" localSheetId="17" hidden="1">#REF!</definedName>
    <definedName name="__123Graph_FCHART4" localSheetId="18" hidden="1">#REF!</definedName>
    <definedName name="__123Graph_FCHART4" localSheetId="19" hidden="1">#REF!</definedName>
    <definedName name="__123Graph_FCHART4" localSheetId="20" hidden="1">#REF!</definedName>
    <definedName name="__123Graph_FCHART4" localSheetId="24" hidden="1">#REF!</definedName>
    <definedName name="__123Graph_FCHART4" localSheetId="25" hidden="1">#REF!</definedName>
    <definedName name="__123Graph_FCHART4" localSheetId="26" hidden="1">#REF!</definedName>
    <definedName name="__123Graph_FCHART4" localSheetId="27" hidden="1">#REF!</definedName>
    <definedName name="__123Graph_FCHART4" localSheetId="28" hidden="1">#REF!</definedName>
    <definedName name="__123Graph_FCHART4" localSheetId="29" hidden="1">#REF!</definedName>
    <definedName name="__123Graph_FCHART4" hidden="1">#REF!</definedName>
    <definedName name="__123Graph_FCHART5" localSheetId="15" hidden="1">#REF!</definedName>
    <definedName name="__123Graph_FCHART5" localSheetId="16" hidden="1">#REF!</definedName>
    <definedName name="__123Graph_FCHART5" localSheetId="17" hidden="1">#REF!</definedName>
    <definedName name="__123Graph_FCHART5" localSheetId="18" hidden="1">#REF!</definedName>
    <definedName name="__123Graph_FCHART5" localSheetId="19" hidden="1">#REF!</definedName>
    <definedName name="__123Graph_FCHART5" localSheetId="20" hidden="1">#REF!</definedName>
    <definedName name="__123Graph_FCHART5" localSheetId="24" hidden="1">#REF!</definedName>
    <definedName name="__123Graph_FCHART5" localSheetId="25" hidden="1">#REF!</definedName>
    <definedName name="__123Graph_FCHART5" localSheetId="26" hidden="1">#REF!</definedName>
    <definedName name="__123Graph_FCHART5" localSheetId="27" hidden="1">#REF!</definedName>
    <definedName name="__123Graph_FCHART5" localSheetId="28" hidden="1">#REF!</definedName>
    <definedName name="__123Graph_FCHART5" localSheetId="29" hidden="1">#REF!</definedName>
    <definedName name="__123Graph_FCHART5" hidden="1">#REF!</definedName>
    <definedName name="__123Graph_X" localSheetId="15" hidden="1">#REF!</definedName>
    <definedName name="__123Graph_X" localSheetId="16" hidden="1">#REF!</definedName>
    <definedName name="__123Graph_X" localSheetId="17" hidden="1">#REF!</definedName>
    <definedName name="__123Graph_X" localSheetId="18" hidden="1">#REF!</definedName>
    <definedName name="__123Graph_X" localSheetId="19" hidden="1">#REF!</definedName>
    <definedName name="__123Graph_X" localSheetId="20" hidden="1">#REF!</definedName>
    <definedName name="__123Graph_X" localSheetId="24" hidden="1">#REF!</definedName>
    <definedName name="__123Graph_X" localSheetId="25" hidden="1">#REF!</definedName>
    <definedName name="__123Graph_X" localSheetId="26" hidden="1">#REF!</definedName>
    <definedName name="__123Graph_X" localSheetId="27" hidden="1">#REF!</definedName>
    <definedName name="__123Graph_X" localSheetId="28" hidden="1">#REF!</definedName>
    <definedName name="__123Graph_X" localSheetId="29" hidden="1">#REF!</definedName>
    <definedName name="__123Graph_X" hidden="1">#REF!</definedName>
    <definedName name="__Dec05" localSheetId="15" hidden="1">{"Page_1",#N/A,FALSE,"BAD4Q98";"Page_2",#N/A,FALSE,"BAD4Q98";"Page_3",#N/A,FALSE,"BAD4Q98";"Page_4",#N/A,FALSE,"BAD4Q98";"Page_5",#N/A,FALSE,"BAD4Q98";"Page_6",#N/A,FALSE,"BAD4Q98";"Input_1",#N/A,FALSE,"BAD4Q98";"Input_2",#N/A,FALSE,"BAD4Q98"}</definedName>
    <definedName name="__Dec05" localSheetId="16" hidden="1">{"Page_1",#N/A,FALSE,"BAD4Q98";"Page_2",#N/A,FALSE,"BAD4Q98";"Page_3",#N/A,FALSE,"BAD4Q98";"Page_4",#N/A,FALSE,"BAD4Q98";"Page_5",#N/A,FALSE,"BAD4Q98";"Page_6",#N/A,FALSE,"BAD4Q98";"Input_1",#N/A,FALSE,"BAD4Q98";"Input_2",#N/A,FALSE,"BAD4Q98"}</definedName>
    <definedName name="__Dec05" localSheetId="17" hidden="1">{"Page_1",#N/A,FALSE,"BAD4Q98";"Page_2",#N/A,FALSE,"BAD4Q98";"Page_3",#N/A,FALSE,"BAD4Q98";"Page_4",#N/A,FALSE,"BAD4Q98";"Page_5",#N/A,FALSE,"BAD4Q98";"Page_6",#N/A,FALSE,"BAD4Q98";"Input_1",#N/A,FALSE,"BAD4Q98";"Input_2",#N/A,FALSE,"BAD4Q98"}</definedName>
    <definedName name="__Dec05" localSheetId="18" hidden="1">{"Page_1",#N/A,FALSE,"BAD4Q98";"Page_2",#N/A,FALSE,"BAD4Q98";"Page_3",#N/A,FALSE,"BAD4Q98";"Page_4",#N/A,FALSE,"BAD4Q98";"Page_5",#N/A,FALSE,"BAD4Q98";"Page_6",#N/A,FALSE,"BAD4Q98";"Input_1",#N/A,FALSE,"BAD4Q98";"Input_2",#N/A,FALSE,"BAD4Q98"}</definedName>
    <definedName name="__Dec05" localSheetId="19" hidden="1">{"Page_1",#N/A,FALSE,"BAD4Q98";"Page_2",#N/A,FALSE,"BAD4Q98";"Page_3",#N/A,FALSE,"BAD4Q98";"Page_4",#N/A,FALSE,"BAD4Q98";"Page_5",#N/A,FALSE,"BAD4Q98";"Page_6",#N/A,FALSE,"BAD4Q98";"Input_1",#N/A,FALSE,"BAD4Q98";"Input_2",#N/A,FALSE,"BAD4Q98"}</definedName>
    <definedName name="__Dec05" localSheetId="20" hidden="1">{"Page_1",#N/A,FALSE,"BAD4Q98";"Page_2",#N/A,FALSE,"BAD4Q98";"Page_3",#N/A,FALSE,"BAD4Q98";"Page_4",#N/A,FALSE,"BAD4Q98";"Page_5",#N/A,FALSE,"BAD4Q98";"Page_6",#N/A,FALSE,"BAD4Q98";"Input_1",#N/A,FALSE,"BAD4Q98";"Input_2",#N/A,FALSE,"BAD4Q98"}</definedName>
    <definedName name="__Dec05" localSheetId="21" hidden="1">{"Page_1",#N/A,FALSE,"BAD4Q98";"Page_2",#N/A,FALSE,"BAD4Q98";"Page_3",#N/A,FALSE,"BAD4Q98";"Page_4",#N/A,FALSE,"BAD4Q98";"Page_5",#N/A,FALSE,"BAD4Q98";"Page_6",#N/A,FALSE,"BAD4Q98";"Input_1",#N/A,FALSE,"BAD4Q98";"Input_2",#N/A,FALSE,"BAD4Q98"}</definedName>
    <definedName name="__Dec05" localSheetId="2" hidden="1">{"Page_1",#N/A,FALSE,"BAD4Q98";"Page_2",#N/A,FALSE,"BAD4Q98";"Page_3",#N/A,FALSE,"BAD4Q98";"Page_4",#N/A,FALSE,"BAD4Q98";"Page_5",#N/A,FALSE,"BAD4Q98";"Page_6",#N/A,FALSE,"BAD4Q98";"Input_1",#N/A,FALSE,"BAD4Q98";"Input_2",#N/A,FALSE,"BAD4Q98"}</definedName>
    <definedName name="__Dec05" localSheetId="7" hidden="1">{"Page_1",#N/A,FALSE,"BAD4Q98";"Page_2",#N/A,FALSE,"BAD4Q98";"Page_3",#N/A,FALSE,"BAD4Q98";"Page_4",#N/A,FALSE,"BAD4Q98";"Page_5",#N/A,FALSE,"BAD4Q98";"Page_6",#N/A,FALSE,"BAD4Q98";"Input_1",#N/A,FALSE,"BAD4Q98";"Input_2",#N/A,FALSE,"BAD4Q98"}</definedName>
    <definedName name="__Dec05" localSheetId="12" hidden="1">{"Page_1",#N/A,FALSE,"BAD4Q98";"Page_2",#N/A,FALSE,"BAD4Q98";"Page_3",#N/A,FALSE,"BAD4Q98";"Page_4",#N/A,FALSE,"BAD4Q98";"Page_5",#N/A,FALSE,"BAD4Q98";"Page_6",#N/A,FALSE,"BAD4Q98";"Input_1",#N/A,FALSE,"BAD4Q98";"Input_2",#N/A,FALSE,"BAD4Q98"}</definedName>
    <definedName name="__Dec05" localSheetId="14" hidden="1">{"Page_1",#N/A,FALSE,"BAD4Q98";"Page_2",#N/A,FALSE,"BAD4Q98";"Page_3",#N/A,FALSE,"BAD4Q98";"Page_4",#N/A,FALSE,"BAD4Q98";"Page_5",#N/A,FALSE,"BAD4Q98";"Page_6",#N/A,FALSE,"BAD4Q98";"Input_1",#N/A,FALSE,"BAD4Q98";"Input_2",#N/A,FALSE,"BAD4Q98"}</definedName>
    <definedName name="__Dec05" localSheetId="24" hidden="1">{"Page_1",#N/A,FALSE,"BAD4Q98";"Page_2",#N/A,FALSE,"BAD4Q98";"Page_3",#N/A,FALSE,"BAD4Q98";"Page_4",#N/A,FALSE,"BAD4Q98";"Page_5",#N/A,FALSE,"BAD4Q98";"Page_6",#N/A,FALSE,"BAD4Q98";"Input_1",#N/A,FALSE,"BAD4Q98";"Input_2",#N/A,FALSE,"BAD4Q98"}</definedName>
    <definedName name="__Dec05" localSheetId="25" hidden="1">{"Page_1",#N/A,FALSE,"BAD4Q98";"Page_2",#N/A,FALSE,"BAD4Q98";"Page_3",#N/A,FALSE,"BAD4Q98";"Page_4",#N/A,FALSE,"BAD4Q98";"Page_5",#N/A,FALSE,"BAD4Q98";"Page_6",#N/A,FALSE,"BAD4Q98";"Input_1",#N/A,FALSE,"BAD4Q98";"Input_2",#N/A,FALSE,"BAD4Q98"}</definedName>
    <definedName name="__Dec05" localSheetId="26" hidden="1">{"Page_1",#N/A,FALSE,"BAD4Q98";"Page_2",#N/A,FALSE,"BAD4Q98";"Page_3",#N/A,FALSE,"BAD4Q98";"Page_4",#N/A,FALSE,"BAD4Q98";"Page_5",#N/A,FALSE,"BAD4Q98";"Page_6",#N/A,FALSE,"BAD4Q98";"Input_1",#N/A,FALSE,"BAD4Q98";"Input_2",#N/A,FALSE,"BAD4Q98"}</definedName>
    <definedName name="__Dec05" localSheetId="27" hidden="1">{"Page_1",#N/A,FALSE,"BAD4Q98";"Page_2",#N/A,FALSE,"BAD4Q98";"Page_3",#N/A,FALSE,"BAD4Q98";"Page_4",#N/A,FALSE,"BAD4Q98";"Page_5",#N/A,FALSE,"BAD4Q98";"Page_6",#N/A,FALSE,"BAD4Q98";"Input_1",#N/A,FALSE,"BAD4Q98";"Input_2",#N/A,FALSE,"BAD4Q98"}</definedName>
    <definedName name="__Dec05" localSheetId="28" hidden="1">{"Page_1",#N/A,FALSE,"BAD4Q98";"Page_2",#N/A,FALSE,"BAD4Q98";"Page_3",#N/A,FALSE,"BAD4Q98";"Page_4",#N/A,FALSE,"BAD4Q98";"Page_5",#N/A,FALSE,"BAD4Q98";"Page_6",#N/A,FALSE,"BAD4Q98";"Input_1",#N/A,FALSE,"BAD4Q98";"Input_2",#N/A,FALSE,"BAD4Q98"}</definedName>
    <definedName name="__Dec05" localSheetId="29" hidden="1">{"Page_1",#N/A,FALSE,"BAD4Q98";"Page_2",#N/A,FALSE,"BAD4Q98";"Page_3",#N/A,FALSE,"BAD4Q98";"Page_4",#N/A,FALSE,"BAD4Q98";"Page_5",#N/A,FALSE,"BAD4Q98";"Page_6",#N/A,FALSE,"BAD4Q98";"Input_1",#N/A,FALSE,"BAD4Q98";"Input_2",#N/A,FALSE,"BAD4Q98"}</definedName>
    <definedName name="__existing_description">#REF!</definedName>
    <definedName name="__ExistingDescription" localSheetId="15">#REF!</definedName>
    <definedName name="__ExistingDescription" localSheetId="16">#REF!</definedName>
    <definedName name="__ExistingDescription" localSheetId="17">#REF!</definedName>
    <definedName name="__ExistingDescription" localSheetId="18">#REF!</definedName>
    <definedName name="__ExistingDescription" localSheetId="19">#REF!</definedName>
    <definedName name="__ExistingDescription" localSheetId="20">#REF!</definedName>
    <definedName name="__ExistingDescription" localSheetId="24">#REF!</definedName>
    <definedName name="__ExistingDescription" localSheetId="25">#REF!</definedName>
    <definedName name="__ExistingDescription" localSheetId="26">#REF!</definedName>
    <definedName name="__ExistingDescription" localSheetId="27">#REF!</definedName>
    <definedName name="__ExistingDescription" localSheetId="28">#REF!</definedName>
    <definedName name="__ExistingDescription" localSheetId="29">#REF!</definedName>
    <definedName name="__ExistingDescription">#REF!</definedName>
    <definedName name="__FDS_HYPERLINK_TOGGLE_STATE__" hidden="1">"ON"</definedName>
    <definedName name="__Jan09" localSheetId="15" hidden="1">{"Page_1",#N/A,FALSE,"BAD4Q98";"Page_2",#N/A,FALSE,"BAD4Q98";"Page_3",#N/A,FALSE,"BAD4Q98";"Page_4",#N/A,FALSE,"BAD4Q98";"Page_5",#N/A,FALSE,"BAD4Q98";"Page_6",#N/A,FALSE,"BAD4Q98";"Input_1",#N/A,FALSE,"BAD4Q98";"Input_2",#N/A,FALSE,"BAD4Q98"}</definedName>
    <definedName name="__Jan09" localSheetId="16" hidden="1">{"Page_1",#N/A,FALSE,"BAD4Q98";"Page_2",#N/A,FALSE,"BAD4Q98";"Page_3",#N/A,FALSE,"BAD4Q98";"Page_4",#N/A,FALSE,"BAD4Q98";"Page_5",#N/A,FALSE,"BAD4Q98";"Page_6",#N/A,FALSE,"BAD4Q98";"Input_1",#N/A,FALSE,"BAD4Q98";"Input_2",#N/A,FALSE,"BAD4Q98"}</definedName>
    <definedName name="__Jan09" localSheetId="17" hidden="1">{"Page_1",#N/A,FALSE,"BAD4Q98";"Page_2",#N/A,FALSE,"BAD4Q98";"Page_3",#N/A,FALSE,"BAD4Q98";"Page_4",#N/A,FALSE,"BAD4Q98";"Page_5",#N/A,FALSE,"BAD4Q98";"Page_6",#N/A,FALSE,"BAD4Q98";"Input_1",#N/A,FALSE,"BAD4Q98";"Input_2",#N/A,FALSE,"BAD4Q98"}</definedName>
    <definedName name="__Jan09" localSheetId="18" hidden="1">{"Page_1",#N/A,FALSE,"BAD4Q98";"Page_2",#N/A,FALSE,"BAD4Q98";"Page_3",#N/A,FALSE,"BAD4Q98";"Page_4",#N/A,FALSE,"BAD4Q98";"Page_5",#N/A,FALSE,"BAD4Q98";"Page_6",#N/A,FALSE,"BAD4Q98";"Input_1",#N/A,FALSE,"BAD4Q98";"Input_2",#N/A,FALSE,"BAD4Q98"}</definedName>
    <definedName name="__Jan09" localSheetId="19" hidden="1">{"Page_1",#N/A,FALSE,"BAD4Q98";"Page_2",#N/A,FALSE,"BAD4Q98";"Page_3",#N/A,FALSE,"BAD4Q98";"Page_4",#N/A,FALSE,"BAD4Q98";"Page_5",#N/A,FALSE,"BAD4Q98";"Page_6",#N/A,FALSE,"BAD4Q98";"Input_1",#N/A,FALSE,"BAD4Q98";"Input_2",#N/A,FALSE,"BAD4Q98"}</definedName>
    <definedName name="__Jan09" localSheetId="20" hidden="1">{"Page_1",#N/A,FALSE,"BAD4Q98";"Page_2",#N/A,FALSE,"BAD4Q98";"Page_3",#N/A,FALSE,"BAD4Q98";"Page_4",#N/A,FALSE,"BAD4Q98";"Page_5",#N/A,FALSE,"BAD4Q98";"Page_6",#N/A,FALSE,"BAD4Q98";"Input_1",#N/A,FALSE,"BAD4Q98";"Input_2",#N/A,FALSE,"BAD4Q98"}</definedName>
    <definedName name="__Jan09" localSheetId="21" hidden="1">{"Page_1",#N/A,FALSE,"BAD4Q98";"Page_2",#N/A,FALSE,"BAD4Q98";"Page_3",#N/A,FALSE,"BAD4Q98";"Page_4",#N/A,FALSE,"BAD4Q98";"Page_5",#N/A,FALSE,"BAD4Q98";"Page_6",#N/A,FALSE,"BAD4Q98";"Input_1",#N/A,FALSE,"BAD4Q98";"Input_2",#N/A,FALSE,"BAD4Q98"}</definedName>
    <definedName name="__Jan09" localSheetId="2" hidden="1">{"Page_1",#N/A,FALSE,"BAD4Q98";"Page_2",#N/A,FALSE,"BAD4Q98";"Page_3",#N/A,FALSE,"BAD4Q98";"Page_4",#N/A,FALSE,"BAD4Q98";"Page_5",#N/A,FALSE,"BAD4Q98";"Page_6",#N/A,FALSE,"BAD4Q98";"Input_1",#N/A,FALSE,"BAD4Q98";"Input_2",#N/A,FALSE,"BAD4Q98"}</definedName>
    <definedName name="__Jan09" localSheetId="7" hidden="1">{"Page_1",#N/A,FALSE,"BAD4Q98";"Page_2",#N/A,FALSE,"BAD4Q98";"Page_3",#N/A,FALSE,"BAD4Q98";"Page_4",#N/A,FALSE,"BAD4Q98";"Page_5",#N/A,FALSE,"BAD4Q98";"Page_6",#N/A,FALSE,"BAD4Q98";"Input_1",#N/A,FALSE,"BAD4Q98";"Input_2",#N/A,FALSE,"BAD4Q98"}</definedName>
    <definedName name="__Jan09" localSheetId="12" hidden="1">{"Page_1",#N/A,FALSE,"BAD4Q98";"Page_2",#N/A,FALSE,"BAD4Q98";"Page_3",#N/A,FALSE,"BAD4Q98";"Page_4",#N/A,FALSE,"BAD4Q98";"Page_5",#N/A,FALSE,"BAD4Q98";"Page_6",#N/A,FALSE,"BAD4Q98";"Input_1",#N/A,FALSE,"BAD4Q98";"Input_2",#N/A,FALSE,"BAD4Q98"}</definedName>
    <definedName name="__Jan09" localSheetId="14" hidden="1">{"Page_1",#N/A,FALSE,"BAD4Q98";"Page_2",#N/A,FALSE,"BAD4Q98";"Page_3",#N/A,FALSE,"BAD4Q98";"Page_4",#N/A,FALSE,"BAD4Q98";"Page_5",#N/A,FALSE,"BAD4Q98";"Page_6",#N/A,FALSE,"BAD4Q98";"Input_1",#N/A,FALSE,"BAD4Q98";"Input_2",#N/A,FALSE,"BAD4Q98"}</definedName>
    <definedName name="__Jan09" localSheetId="24" hidden="1">{"Page_1",#N/A,FALSE,"BAD4Q98";"Page_2",#N/A,FALSE,"BAD4Q98";"Page_3",#N/A,FALSE,"BAD4Q98";"Page_4",#N/A,FALSE,"BAD4Q98";"Page_5",#N/A,FALSE,"BAD4Q98";"Page_6",#N/A,FALSE,"BAD4Q98";"Input_1",#N/A,FALSE,"BAD4Q98";"Input_2",#N/A,FALSE,"BAD4Q98"}</definedName>
    <definedName name="__Jan09" localSheetId="25" hidden="1">{"Page_1",#N/A,FALSE,"BAD4Q98";"Page_2",#N/A,FALSE,"BAD4Q98";"Page_3",#N/A,FALSE,"BAD4Q98";"Page_4",#N/A,FALSE,"BAD4Q98";"Page_5",#N/A,FALSE,"BAD4Q98";"Page_6",#N/A,FALSE,"BAD4Q98";"Input_1",#N/A,FALSE,"BAD4Q98";"Input_2",#N/A,FALSE,"BAD4Q98"}</definedName>
    <definedName name="__Jan09" localSheetId="26" hidden="1">{"Page_1",#N/A,FALSE,"BAD4Q98";"Page_2",#N/A,FALSE,"BAD4Q98";"Page_3",#N/A,FALSE,"BAD4Q98";"Page_4",#N/A,FALSE,"BAD4Q98";"Page_5",#N/A,FALSE,"BAD4Q98";"Page_6",#N/A,FALSE,"BAD4Q98";"Input_1",#N/A,FALSE,"BAD4Q98";"Input_2",#N/A,FALSE,"BAD4Q98"}</definedName>
    <definedName name="__Jan09" localSheetId="27" hidden="1">{"Page_1",#N/A,FALSE,"BAD4Q98";"Page_2",#N/A,FALSE,"BAD4Q98";"Page_3",#N/A,FALSE,"BAD4Q98";"Page_4",#N/A,FALSE,"BAD4Q98";"Page_5",#N/A,FALSE,"BAD4Q98";"Page_6",#N/A,FALSE,"BAD4Q98";"Input_1",#N/A,FALSE,"BAD4Q98";"Input_2",#N/A,FALSE,"BAD4Q98"}</definedName>
    <definedName name="__Jan09" localSheetId="28" hidden="1">{"Page_1",#N/A,FALSE,"BAD4Q98";"Page_2",#N/A,FALSE,"BAD4Q98";"Page_3",#N/A,FALSE,"BAD4Q98";"Page_4",#N/A,FALSE,"BAD4Q98";"Page_5",#N/A,FALSE,"BAD4Q98";"Page_6",#N/A,FALSE,"BAD4Q98";"Input_1",#N/A,FALSE,"BAD4Q98";"Input_2",#N/A,FALSE,"BAD4Q98"}</definedName>
    <definedName name="__Jan09" localSheetId="29" hidden="1">{"Page_1",#N/A,FALSE,"BAD4Q98";"Page_2",#N/A,FALSE,"BAD4Q98";"Page_3",#N/A,FALSE,"BAD4Q98";"Page_4",#N/A,FALSE,"BAD4Q98";"Page_5",#N/A,FALSE,"BAD4Q98";"Page_6",#N/A,FALSE,"BAD4Q98";"Input_1",#N/A,FALSE,"BAD4Q98";"Input_2",#N/A,FALSE,"BAD4Q98"}</definedName>
    <definedName name="__May2007" localSheetId="15" hidden="1">{"2002Frcst","05Month",FALSE,"Frcst Format 2002"}</definedName>
    <definedName name="__May2007" localSheetId="16" hidden="1">{"2002Frcst","05Month",FALSE,"Frcst Format 2002"}</definedName>
    <definedName name="__May2007" localSheetId="17" hidden="1">{"2002Frcst","05Month",FALSE,"Frcst Format 2002"}</definedName>
    <definedName name="__May2007" localSheetId="18" hidden="1">{"2002Frcst","05Month",FALSE,"Frcst Format 2002"}</definedName>
    <definedName name="__May2007" localSheetId="19" hidden="1">{"2002Frcst","05Month",FALSE,"Frcst Format 2002"}</definedName>
    <definedName name="__May2007" localSheetId="20" hidden="1">{"2002Frcst","05Month",FALSE,"Frcst Format 2002"}</definedName>
    <definedName name="__May2007" localSheetId="21" hidden="1">{"2002Frcst","05Month",FALSE,"Frcst Format 2002"}</definedName>
    <definedName name="__May2007" localSheetId="2" hidden="1">{"2002Frcst","05Month",FALSE,"Frcst Format 2002"}</definedName>
    <definedName name="__May2007" localSheetId="7" hidden="1">{"2002Frcst","05Month",FALSE,"Frcst Format 2002"}</definedName>
    <definedName name="__May2007" localSheetId="12" hidden="1">{"2002Frcst","05Month",FALSE,"Frcst Format 2002"}</definedName>
    <definedName name="__May2007" localSheetId="14" hidden="1">{"2002Frcst","05Month",FALSE,"Frcst Format 2002"}</definedName>
    <definedName name="__May2007" localSheetId="24" hidden="1">{"2002Frcst","05Month",FALSE,"Frcst Format 2002"}</definedName>
    <definedName name="__May2007" localSheetId="25" hidden="1">{"2002Frcst","05Month",FALSE,"Frcst Format 2002"}</definedName>
    <definedName name="__May2007" localSheetId="26" hidden="1">{"2002Frcst","05Month",FALSE,"Frcst Format 2002"}</definedName>
    <definedName name="__May2007" localSheetId="27" hidden="1">{"2002Frcst","05Month",FALSE,"Frcst Format 2002"}</definedName>
    <definedName name="__May2007" localSheetId="28" hidden="1">{"2002Frcst","05Month",FALSE,"Frcst Format 2002"}</definedName>
    <definedName name="__May2007" localSheetId="29" hidden="1">{"2002Frcst","05Month",FALSE,"Frcst Format 2002"}</definedName>
    <definedName name="__retro_description">#REF!</definedName>
    <definedName name="_1234Graph_B" localSheetId="15" hidden="1">#REF!</definedName>
    <definedName name="_1234Graph_B" localSheetId="16" hidden="1">#REF!</definedName>
    <definedName name="_1234Graph_B" localSheetId="17" hidden="1">#REF!</definedName>
    <definedName name="_1234Graph_B" localSheetId="18" hidden="1">#REF!</definedName>
    <definedName name="_1234Graph_B" localSheetId="19" hidden="1">#REF!</definedName>
    <definedName name="_1234Graph_B" localSheetId="20" hidden="1">#REF!</definedName>
    <definedName name="_1234Graph_B" localSheetId="24" hidden="1">#REF!</definedName>
    <definedName name="_1234Graph_B" localSheetId="25" hidden="1">#REF!</definedName>
    <definedName name="_1234Graph_B" localSheetId="26" hidden="1">#REF!</definedName>
    <definedName name="_1234Graph_B" localSheetId="27" hidden="1">#REF!</definedName>
    <definedName name="_1234Graph_B" localSheetId="28" hidden="1">#REF!</definedName>
    <definedName name="_1234Graph_B" localSheetId="29" hidden="1">#REF!</definedName>
    <definedName name="_1234Graph_B" hidden="1">#REF!</definedName>
    <definedName name="_123Graph_CHART3" localSheetId="15" hidden="1">#REF!</definedName>
    <definedName name="_123Graph_CHART3" localSheetId="16" hidden="1">#REF!</definedName>
    <definedName name="_123Graph_CHART3" localSheetId="17" hidden="1">#REF!</definedName>
    <definedName name="_123Graph_CHART3" localSheetId="18" hidden="1">#REF!</definedName>
    <definedName name="_123Graph_CHART3" localSheetId="19" hidden="1">#REF!</definedName>
    <definedName name="_123Graph_CHART3" localSheetId="20" hidden="1">#REF!</definedName>
    <definedName name="_123Graph_CHART3" localSheetId="24" hidden="1">#REF!</definedName>
    <definedName name="_123Graph_CHART3" localSheetId="25" hidden="1">#REF!</definedName>
    <definedName name="_123Graph_CHART3" localSheetId="26" hidden="1">#REF!</definedName>
    <definedName name="_123Graph_CHART3" localSheetId="27" hidden="1">#REF!</definedName>
    <definedName name="_123Graph_CHART3" localSheetId="28" hidden="1">#REF!</definedName>
    <definedName name="_123Graph_CHART3" localSheetId="29" hidden="1">#REF!</definedName>
    <definedName name="_123Graph_CHART3" hidden="1">#REF!</definedName>
    <definedName name="_1807" localSheetId="15">#REF!</definedName>
    <definedName name="_1807" localSheetId="16">#REF!</definedName>
    <definedName name="_1807" localSheetId="17">#REF!</definedName>
    <definedName name="_1807" localSheetId="18">#REF!</definedName>
    <definedName name="_1807" localSheetId="19">#REF!</definedName>
    <definedName name="_1807" localSheetId="20">#REF!</definedName>
    <definedName name="_1807" localSheetId="24">#REF!</definedName>
    <definedName name="_1807" localSheetId="25">#REF!</definedName>
    <definedName name="_1807" localSheetId="26">#REF!</definedName>
    <definedName name="_1807" localSheetId="27">#REF!</definedName>
    <definedName name="_1807" localSheetId="28">#REF!</definedName>
    <definedName name="_1807" localSheetId="29">#REF!</definedName>
    <definedName name="_1807">#REF!</definedName>
    <definedName name="_1808" localSheetId="15">#REF!</definedName>
    <definedName name="_1808" localSheetId="16">#REF!</definedName>
    <definedName name="_1808" localSheetId="17">#REF!</definedName>
    <definedName name="_1808" localSheetId="18">#REF!</definedName>
    <definedName name="_1808" localSheetId="19">#REF!</definedName>
    <definedName name="_1808" localSheetId="20">#REF!</definedName>
    <definedName name="_1808" localSheetId="24">#REF!</definedName>
    <definedName name="_1808" localSheetId="25">#REF!</definedName>
    <definedName name="_1808" localSheetId="26">#REF!</definedName>
    <definedName name="_1808" localSheetId="27">#REF!</definedName>
    <definedName name="_1808" localSheetId="28">#REF!</definedName>
    <definedName name="_1808" localSheetId="29">#REF!</definedName>
    <definedName name="_1808">#REF!</definedName>
    <definedName name="_1809" localSheetId="15">#REF!</definedName>
    <definedName name="_1809" localSheetId="16">#REF!</definedName>
    <definedName name="_1809" localSheetId="17">#REF!</definedName>
    <definedName name="_1809" localSheetId="18">#REF!</definedName>
    <definedName name="_1809" localSheetId="19">#REF!</definedName>
    <definedName name="_1809" localSheetId="20">#REF!</definedName>
    <definedName name="_1809" localSheetId="24">#REF!</definedName>
    <definedName name="_1809" localSheetId="25">#REF!</definedName>
    <definedName name="_1809" localSheetId="26">#REF!</definedName>
    <definedName name="_1809" localSheetId="27">#REF!</definedName>
    <definedName name="_1809" localSheetId="28">#REF!</definedName>
    <definedName name="_1809" localSheetId="29">#REF!</definedName>
    <definedName name="_1809">#REF!</definedName>
    <definedName name="_1810" localSheetId="15">#REF!</definedName>
    <definedName name="_1810" localSheetId="16">#REF!</definedName>
    <definedName name="_1810" localSheetId="17">#REF!</definedName>
    <definedName name="_1810" localSheetId="18">#REF!</definedName>
    <definedName name="_1810" localSheetId="19">#REF!</definedName>
    <definedName name="_1810" localSheetId="20">#REF!</definedName>
    <definedName name="_1810" localSheetId="24">#REF!</definedName>
    <definedName name="_1810" localSheetId="25">#REF!</definedName>
    <definedName name="_1810" localSheetId="26">#REF!</definedName>
    <definedName name="_1810" localSheetId="27">#REF!</definedName>
    <definedName name="_1810" localSheetId="28">#REF!</definedName>
    <definedName name="_1810" localSheetId="29">#REF!</definedName>
    <definedName name="_1810">#REF!</definedName>
    <definedName name="_1812" localSheetId="15">#REF!</definedName>
    <definedName name="_1812" localSheetId="16">#REF!</definedName>
    <definedName name="_1812" localSheetId="17">#REF!</definedName>
    <definedName name="_1812" localSheetId="18">#REF!</definedName>
    <definedName name="_1812" localSheetId="19">#REF!</definedName>
    <definedName name="_1812" localSheetId="20">#REF!</definedName>
    <definedName name="_1812" localSheetId="24">#REF!</definedName>
    <definedName name="_1812" localSheetId="25">#REF!</definedName>
    <definedName name="_1812" localSheetId="26">#REF!</definedName>
    <definedName name="_1812" localSheetId="27">#REF!</definedName>
    <definedName name="_1812" localSheetId="28">#REF!</definedName>
    <definedName name="_1812" localSheetId="29">#REF!</definedName>
    <definedName name="_1812">#REF!</definedName>
    <definedName name="_1818" localSheetId="15">#REF!</definedName>
    <definedName name="_1818" localSheetId="16">#REF!</definedName>
    <definedName name="_1818" localSheetId="17">#REF!</definedName>
    <definedName name="_1818" localSheetId="18">#REF!</definedName>
    <definedName name="_1818" localSheetId="19">#REF!</definedName>
    <definedName name="_1818" localSheetId="20">#REF!</definedName>
    <definedName name="_1818" localSheetId="24">#REF!</definedName>
    <definedName name="_1818" localSheetId="25">#REF!</definedName>
    <definedName name="_1818" localSheetId="26">#REF!</definedName>
    <definedName name="_1818" localSheetId="27">#REF!</definedName>
    <definedName name="_1818" localSheetId="28">#REF!</definedName>
    <definedName name="_1818" localSheetId="29">#REF!</definedName>
    <definedName name="_1818">#REF!</definedName>
    <definedName name="_1820" localSheetId="15">#REF!</definedName>
    <definedName name="_1820" localSheetId="16">#REF!</definedName>
    <definedName name="_1820" localSheetId="17">#REF!</definedName>
    <definedName name="_1820" localSheetId="18">#REF!</definedName>
    <definedName name="_1820" localSheetId="19">#REF!</definedName>
    <definedName name="_1820" localSheetId="20">#REF!</definedName>
    <definedName name="_1820" localSheetId="24">#REF!</definedName>
    <definedName name="_1820" localSheetId="25">#REF!</definedName>
    <definedName name="_1820" localSheetId="26">#REF!</definedName>
    <definedName name="_1820" localSheetId="27">#REF!</definedName>
    <definedName name="_1820" localSheetId="28">#REF!</definedName>
    <definedName name="_1820" localSheetId="29">#REF!</definedName>
    <definedName name="_1820">#REF!</definedName>
    <definedName name="_1st_Year_PSA_Replacement_Cost_in_2000" localSheetId="15">#REF!</definedName>
    <definedName name="_1st_Year_PSA_Replacement_Cost_in_2000" localSheetId="16">#REF!</definedName>
    <definedName name="_1st_Year_PSA_Replacement_Cost_in_2000" localSheetId="17">#REF!</definedName>
    <definedName name="_1st_Year_PSA_Replacement_Cost_in_2000" localSheetId="18">#REF!</definedName>
    <definedName name="_1st_Year_PSA_Replacement_Cost_in_2000" localSheetId="19">#REF!</definedName>
    <definedName name="_1st_Year_PSA_Replacement_Cost_in_2000" localSheetId="20">#REF!</definedName>
    <definedName name="_1st_Year_PSA_Replacement_Cost_in_2000" localSheetId="24">#REF!</definedName>
    <definedName name="_1st_Year_PSA_Replacement_Cost_in_2000" localSheetId="25">#REF!</definedName>
    <definedName name="_1st_Year_PSA_Replacement_Cost_in_2000" localSheetId="26">#REF!</definedName>
    <definedName name="_1st_Year_PSA_Replacement_Cost_in_2000" localSheetId="27">#REF!</definedName>
    <definedName name="_1st_Year_PSA_Replacement_Cost_in_2000" localSheetId="28">#REF!</definedName>
    <definedName name="_1st_Year_PSA_Replacement_Cost_in_2000" localSheetId="29">#REF!</definedName>
    <definedName name="_1st_Year_PSA_Replacement_Cost_in_2000">#REF!</definedName>
    <definedName name="_9000" localSheetId="15">#REF!</definedName>
    <definedName name="_9000" localSheetId="16">#REF!</definedName>
    <definedName name="_9000" localSheetId="17">#REF!</definedName>
    <definedName name="_9000" localSheetId="18">#REF!</definedName>
    <definedName name="_9000" localSheetId="19">#REF!</definedName>
    <definedName name="_9000" localSheetId="20">#REF!</definedName>
    <definedName name="_9000" localSheetId="24">#REF!</definedName>
    <definedName name="_9000" localSheetId="25">#REF!</definedName>
    <definedName name="_9000" localSheetId="26">#REF!</definedName>
    <definedName name="_9000" localSheetId="27">#REF!</definedName>
    <definedName name="_9000" localSheetId="28">#REF!</definedName>
    <definedName name="_9000" localSheetId="29">#REF!</definedName>
    <definedName name="_9000">#REF!</definedName>
    <definedName name="_9310" localSheetId="15">#REF!</definedName>
    <definedName name="_9310" localSheetId="16">#REF!</definedName>
    <definedName name="_9310" localSheetId="17">#REF!</definedName>
    <definedName name="_9310" localSheetId="18">#REF!</definedName>
    <definedName name="_9310" localSheetId="19">#REF!</definedName>
    <definedName name="_9310" localSheetId="20">#REF!</definedName>
    <definedName name="_9310" localSheetId="24">#REF!</definedName>
    <definedName name="_9310" localSheetId="25">#REF!</definedName>
    <definedName name="_9310" localSheetId="26">#REF!</definedName>
    <definedName name="_9310" localSheetId="27">#REF!</definedName>
    <definedName name="_9310" localSheetId="28">#REF!</definedName>
    <definedName name="_9310" localSheetId="29">#REF!</definedName>
    <definedName name="_9310">#REF!</definedName>
    <definedName name="_9325" localSheetId="15">#REF!</definedName>
    <definedName name="_9325" localSheetId="16">#REF!</definedName>
    <definedName name="_9325" localSheetId="17">#REF!</definedName>
    <definedName name="_9325" localSheetId="18">#REF!</definedName>
    <definedName name="_9325" localSheetId="19">#REF!</definedName>
    <definedName name="_9325" localSheetId="20">#REF!</definedName>
    <definedName name="_9325" localSheetId="24">#REF!</definedName>
    <definedName name="_9325" localSheetId="25">#REF!</definedName>
    <definedName name="_9325" localSheetId="26">#REF!</definedName>
    <definedName name="_9325" localSheetId="27">#REF!</definedName>
    <definedName name="_9325" localSheetId="28">#REF!</definedName>
    <definedName name="_9325" localSheetId="29">#REF!</definedName>
    <definedName name="_9325">#REF!</definedName>
    <definedName name="_9330" localSheetId="15">#REF!</definedName>
    <definedName name="_9330" localSheetId="16">#REF!</definedName>
    <definedName name="_9330" localSheetId="17">#REF!</definedName>
    <definedName name="_9330" localSheetId="18">#REF!</definedName>
    <definedName name="_9330" localSheetId="19">#REF!</definedName>
    <definedName name="_9330" localSheetId="20">#REF!</definedName>
    <definedName name="_9330" localSheetId="24">#REF!</definedName>
    <definedName name="_9330" localSheetId="25">#REF!</definedName>
    <definedName name="_9330" localSheetId="26">#REF!</definedName>
    <definedName name="_9330" localSheetId="27">#REF!</definedName>
    <definedName name="_9330" localSheetId="28">#REF!</definedName>
    <definedName name="_9330" localSheetId="29">#REF!</definedName>
    <definedName name="_9330">#REF!</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DAT1">#REF!</definedName>
    <definedName name="_DAT2" localSheetId="15">#REF!</definedName>
    <definedName name="_DAT2" localSheetId="16">#REF!</definedName>
    <definedName name="_DAT2" localSheetId="17">#REF!</definedName>
    <definedName name="_DAT2" localSheetId="18">#REF!</definedName>
    <definedName name="_DAT2" localSheetId="19">#REF!</definedName>
    <definedName name="_DAT2" localSheetId="20">#REF!</definedName>
    <definedName name="_DAT2" localSheetId="24">#REF!</definedName>
    <definedName name="_DAT2" localSheetId="25">#REF!</definedName>
    <definedName name="_DAT2" localSheetId="26">#REF!</definedName>
    <definedName name="_DAT2" localSheetId="27">#REF!</definedName>
    <definedName name="_DAT2" localSheetId="28">#REF!</definedName>
    <definedName name="_DAT2" localSheetId="29">#REF!</definedName>
    <definedName name="_DAT2">#REF!</definedName>
    <definedName name="_DAT3" localSheetId="15">#REF!</definedName>
    <definedName name="_DAT3" localSheetId="16">#REF!</definedName>
    <definedName name="_DAT3" localSheetId="17">#REF!</definedName>
    <definedName name="_DAT3" localSheetId="18">#REF!</definedName>
    <definedName name="_DAT3" localSheetId="19">#REF!</definedName>
    <definedName name="_DAT3" localSheetId="20">#REF!</definedName>
    <definedName name="_DAT3" localSheetId="24">#REF!</definedName>
    <definedName name="_DAT3" localSheetId="25">#REF!</definedName>
    <definedName name="_DAT3" localSheetId="26">#REF!</definedName>
    <definedName name="_DAT3" localSheetId="27">#REF!</definedName>
    <definedName name="_DAT3" localSheetId="28">#REF!</definedName>
    <definedName name="_DAT3" localSheetId="29">#REF!</definedName>
    <definedName name="_DAT3">#REF!</definedName>
    <definedName name="_DAT4" localSheetId="15">#REF!</definedName>
    <definedName name="_DAT4" localSheetId="16">#REF!</definedName>
    <definedName name="_DAT4" localSheetId="17">#REF!</definedName>
    <definedName name="_DAT4" localSheetId="18">#REF!</definedName>
    <definedName name="_DAT4" localSheetId="19">#REF!</definedName>
    <definedName name="_DAT4" localSheetId="20">#REF!</definedName>
    <definedName name="_DAT4" localSheetId="24">#REF!</definedName>
    <definedName name="_DAT4" localSheetId="25">#REF!</definedName>
    <definedName name="_DAT4" localSheetId="26">#REF!</definedName>
    <definedName name="_DAT4" localSheetId="27">#REF!</definedName>
    <definedName name="_DAT4" localSheetId="28">#REF!</definedName>
    <definedName name="_DAT4" localSheetId="29">#REF!</definedName>
    <definedName name="_DAT4">#REF!</definedName>
    <definedName name="_DAT5" localSheetId="15">#REF!</definedName>
    <definedName name="_DAT5" localSheetId="16">#REF!</definedName>
    <definedName name="_DAT5" localSheetId="17">#REF!</definedName>
    <definedName name="_DAT5" localSheetId="18">#REF!</definedName>
    <definedName name="_DAT5" localSheetId="19">#REF!</definedName>
    <definedName name="_DAT5" localSheetId="20">#REF!</definedName>
    <definedName name="_DAT5" localSheetId="24">#REF!</definedName>
    <definedName name="_DAT5" localSheetId="25">#REF!</definedName>
    <definedName name="_DAT5" localSheetId="26">#REF!</definedName>
    <definedName name="_DAT5" localSheetId="27">#REF!</definedName>
    <definedName name="_DAT5" localSheetId="28">#REF!</definedName>
    <definedName name="_DAT5" localSheetId="29">#REF!</definedName>
    <definedName name="_DAT5">#REF!</definedName>
    <definedName name="_DAT6" localSheetId="15">#REF!</definedName>
    <definedName name="_DAT6" localSheetId="16">#REF!</definedName>
    <definedName name="_DAT6" localSheetId="17">#REF!</definedName>
    <definedName name="_DAT6" localSheetId="18">#REF!</definedName>
    <definedName name="_DAT6" localSheetId="19">#REF!</definedName>
    <definedName name="_DAT6" localSheetId="20">#REF!</definedName>
    <definedName name="_DAT6" localSheetId="24">#REF!</definedName>
    <definedName name="_DAT6" localSheetId="25">#REF!</definedName>
    <definedName name="_DAT6" localSheetId="26">#REF!</definedName>
    <definedName name="_DAT6" localSheetId="27">#REF!</definedName>
    <definedName name="_DAT6" localSheetId="28">#REF!</definedName>
    <definedName name="_DAT6" localSheetId="29">#REF!</definedName>
    <definedName name="_DAT6">#REF!</definedName>
    <definedName name="_DAT7" localSheetId="15">#REF!</definedName>
    <definedName name="_DAT7" localSheetId="16">#REF!</definedName>
    <definedName name="_DAT7" localSheetId="17">#REF!</definedName>
    <definedName name="_DAT7" localSheetId="18">#REF!</definedName>
    <definedName name="_DAT7" localSheetId="19">#REF!</definedName>
    <definedName name="_DAT7" localSheetId="20">#REF!</definedName>
    <definedName name="_DAT7" localSheetId="24">#REF!</definedName>
    <definedName name="_DAT7" localSheetId="25">#REF!</definedName>
    <definedName name="_DAT7" localSheetId="26">#REF!</definedName>
    <definedName name="_DAT7" localSheetId="27">#REF!</definedName>
    <definedName name="_DAT7" localSheetId="28">#REF!</definedName>
    <definedName name="_DAT7" localSheetId="29">#REF!</definedName>
    <definedName name="_DAT7">#REF!</definedName>
    <definedName name="_DAT8" localSheetId="15">#REF!</definedName>
    <definedName name="_DAT8" localSheetId="16">#REF!</definedName>
    <definedName name="_DAT8" localSheetId="17">#REF!</definedName>
    <definedName name="_DAT8" localSheetId="18">#REF!</definedName>
    <definedName name="_DAT8" localSheetId="19">#REF!</definedName>
    <definedName name="_DAT8" localSheetId="20">#REF!</definedName>
    <definedName name="_DAT8" localSheetId="24">#REF!</definedName>
    <definedName name="_DAT8" localSheetId="25">#REF!</definedName>
    <definedName name="_DAT8" localSheetId="26">#REF!</definedName>
    <definedName name="_DAT8" localSheetId="27">#REF!</definedName>
    <definedName name="_DAT8" localSheetId="28">#REF!</definedName>
    <definedName name="_DAT8" localSheetId="29">#REF!</definedName>
    <definedName name="_DAT8">#REF!</definedName>
    <definedName name="_DAT9" localSheetId="15">#REF!</definedName>
    <definedName name="_DAT9" localSheetId="16">#REF!</definedName>
    <definedName name="_DAT9" localSheetId="17">#REF!</definedName>
    <definedName name="_DAT9" localSheetId="18">#REF!</definedName>
    <definedName name="_DAT9" localSheetId="19">#REF!</definedName>
    <definedName name="_DAT9" localSheetId="20">#REF!</definedName>
    <definedName name="_DAT9" localSheetId="24">#REF!</definedName>
    <definedName name="_DAT9" localSheetId="25">#REF!</definedName>
    <definedName name="_DAT9" localSheetId="26">#REF!</definedName>
    <definedName name="_DAT9" localSheetId="27">#REF!</definedName>
    <definedName name="_DAT9" localSheetId="28">#REF!</definedName>
    <definedName name="_DAT9" localSheetId="29">#REF!</definedName>
    <definedName name="_DAT9">#REF!</definedName>
    <definedName name="_Dec05" localSheetId="15" hidden="1">{"Page_1",#N/A,FALSE,"BAD4Q98";"Page_2",#N/A,FALSE,"BAD4Q98";"Page_3",#N/A,FALSE,"BAD4Q98";"Page_4",#N/A,FALSE,"BAD4Q98";"Page_5",#N/A,FALSE,"BAD4Q98";"Page_6",#N/A,FALSE,"BAD4Q98";"Input_1",#N/A,FALSE,"BAD4Q98";"Input_2",#N/A,FALSE,"BAD4Q98"}</definedName>
    <definedName name="_Dec05" localSheetId="16" hidden="1">{"Page_1",#N/A,FALSE,"BAD4Q98";"Page_2",#N/A,FALSE,"BAD4Q98";"Page_3",#N/A,FALSE,"BAD4Q98";"Page_4",#N/A,FALSE,"BAD4Q98";"Page_5",#N/A,FALSE,"BAD4Q98";"Page_6",#N/A,FALSE,"BAD4Q98";"Input_1",#N/A,FALSE,"BAD4Q98";"Input_2",#N/A,FALSE,"BAD4Q98"}</definedName>
    <definedName name="_Dec05" localSheetId="17" hidden="1">{"Page_1",#N/A,FALSE,"BAD4Q98";"Page_2",#N/A,FALSE,"BAD4Q98";"Page_3",#N/A,FALSE,"BAD4Q98";"Page_4",#N/A,FALSE,"BAD4Q98";"Page_5",#N/A,FALSE,"BAD4Q98";"Page_6",#N/A,FALSE,"BAD4Q98";"Input_1",#N/A,FALSE,"BAD4Q98";"Input_2",#N/A,FALSE,"BAD4Q98"}</definedName>
    <definedName name="_Dec05" localSheetId="18" hidden="1">{"Page_1",#N/A,FALSE,"BAD4Q98";"Page_2",#N/A,FALSE,"BAD4Q98";"Page_3",#N/A,FALSE,"BAD4Q98";"Page_4",#N/A,FALSE,"BAD4Q98";"Page_5",#N/A,FALSE,"BAD4Q98";"Page_6",#N/A,FALSE,"BAD4Q98";"Input_1",#N/A,FALSE,"BAD4Q98";"Input_2",#N/A,FALSE,"BAD4Q98"}</definedName>
    <definedName name="_Dec05" localSheetId="19" hidden="1">{"Page_1",#N/A,FALSE,"BAD4Q98";"Page_2",#N/A,FALSE,"BAD4Q98";"Page_3",#N/A,FALSE,"BAD4Q98";"Page_4",#N/A,FALSE,"BAD4Q98";"Page_5",#N/A,FALSE,"BAD4Q98";"Page_6",#N/A,FALSE,"BAD4Q98";"Input_1",#N/A,FALSE,"BAD4Q98";"Input_2",#N/A,FALSE,"BAD4Q98"}</definedName>
    <definedName name="_Dec05" localSheetId="20" hidden="1">{"Page_1",#N/A,FALSE,"BAD4Q98";"Page_2",#N/A,FALSE,"BAD4Q98";"Page_3",#N/A,FALSE,"BAD4Q98";"Page_4",#N/A,FALSE,"BAD4Q98";"Page_5",#N/A,FALSE,"BAD4Q98";"Page_6",#N/A,FALSE,"BAD4Q98";"Input_1",#N/A,FALSE,"BAD4Q98";"Input_2",#N/A,FALSE,"BAD4Q98"}</definedName>
    <definedName name="_Dec05" localSheetId="21" hidden="1">{"Page_1",#N/A,FALSE,"BAD4Q98";"Page_2",#N/A,FALSE,"BAD4Q98";"Page_3",#N/A,FALSE,"BAD4Q98";"Page_4",#N/A,FALSE,"BAD4Q98";"Page_5",#N/A,FALSE,"BAD4Q98";"Page_6",#N/A,FALSE,"BAD4Q98";"Input_1",#N/A,FALSE,"BAD4Q98";"Input_2",#N/A,FALSE,"BAD4Q98"}</definedName>
    <definedName name="_Dec05" localSheetId="2" hidden="1">{"Page_1",#N/A,FALSE,"BAD4Q98";"Page_2",#N/A,FALSE,"BAD4Q98";"Page_3",#N/A,FALSE,"BAD4Q98";"Page_4",#N/A,FALSE,"BAD4Q98";"Page_5",#N/A,FALSE,"BAD4Q98";"Page_6",#N/A,FALSE,"BAD4Q98";"Input_1",#N/A,FALSE,"BAD4Q98";"Input_2",#N/A,FALSE,"BAD4Q98"}</definedName>
    <definedName name="_Dec05" localSheetId="7" hidden="1">{"Page_1",#N/A,FALSE,"BAD4Q98";"Page_2",#N/A,FALSE,"BAD4Q98";"Page_3",#N/A,FALSE,"BAD4Q98";"Page_4",#N/A,FALSE,"BAD4Q98";"Page_5",#N/A,FALSE,"BAD4Q98";"Page_6",#N/A,FALSE,"BAD4Q98";"Input_1",#N/A,FALSE,"BAD4Q98";"Input_2",#N/A,FALSE,"BAD4Q98"}</definedName>
    <definedName name="_Dec05" localSheetId="12" hidden="1">{"Page_1",#N/A,FALSE,"BAD4Q98";"Page_2",#N/A,FALSE,"BAD4Q98";"Page_3",#N/A,FALSE,"BAD4Q98";"Page_4",#N/A,FALSE,"BAD4Q98";"Page_5",#N/A,FALSE,"BAD4Q98";"Page_6",#N/A,FALSE,"BAD4Q98";"Input_1",#N/A,FALSE,"BAD4Q98";"Input_2",#N/A,FALSE,"BAD4Q98"}</definedName>
    <definedName name="_Dec05" localSheetId="14" hidden="1">{"Page_1",#N/A,FALSE,"BAD4Q98";"Page_2",#N/A,FALSE,"BAD4Q98";"Page_3",#N/A,FALSE,"BAD4Q98";"Page_4",#N/A,FALSE,"BAD4Q98";"Page_5",#N/A,FALSE,"BAD4Q98";"Page_6",#N/A,FALSE,"BAD4Q98";"Input_1",#N/A,FALSE,"BAD4Q98";"Input_2",#N/A,FALSE,"BAD4Q98"}</definedName>
    <definedName name="_Dec05" localSheetId="24" hidden="1">{"Page_1",#N/A,FALSE,"BAD4Q98";"Page_2",#N/A,FALSE,"BAD4Q98";"Page_3",#N/A,FALSE,"BAD4Q98";"Page_4",#N/A,FALSE,"BAD4Q98";"Page_5",#N/A,FALSE,"BAD4Q98";"Page_6",#N/A,FALSE,"BAD4Q98";"Input_1",#N/A,FALSE,"BAD4Q98";"Input_2",#N/A,FALSE,"BAD4Q98"}</definedName>
    <definedName name="_Dec05" localSheetId="25" hidden="1">{"Page_1",#N/A,FALSE,"BAD4Q98";"Page_2",#N/A,FALSE,"BAD4Q98";"Page_3",#N/A,FALSE,"BAD4Q98";"Page_4",#N/A,FALSE,"BAD4Q98";"Page_5",#N/A,FALSE,"BAD4Q98";"Page_6",#N/A,FALSE,"BAD4Q98";"Input_1",#N/A,FALSE,"BAD4Q98";"Input_2",#N/A,FALSE,"BAD4Q98"}</definedName>
    <definedName name="_Dec05" localSheetId="26" hidden="1">{"Page_1",#N/A,FALSE,"BAD4Q98";"Page_2",#N/A,FALSE,"BAD4Q98";"Page_3",#N/A,FALSE,"BAD4Q98";"Page_4",#N/A,FALSE,"BAD4Q98";"Page_5",#N/A,FALSE,"BAD4Q98";"Page_6",#N/A,FALSE,"BAD4Q98";"Input_1",#N/A,FALSE,"BAD4Q98";"Input_2",#N/A,FALSE,"BAD4Q98"}</definedName>
    <definedName name="_Dec05" localSheetId="27" hidden="1">{"Page_1",#N/A,FALSE,"BAD4Q98";"Page_2",#N/A,FALSE,"BAD4Q98";"Page_3",#N/A,FALSE,"BAD4Q98";"Page_4",#N/A,FALSE,"BAD4Q98";"Page_5",#N/A,FALSE,"BAD4Q98";"Page_6",#N/A,FALSE,"BAD4Q98";"Input_1",#N/A,FALSE,"BAD4Q98";"Input_2",#N/A,FALSE,"BAD4Q98"}</definedName>
    <definedName name="_Dec05" localSheetId="28" hidden="1">{"Page_1",#N/A,FALSE,"BAD4Q98";"Page_2",#N/A,FALSE,"BAD4Q98";"Page_3",#N/A,FALSE,"BAD4Q98";"Page_4",#N/A,FALSE,"BAD4Q98";"Page_5",#N/A,FALSE,"BAD4Q98";"Page_6",#N/A,FALSE,"BAD4Q98";"Input_1",#N/A,FALSE,"BAD4Q98";"Input_2",#N/A,FALSE,"BAD4Q98"}</definedName>
    <definedName name="_Dec05" localSheetId="29" hidden="1">{"Page_1",#N/A,FALSE,"BAD4Q98";"Page_2",#N/A,FALSE,"BAD4Q98";"Page_3",#N/A,FALSE,"BAD4Q98";"Page_4",#N/A,FALSE,"BAD4Q98";"Page_5",#N/A,FALSE,"BAD4Q98";"Page_6",#N/A,FALSE,"BAD4Q98";"Input_1",#N/A,FALSE,"BAD4Q98";"Input_2",#N/A,FALSE,"BAD4Q98"}</definedName>
    <definedName name="_ERF415">[1]Factors!$AW$13:$BA$114</definedName>
    <definedName name="_Fill" localSheetId="15" hidden="1">#REF!</definedName>
    <definedName name="_Fill" localSheetId="16" hidden="1">#REF!</definedName>
    <definedName name="_Fill" localSheetId="17" hidden="1">#REF!</definedName>
    <definedName name="_Fill" localSheetId="18" hidden="1">#REF!</definedName>
    <definedName name="_Fill" localSheetId="19" hidden="1">#REF!</definedName>
    <definedName name="_Fill" localSheetId="20" hidden="1">#REF!</definedName>
    <definedName name="_Fill" localSheetId="24" hidden="1">#REF!</definedName>
    <definedName name="_Fill" localSheetId="25" hidden="1">#REF!</definedName>
    <definedName name="_Fill" localSheetId="26" hidden="1">#REF!</definedName>
    <definedName name="_Fill" localSheetId="27" hidden="1">#REF!</definedName>
    <definedName name="_Fill" localSheetId="28" hidden="1">#REF!</definedName>
    <definedName name="_Fill" localSheetId="29" hidden="1">#REF!</definedName>
    <definedName name="_Fill" hidden="1">#REF!</definedName>
    <definedName name="_xlnm._FilterDatabase" localSheetId="2" hidden="1">'ESA Table 2 - MAIN'!$A$7:$J$93</definedName>
    <definedName name="_xlnm._FilterDatabase" localSheetId="3" hidden="1">'ESA Table 2A - MFWB'!$A$8:$K$101</definedName>
    <definedName name="_Hlk103191443" localSheetId="12">'ESA Table 7'!$A$26</definedName>
    <definedName name="_Jan09" localSheetId="15" hidden="1">{"Page_1",#N/A,FALSE,"BAD4Q98";"Page_2",#N/A,FALSE,"BAD4Q98";"Page_3",#N/A,FALSE,"BAD4Q98";"Page_4",#N/A,FALSE,"BAD4Q98";"Page_5",#N/A,FALSE,"BAD4Q98";"Page_6",#N/A,FALSE,"BAD4Q98";"Input_1",#N/A,FALSE,"BAD4Q98";"Input_2",#N/A,FALSE,"BAD4Q98"}</definedName>
    <definedName name="_Jan09" localSheetId="16" hidden="1">{"Page_1",#N/A,FALSE,"BAD4Q98";"Page_2",#N/A,FALSE,"BAD4Q98";"Page_3",#N/A,FALSE,"BAD4Q98";"Page_4",#N/A,FALSE,"BAD4Q98";"Page_5",#N/A,FALSE,"BAD4Q98";"Page_6",#N/A,FALSE,"BAD4Q98";"Input_1",#N/A,FALSE,"BAD4Q98";"Input_2",#N/A,FALSE,"BAD4Q98"}</definedName>
    <definedName name="_Jan09" localSheetId="17" hidden="1">{"Page_1",#N/A,FALSE,"BAD4Q98";"Page_2",#N/A,FALSE,"BAD4Q98";"Page_3",#N/A,FALSE,"BAD4Q98";"Page_4",#N/A,FALSE,"BAD4Q98";"Page_5",#N/A,FALSE,"BAD4Q98";"Page_6",#N/A,FALSE,"BAD4Q98";"Input_1",#N/A,FALSE,"BAD4Q98";"Input_2",#N/A,FALSE,"BAD4Q98"}</definedName>
    <definedName name="_Jan09" localSheetId="18" hidden="1">{"Page_1",#N/A,FALSE,"BAD4Q98";"Page_2",#N/A,FALSE,"BAD4Q98";"Page_3",#N/A,FALSE,"BAD4Q98";"Page_4",#N/A,FALSE,"BAD4Q98";"Page_5",#N/A,FALSE,"BAD4Q98";"Page_6",#N/A,FALSE,"BAD4Q98";"Input_1",#N/A,FALSE,"BAD4Q98";"Input_2",#N/A,FALSE,"BAD4Q98"}</definedName>
    <definedName name="_Jan09" localSheetId="19" hidden="1">{"Page_1",#N/A,FALSE,"BAD4Q98";"Page_2",#N/A,FALSE,"BAD4Q98";"Page_3",#N/A,FALSE,"BAD4Q98";"Page_4",#N/A,FALSE,"BAD4Q98";"Page_5",#N/A,FALSE,"BAD4Q98";"Page_6",#N/A,FALSE,"BAD4Q98";"Input_1",#N/A,FALSE,"BAD4Q98";"Input_2",#N/A,FALSE,"BAD4Q98"}</definedName>
    <definedName name="_Jan09" localSheetId="20" hidden="1">{"Page_1",#N/A,FALSE,"BAD4Q98";"Page_2",#N/A,FALSE,"BAD4Q98";"Page_3",#N/A,FALSE,"BAD4Q98";"Page_4",#N/A,FALSE,"BAD4Q98";"Page_5",#N/A,FALSE,"BAD4Q98";"Page_6",#N/A,FALSE,"BAD4Q98";"Input_1",#N/A,FALSE,"BAD4Q98";"Input_2",#N/A,FALSE,"BAD4Q98"}</definedName>
    <definedName name="_Jan09" localSheetId="21" hidden="1">{"Page_1",#N/A,FALSE,"BAD4Q98";"Page_2",#N/A,FALSE,"BAD4Q98";"Page_3",#N/A,FALSE,"BAD4Q98";"Page_4",#N/A,FALSE,"BAD4Q98";"Page_5",#N/A,FALSE,"BAD4Q98";"Page_6",#N/A,FALSE,"BAD4Q98";"Input_1",#N/A,FALSE,"BAD4Q98";"Input_2",#N/A,FALSE,"BAD4Q98"}</definedName>
    <definedName name="_Jan09" localSheetId="2" hidden="1">{"Page_1",#N/A,FALSE,"BAD4Q98";"Page_2",#N/A,FALSE,"BAD4Q98";"Page_3",#N/A,FALSE,"BAD4Q98";"Page_4",#N/A,FALSE,"BAD4Q98";"Page_5",#N/A,FALSE,"BAD4Q98";"Page_6",#N/A,FALSE,"BAD4Q98";"Input_1",#N/A,FALSE,"BAD4Q98";"Input_2",#N/A,FALSE,"BAD4Q98"}</definedName>
    <definedName name="_Jan09" localSheetId="7" hidden="1">{"Page_1",#N/A,FALSE,"BAD4Q98";"Page_2",#N/A,FALSE,"BAD4Q98";"Page_3",#N/A,FALSE,"BAD4Q98";"Page_4",#N/A,FALSE,"BAD4Q98";"Page_5",#N/A,FALSE,"BAD4Q98";"Page_6",#N/A,FALSE,"BAD4Q98";"Input_1",#N/A,FALSE,"BAD4Q98";"Input_2",#N/A,FALSE,"BAD4Q98"}</definedName>
    <definedName name="_Jan09" localSheetId="12" hidden="1">{"Page_1",#N/A,FALSE,"BAD4Q98";"Page_2",#N/A,FALSE,"BAD4Q98";"Page_3",#N/A,FALSE,"BAD4Q98";"Page_4",#N/A,FALSE,"BAD4Q98";"Page_5",#N/A,FALSE,"BAD4Q98";"Page_6",#N/A,FALSE,"BAD4Q98";"Input_1",#N/A,FALSE,"BAD4Q98";"Input_2",#N/A,FALSE,"BAD4Q98"}</definedName>
    <definedName name="_Jan09" localSheetId="14" hidden="1">{"Page_1",#N/A,FALSE,"BAD4Q98";"Page_2",#N/A,FALSE,"BAD4Q98";"Page_3",#N/A,FALSE,"BAD4Q98";"Page_4",#N/A,FALSE,"BAD4Q98";"Page_5",#N/A,FALSE,"BAD4Q98";"Page_6",#N/A,FALSE,"BAD4Q98";"Input_1",#N/A,FALSE,"BAD4Q98";"Input_2",#N/A,FALSE,"BAD4Q98"}</definedName>
    <definedName name="_Jan09" localSheetId="24" hidden="1">{"Page_1",#N/A,FALSE,"BAD4Q98";"Page_2",#N/A,FALSE,"BAD4Q98";"Page_3",#N/A,FALSE,"BAD4Q98";"Page_4",#N/A,FALSE,"BAD4Q98";"Page_5",#N/A,FALSE,"BAD4Q98";"Page_6",#N/A,FALSE,"BAD4Q98";"Input_1",#N/A,FALSE,"BAD4Q98";"Input_2",#N/A,FALSE,"BAD4Q98"}</definedName>
    <definedName name="_Jan09" localSheetId="25" hidden="1">{"Page_1",#N/A,FALSE,"BAD4Q98";"Page_2",#N/A,FALSE,"BAD4Q98";"Page_3",#N/A,FALSE,"BAD4Q98";"Page_4",#N/A,FALSE,"BAD4Q98";"Page_5",#N/A,FALSE,"BAD4Q98";"Page_6",#N/A,FALSE,"BAD4Q98";"Input_1",#N/A,FALSE,"BAD4Q98";"Input_2",#N/A,FALSE,"BAD4Q98"}</definedName>
    <definedName name="_Jan09" localSheetId="26" hidden="1">{"Page_1",#N/A,FALSE,"BAD4Q98";"Page_2",#N/A,FALSE,"BAD4Q98";"Page_3",#N/A,FALSE,"BAD4Q98";"Page_4",#N/A,FALSE,"BAD4Q98";"Page_5",#N/A,FALSE,"BAD4Q98";"Page_6",#N/A,FALSE,"BAD4Q98";"Input_1",#N/A,FALSE,"BAD4Q98";"Input_2",#N/A,FALSE,"BAD4Q98"}</definedName>
    <definedName name="_Jan09" localSheetId="27" hidden="1">{"Page_1",#N/A,FALSE,"BAD4Q98";"Page_2",#N/A,FALSE,"BAD4Q98";"Page_3",#N/A,FALSE,"BAD4Q98";"Page_4",#N/A,FALSE,"BAD4Q98";"Page_5",#N/A,FALSE,"BAD4Q98";"Page_6",#N/A,FALSE,"BAD4Q98";"Input_1",#N/A,FALSE,"BAD4Q98";"Input_2",#N/A,FALSE,"BAD4Q98"}</definedName>
    <definedName name="_Jan09" localSheetId="28" hidden="1">{"Page_1",#N/A,FALSE,"BAD4Q98";"Page_2",#N/A,FALSE,"BAD4Q98";"Page_3",#N/A,FALSE,"BAD4Q98";"Page_4",#N/A,FALSE,"BAD4Q98";"Page_5",#N/A,FALSE,"BAD4Q98";"Page_6",#N/A,FALSE,"BAD4Q98";"Input_1",#N/A,FALSE,"BAD4Q98";"Input_2",#N/A,FALSE,"BAD4Q98"}</definedName>
    <definedName name="_Jan09" localSheetId="29" hidden="1">{"Page_1",#N/A,FALSE,"BAD4Q98";"Page_2",#N/A,FALSE,"BAD4Q98";"Page_3",#N/A,FALSE,"BAD4Q98";"Page_4",#N/A,FALSE,"BAD4Q98";"Page_5",#N/A,FALSE,"BAD4Q98";"Page_6",#N/A,FALSE,"BAD4Q98";"Input_1",#N/A,FALSE,"BAD4Q98";"Input_2",#N/A,FALSE,"BAD4Q98"}</definedName>
    <definedName name="_Key1" localSheetId="15" hidden="1">#REF!</definedName>
    <definedName name="_Key1" localSheetId="16" hidden="1">#REF!</definedName>
    <definedName name="_Key1" localSheetId="17" hidden="1">#REF!</definedName>
    <definedName name="_Key1" localSheetId="18" hidden="1">#REF!</definedName>
    <definedName name="_Key1" localSheetId="19" hidden="1">#REF!</definedName>
    <definedName name="_Key1" localSheetId="20" hidden="1">#REF!</definedName>
    <definedName name="_Key1" localSheetId="24" hidden="1">#REF!</definedName>
    <definedName name="_Key1" localSheetId="25" hidden="1">#REF!</definedName>
    <definedName name="_Key1" localSheetId="26" hidden="1">#REF!</definedName>
    <definedName name="_Key1" localSheetId="27" hidden="1">#REF!</definedName>
    <definedName name="_Key1" localSheetId="28" hidden="1">#REF!</definedName>
    <definedName name="_Key1" localSheetId="29" hidden="1">#REF!</definedName>
    <definedName name="_Key1" hidden="1">#REF!</definedName>
    <definedName name="_Key2" localSheetId="15" hidden="1">#REF!</definedName>
    <definedName name="_Key2" localSheetId="16" hidden="1">#REF!</definedName>
    <definedName name="_Key2" localSheetId="17" hidden="1">#REF!</definedName>
    <definedName name="_Key2" localSheetId="18" hidden="1">#REF!</definedName>
    <definedName name="_Key2" localSheetId="19" hidden="1">#REF!</definedName>
    <definedName name="_Key2" localSheetId="20" hidden="1">#REF!</definedName>
    <definedName name="_Key2" localSheetId="24" hidden="1">#REF!</definedName>
    <definedName name="_Key2" localSheetId="25" hidden="1">#REF!</definedName>
    <definedName name="_Key2" localSheetId="26" hidden="1">#REF!</definedName>
    <definedName name="_Key2" localSheetId="27" hidden="1">#REF!</definedName>
    <definedName name="_Key2" localSheetId="28" hidden="1">#REF!</definedName>
    <definedName name="_Key2" localSheetId="29" hidden="1">#REF!</definedName>
    <definedName name="_Key2" hidden="1">#REF!</definedName>
    <definedName name="_MatInverse_In" localSheetId="15" hidden="1">#REF!</definedName>
    <definedName name="_MatInverse_In" localSheetId="16" hidden="1">#REF!</definedName>
    <definedName name="_MatInverse_In" localSheetId="17" hidden="1">#REF!</definedName>
    <definedName name="_MatInverse_In" localSheetId="18" hidden="1">#REF!</definedName>
    <definedName name="_MatInverse_In" localSheetId="19" hidden="1">#REF!</definedName>
    <definedName name="_MatInverse_In" localSheetId="20" hidden="1">#REF!</definedName>
    <definedName name="_MatInverse_In" localSheetId="24" hidden="1">#REF!</definedName>
    <definedName name="_MatInverse_In" localSheetId="25" hidden="1">#REF!</definedName>
    <definedName name="_MatInverse_In" localSheetId="26" hidden="1">#REF!</definedName>
    <definedName name="_MatInverse_In" localSheetId="27" hidden="1">#REF!</definedName>
    <definedName name="_MatInverse_In" localSheetId="28" hidden="1">#REF!</definedName>
    <definedName name="_MatInverse_In" localSheetId="29" hidden="1">#REF!</definedName>
    <definedName name="_MatInverse_In" hidden="1">#REF!</definedName>
    <definedName name="_MatMult_A" localSheetId="15" hidden="1">#REF!</definedName>
    <definedName name="_MatMult_A" localSheetId="16" hidden="1">#REF!</definedName>
    <definedName name="_MatMult_A" localSheetId="17" hidden="1">#REF!</definedName>
    <definedName name="_MatMult_A" localSheetId="18" hidden="1">#REF!</definedName>
    <definedName name="_MatMult_A" localSheetId="19" hidden="1">#REF!</definedName>
    <definedName name="_MatMult_A" localSheetId="20" hidden="1">#REF!</definedName>
    <definedName name="_MatMult_A" localSheetId="24" hidden="1">#REF!</definedName>
    <definedName name="_MatMult_A" localSheetId="25" hidden="1">#REF!</definedName>
    <definedName name="_MatMult_A" localSheetId="26" hidden="1">#REF!</definedName>
    <definedName name="_MatMult_A" localSheetId="27" hidden="1">#REF!</definedName>
    <definedName name="_MatMult_A" localSheetId="28" hidden="1">#REF!</definedName>
    <definedName name="_MatMult_A" localSheetId="29" hidden="1">#REF!</definedName>
    <definedName name="_MatMult_A" hidden="1">#REF!</definedName>
    <definedName name="_MatMult_AxB" localSheetId="15" hidden="1">#REF!</definedName>
    <definedName name="_MatMult_AxB" localSheetId="16" hidden="1">#REF!</definedName>
    <definedName name="_MatMult_AxB" localSheetId="17" hidden="1">#REF!</definedName>
    <definedName name="_MatMult_AxB" localSheetId="18" hidden="1">#REF!</definedName>
    <definedName name="_MatMult_AxB" localSheetId="19" hidden="1">#REF!</definedName>
    <definedName name="_MatMult_AxB" localSheetId="20" hidden="1">#REF!</definedName>
    <definedName name="_MatMult_AxB" localSheetId="24" hidden="1">#REF!</definedName>
    <definedName name="_MatMult_AxB" localSheetId="25" hidden="1">#REF!</definedName>
    <definedName name="_MatMult_AxB" localSheetId="26" hidden="1">#REF!</definedName>
    <definedName name="_MatMult_AxB" localSheetId="27" hidden="1">#REF!</definedName>
    <definedName name="_MatMult_AxB" localSheetId="28" hidden="1">#REF!</definedName>
    <definedName name="_MatMult_AxB" localSheetId="29" hidden="1">#REF!</definedName>
    <definedName name="_MatMult_AxB" hidden="1">#REF!</definedName>
    <definedName name="_MatMult_B" localSheetId="15" hidden="1">#REF!</definedName>
    <definedName name="_MatMult_B" localSheetId="16" hidden="1">#REF!</definedName>
    <definedName name="_MatMult_B" localSheetId="17" hidden="1">#REF!</definedName>
    <definedName name="_MatMult_B" localSheetId="18" hidden="1">#REF!</definedName>
    <definedName name="_MatMult_B" localSheetId="19" hidden="1">#REF!</definedName>
    <definedName name="_MatMult_B" localSheetId="20" hidden="1">#REF!</definedName>
    <definedName name="_MatMult_B" localSheetId="24" hidden="1">#REF!</definedName>
    <definedName name="_MatMult_B" localSheetId="25" hidden="1">#REF!</definedName>
    <definedName name="_MatMult_B" localSheetId="26" hidden="1">#REF!</definedName>
    <definedName name="_MatMult_B" localSheetId="27" hidden="1">#REF!</definedName>
    <definedName name="_MatMult_B" localSheetId="28" hidden="1">#REF!</definedName>
    <definedName name="_MatMult_B" localSheetId="29" hidden="1">#REF!</definedName>
    <definedName name="_MatMult_B" hidden="1">#REF!</definedName>
    <definedName name="_May2007" localSheetId="15" hidden="1">{"2002Frcst","05Month",FALSE,"Frcst Format 2002"}</definedName>
    <definedName name="_May2007" localSheetId="16" hidden="1">{"2002Frcst","05Month",FALSE,"Frcst Format 2002"}</definedName>
    <definedName name="_May2007" localSheetId="17" hidden="1">{"2002Frcst","05Month",FALSE,"Frcst Format 2002"}</definedName>
    <definedName name="_May2007" localSheetId="18" hidden="1">{"2002Frcst","05Month",FALSE,"Frcst Format 2002"}</definedName>
    <definedName name="_May2007" localSheetId="19" hidden="1">{"2002Frcst","05Month",FALSE,"Frcst Format 2002"}</definedName>
    <definedName name="_May2007" localSheetId="20" hidden="1">{"2002Frcst","05Month",FALSE,"Frcst Format 2002"}</definedName>
    <definedName name="_May2007" localSheetId="21" hidden="1">{"2002Frcst","05Month",FALSE,"Frcst Format 2002"}</definedName>
    <definedName name="_May2007" localSheetId="2" hidden="1">{"2002Frcst","05Month",FALSE,"Frcst Format 2002"}</definedName>
    <definedName name="_May2007" localSheetId="7" hidden="1">{"2002Frcst","05Month",FALSE,"Frcst Format 2002"}</definedName>
    <definedName name="_May2007" localSheetId="12" hidden="1">{"2002Frcst","05Month",FALSE,"Frcst Format 2002"}</definedName>
    <definedName name="_May2007" localSheetId="14" hidden="1">{"2002Frcst","05Month",FALSE,"Frcst Format 2002"}</definedName>
    <definedName name="_May2007" localSheetId="24" hidden="1">{"2002Frcst","05Month",FALSE,"Frcst Format 2002"}</definedName>
    <definedName name="_May2007" localSheetId="25" hidden="1">{"2002Frcst","05Month",FALSE,"Frcst Format 2002"}</definedName>
    <definedName name="_May2007" localSheetId="26" hidden="1">{"2002Frcst","05Month",FALSE,"Frcst Format 2002"}</definedName>
    <definedName name="_May2007" localSheetId="27" hidden="1">{"2002Frcst","05Month",FALSE,"Frcst Format 2002"}</definedName>
    <definedName name="_May2007" localSheetId="28" hidden="1">{"2002Frcst","05Month",FALSE,"Frcst Format 2002"}</definedName>
    <definedName name="_May2007" localSheetId="29" hidden="1">{"2002Frcst","05Month",FALSE,"Frcst Format 2002"}</definedName>
    <definedName name="_Order1" hidden="1">255</definedName>
    <definedName name="_Order2" hidden="1">255</definedName>
    <definedName name="_Parse_In" localSheetId="15" hidden="1">#REF!</definedName>
    <definedName name="_Parse_In" localSheetId="16" hidden="1">#REF!</definedName>
    <definedName name="_Parse_In" localSheetId="17" hidden="1">#REF!</definedName>
    <definedName name="_Parse_In" localSheetId="18" hidden="1">#REF!</definedName>
    <definedName name="_Parse_In" localSheetId="19" hidden="1">#REF!</definedName>
    <definedName name="_Parse_In" localSheetId="20" hidden="1">#REF!</definedName>
    <definedName name="_Parse_In" localSheetId="24" hidden="1">#REF!</definedName>
    <definedName name="_Parse_In" localSheetId="25" hidden="1">#REF!</definedName>
    <definedName name="_Parse_In" localSheetId="26" hidden="1">#REF!</definedName>
    <definedName name="_Parse_In" localSheetId="27" hidden="1">#REF!</definedName>
    <definedName name="_Parse_In" localSheetId="28" hidden="1">#REF!</definedName>
    <definedName name="_Parse_In" localSheetId="29" hidden="1">#REF!</definedName>
    <definedName name="_Parse_In" hidden="1">#REF!</definedName>
    <definedName name="_Parse_Out" localSheetId="15" hidden="1">#REF!</definedName>
    <definedName name="_Parse_Out" localSheetId="16" hidden="1">#REF!</definedName>
    <definedName name="_Parse_Out" localSheetId="17" hidden="1">#REF!</definedName>
    <definedName name="_Parse_Out" localSheetId="18" hidden="1">#REF!</definedName>
    <definedName name="_Parse_Out" localSheetId="19" hidden="1">#REF!</definedName>
    <definedName name="_Parse_Out" localSheetId="20" hidden="1">#REF!</definedName>
    <definedName name="_Parse_Out" localSheetId="24" hidden="1">#REF!</definedName>
    <definedName name="_Parse_Out" localSheetId="25" hidden="1">#REF!</definedName>
    <definedName name="_Parse_Out" localSheetId="26" hidden="1">#REF!</definedName>
    <definedName name="_Parse_Out" localSheetId="27" hidden="1">#REF!</definedName>
    <definedName name="_Parse_Out" localSheetId="28" hidden="1">#REF!</definedName>
    <definedName name="_Parse_Out" localSheetId="29" hidden="1">#REF!</definedName>
    <definedName name="_Parse_Out" hidden="1">#REF!</definedName>
    <definedName name="_PG1" localSheetId="15">#REF!</definedName>
    <definedName name="_PG1" localSheetId="16">#REF!</definedName>
    <definedName name="_PG1" localSheetId="17">#REF!</definedName>
    <definedName name="_PG1" localSheetId="18">#REF!</definedName>
    <definedName name="_PG1" localSheetId="19">#REF!</definedName>
    <definedName name="_PG1" localSheetId="20">#REF!</definedName>
    <definedName name="_PG1" localSheetId="24">#REF!</definedName>
    <definedName name="_PG1" localSheetId="25">#REF!</definedName>
    <definedName name="_PG1" localSheetId="26">#REF!</definedName>
    <definedName name="_PG1" localSheetId="27">#REF!</definedName>
    <definedName name="_PG1" localSheetId="28">#REF!</definedName>
    <definedName name="_PG1" localSheetId="29">#REF!</definedName>
    <definedName name="_PG1">#REF!</definedName>
    <definedName name="_REC90" localSheetId="15">#REF!</definedName>
    <definedName name="_REC90" localSheetId="16">#REF!</definedName>
    <definedName name="_REC90" localSheetId="17">#REF!</definedName>
    <definedName name="_REC90" localSheetId="18">#REF!</definedName>
    <definedName name="_REC90" localSheetId="19">#REF!</definedName>
    <definedName name="_REC90" localSheetId="20">#REF!</definedName>
    <definedName name="_REC90" localSheetId="24">#REF!</definedName>
    <definedName name="_REC90" localSheetId="25">#REF!</definedName>
    <definedName name="_REC90" localSheetId="26">#REF!</definedName>
    <definedName name="_REC90" localSheetId="27">#REF!</definedName>
    <definedName name="_REC90" localSheetId="28">#REF!</definedName>
    <definedName name="_REC90" localSheetId="29">#REF!</definedName>
    <definedName name="_REC90">#REF!</definedName>
    <definedName name="_REC92" localSheetId="15">#REF!</definedName>
    <definedName name="_REC92" localSheetId="16">#REF!</definedName>
    <definedName name="_REC92" localSheetId="17">#REF!</definedName>
    <definedName name="_REC92" localSheetId="18">#REF!</definedName>
    <definedName name="_REC92" localSheetId="19">#REF!</definedName>
    <definedName name="_REC92" localSheetId="20">#REF!</definedName>
    <definedName name="_REC92" localSheetId="24">#REF!</definedName>
    <definedName name="_REC92" localSheetId="25">#REF!</definedName>
    <definedName name="_REC92" localSheetId="26">#REF!</definedName>
    <definedName name="_REC92" localSheetId="27">#REF!</definedName>
    <definedName name="_REC92" localSheetId="28">#REF!</definedName>
    <definedName name="_REC92" localSheetId="29">#REF!</definedName>
    <definedName name="_REC92">#REF!</definedName>
    <definedName name="_Regression_Out" localSheetId="15" hidden="1">#REF!</definedName>
    <definedName name="_Regression_Out" localSheetId="16" hidden="1">#REF!</definedName>
    <definedName name="_Regression_Out" localSheetId="17" hidden="1">#REF!</definedName>
    <definedName name="_Regression_Out" localSheetId="18" hidden="1">#REF!</definedName>
    <definedName name="_Regression_Out" localSheetId="19" hidden="1">#REF!</definedName>
    <definedName name="_Regression_Out" localSheetId="20" hidden="1">#REF!</definedName>
    <definedName name="_Regression_Out" localSheetId="24" hidden="1">#REF!</definedName>
    <definedName name="_Regression_Out" localSheetId="25" hidden="1">#REF!</definedName>
    <definedName name="_Regression_Out" localSheetId="26" hidden="1">#REF!</definedName>
    <definedName name="_Regression_Out" localSheetId="27" hidden="1">#REF!</definedName>
    <definedName name="_Regression_Out" localSheetId="28" hidden="1">#REF!</definedName>
    <definedName name="_Regression_Out" localSheetId="29" hidden="1">#REF!</definedName>
    <definedName name="_Regression_Out" hidden="1">#REF!</definedName>
    <definedName name="_Regression_X" localSheetId="15" hidden="1">#REF!</definedName>
    <definedName name="_Regression_X" localSheetId="16" hidden="1">#REF!</definedName>
    <definedName name="_Regression_X" localSheetId="17" hidden="1">#REF!</definedName>
    <definedName name="_Regression_X" localSheetId="18" hidden="1">#REF!</definedName>
    <definedName name="_Regression_X" localSheetId="19" hidden="1">#REF!</definedName>
    <definedName name="_Regression_X" localSheetId="20" hidden="1">#REF!</definedName>
    <definedName name="_Regression_X" localSheetId="24" hidden="1">#REF!</definedName>
    <definedName name="_Regression_X" localSheetId="25" hidden="1">#REF!</definedName>
    <definedName name="_Regression_X" localSheetId="26" hidden="1">#REF!</definedName>
    <definedName name="_Regression_X" localSheetId="27" hidden="1">#REF!</definedName>
    <definedName name="_Regression_X" localSheetId="28" hidden="1">#REF!</definedName>
    <definedName name="_Regression_X" localSheetId="29" hidden="1">#REF!</definedName>
    <definedName name="_Regression_X" hidden="1">#REF!</definedName>
    <definedName name="_Regression_Y" localSheetId="15" hidden="1">#REF!</definedName>
    <definedName name="_Regression_Y" localSheetId="16" hidden="1">#REF!</definedName>
    <definedName name="_Regression_Y" localSheetId="17" hidden="1">#REF!</definedName>
    <definedName name="_Regression_Y" localSheetId="18" hidden="1">#REF!</definedName>
    <definedName name="_Regression_Y" localSheetId="19" hidden="1">#REF!</definedName>
    <definedName name="_Regression_Y" localSheetId="20" hidden="1">#REF!</definedName>
    <definedName name="_Regression_Y" localSheetId="24" hidden="1">#REF!</definedName>
    <definedName name="_Regression_Y" localSheetId="25" hidden="1">#REF!</definedName>
    <definedName name="_Regression_Y" localSheetId="26" hidden="1">#REF!</definedName>
    <definedName name="_Regression_Y" localSheetId="27" hidden="1">#REF!</definedName>
    <definedName name="_Regression_Y" localSheetId="28" hidden="1">#REF!</definedName>
    <definedName name="_Regression_Y" localSheetId="29" hidden="1">#REF!</definedName>
    <definedName name="_Regression_Y" hidden="1">#REF!</definedName>
    <definedName name="_Sort" localSheetId="15" hidden="1">#REF!</definedName>
    <definedName name="_Sort" localSheetId="16" hidden="1">#REF!</definedName>
    <definedName name="_Sort" localSheetId="17" hidden="1">#REF!</definedName>
    <definedName name="_Sort" localSheetId="18" hidden="1">#REF!</definedName>
    <definedName name="_Sort" localSheetId="19" hidden="1">#REF!</definedName>
    <definedName name="_Sort" localSheetId="20" hidden="1">#REF!</definedName>
    <definedName name="_Sort" localSheetId="24" hidden="1">#REF!</definedName>
    <definedName name="_Sort" localSheetId="25" hidden="1">#REF!</definedName>
    <definedName name="_Sort" localSheetId="26" hidden="1">#REF!</definedName>
    <definedName name="_Sort" localSheetId="27" hidden="1">#REF!</definedName>
    <definedName name="_Sort" localSheetId="28" hidden="1">#REF!</definedName>
    <definedName name="_Sort" localSheetId="29" hidden="1">#REF!</definedName>
    <definedName name="_Sort" hidden="1">#REF!</definedName>
    <definedName name="_Table1_In1" localSheetId="15" hidden="1">#REF!</definedName>
    <definedName name="_Table1_In1" localSheetId="16" hidden="1">#REF!</definedName>
    <definedName name="_Table1_In1" localSheetId="17" hidden="1">#REF!</definedName>
    <definedName name="_Table1_In1" localSheetId="18" hidden="1">#REF!</definedName>
    <definedName name="_Table1_In1" localSheetId="19" hidden="1">#REF!</definedName>
    <definedName name="_Table1_In1" localSheetId="20" hidden="1">#REF!</definedName>
    <definedName name="_Table1_In1" localSheetId="24" hidden="1">#REF!</definedName>
    <definedName name="_Table1_In1" localSheetId="25" hidden="1">#REF!</definedName>
    <definedName name="_Table1_In1" localSheetId="26" hidden="1">#REF!</definedName>
    <definedName name="_Table1_In1" localSheetId="27" hidden="1">#REF!</definedName>
    <definedName name="_Table1_In1" localSheetId="28" hidden="1">#REF!</definedName>
    <definedName name="_Table1_In1" localSheetId="29" hidden="1">#REF!</definedName>
    <definedName name="_Table1_In1" hidden="1">#REF!</definedName>
    <definedName name="_Table1_Out" localSheetId="15" hidden="1">#REF!</definedName>
    <definedName name="_Table1_Out" localSheetId="16" hidden="1">#REF!</definedName>
    <definedName name="_Table1_Out" localSheetId="17" hidden="1">#REF!</definedName>
    <definedName name="_Table1_Out" localSheetId="18" hidden="1">#REF!</definedName>
    <definedName name="_Table1_Out" localSheetId="19" hidden="1">#REF!</definedName>
    <definedName name="_Table1_Out" localSheetId="20" hidden="1">#REF!</definedName>
    <definedName name="_Table1_Out" localSheetId="24" hidden="1">#REF!</definedName>
    <definedName name="_Table1_Out" localSheetId="25" hidden="1">#REF!</definedName>
    <definedName name="_Table1_Out" localSheetId="26" hidden="1">#REF!</definedName>
    <definedName name="_Table1_Out" localSheetId="27" hidden="1">#REF!</definedName>
    <definedName name="_Table1_Out" localSheetId="28" hidden="1">#REF!</definedName>
    <definedName name="_Table1_Out" localSheetId="29" hidden="1">#REF!</definedName>
    <definedName name="_Table1_Out" hidden="1">#REF!</definedName>
    <definedName name="_Table2_Out" localSheetId="15" hidden="1">#REF!</definedName>
    <definedName name="_Table2_Out" localSheetId="16" hidden="1">#REF!</definedName>
    <definedName name="_Table2_Out" localSheetId="17" hidden="1">#REF!</definedName>
    <definedName name="_Table2_Out" localSheetId="18" hidden="1">#REF!</definedName>
    <definedName name="_Table2_Out" localSheetId="19" hidden="1">#REF!</definedName>
    <definedName name="_Table2_Out" localSheetId="20" hidden="1">#REF!</definedName>
    <definedName name="_Table2_Out" localSheetId="24" hidden="1">#REF!</definedName>
    <definedName name="_Table2_Out" localSheetId="25" hidden="1">#REF!</definedName>
    <definedName name="_Table2_Out" localSheetId="26" hidden="1">#REF!</definedName>
    <definedName name="_Table2_Out" localSheetId="27" hidden="1">#REF!</definedName>
    <definedName name="_Table2_Out" localSheetId="28" hidden="1">#REF!</definedName>
    <definedName name="_Table2_Out" localSheetId="29" hidden="1">#REF!</definedName>
    <definedName name="_Table2_Out" hidden="1">#REF!</definedName>
    <definedName name="_w2" localSheetId="15" hidden="1">{"SourcesUses",#N/A,TRUE,"CFMODEL";"TransOverview",#N/A,TRUE,"CFMODEL"}</definedName>
    <definedName name="_w2" localSheetId="16" hidden="1">{"SourcesUses",#N/A,TRUE,"CFMODEL";"TransOverview",#N/A,TRUE,"CFMODEL"}</definedName>
    <definedName name="_w2" localSheetId="17" hidden="1">{"SourcesUses",#N/A,TRUE,"CFMODEL";"TransOverview",#N/A,TRUE,"CFMODEL"}</definedName>
    <definedName name="_w2" localSheetId="18" hidden="1">{"SourcesUses",#N/A,TRUE,"CFMODEL";"TransOverview",#N/A,TRUE,"CFMODEL"}</definedName>
    <definedName name="_w2" localSheetId="19" hidden="1">{"SourcesUses",#N/A,TRUE,"CFMODEL";"TransOverview",#N/A,TRUE,"CFMODEL"}</definedName>
    <definedName name="_w2" localSheetId="20" hidden="1">{"SourcesUses",#N/A,TRUE,"CFMODEL";"TransOverview",#N/A,TRUE,"CFMODEL"}</definedName>
    <definedName name="_w2" localSheetId="21" hidden="1">{"SourcesUses",#N/A,TRUE,"CFMODEL";"TransOverview",#N/A,TRUE,"CFMODEL"}</definedName>
    <definedName name="_w2" localSheetId="2" hidden="1">{"SourcesUses",#N/A,TRUE,"CFMODEL";"TransOverview",#N/A,TRUE,"CFMODEL"}</definedName>
    <definedName name="_w2" localSheetId="7" hidden="1">{"SourcesUses",#N/A,TRUE,"CFMODEL";"TransOverview",#N/A,TRUE,"CFMODEL"}</definedName>
    <definedName name="_w2" localSheetId="12" hidden="1">{"SourcesUses",#N/A,TRUE,"CFMODEL";"TransOverview",#N/A,TRUE,"CFMODEL"}</definedName>
    <definedName name="_w2" localSheetId="14" hidden="1">{"SourcesUses",#N/A,TRUE,"CFMODEL";"TransOverview",#N/A,TRUE,"CFMODEL"}</definedName>
    <definedName name="_w2" localSheetId="24" hidden="1">{"SourcesUses",#N/A,TRUE,"CFMODEL";"TransOverview",#N/A,TRUE,"CFMODEL"}</definedName>
    <definedName name="_w2" localSheetId="25" hidden="1">{"SourcesUses",#N/A,TRUE,"CFMODEL";"TransOverview",#N/A,TRUE,"CFMODEL"}</definedName>
    <definedName name="_w2" localSheetId="26" hidden="1">{"SourcesUses",#N/A,TRUE,"CFMODEL";"TransOverview",#N/A,TRUE,"CFMODEL"}</definedName>
    <definedName name="_w2" localSheetId="27" hidden="1">{"SourcesUses",#N/A,TRUE,"CFMODEL";"TransOverview",#N/A,TRUE,"CFMODEL"}</definedName>
    <definedName name="_w2" localSheetId="28" hidden="1">{"SourcesUses",#N/A,TRUE,"CFMODEL";"TransOverview",#N/A,TRUE,"CFMODEL"}</definedName>
    <definedName name="_w2" localSheetId="29" hidden="1">{"SourcesUses",#N/A,TRUE,"CFMODEL";"TransOverview",#N/A,TRUE,"CFMODEL"}</definedName>
    <definedName name="a" localSheetId="15" hidden="1">{"Page_1",#N/A,FALSE,"BAD4Q98";"Page_2",#N/A,FALSE,"BAD4Q98";"Page_3",#N/A,FALSE,"BAD4Q98";"Page_4",#N/A,FALSE,"BAD4Q98";"Page_5",#N/A,FALSE,"BAD4Q98";"Page_6",#N/A,FALSE,"BAD4Q98";"Input_1",#N/A,FALSE,"BAD4Q98";"Input_2",#N/A,FALSE,"BAD4Q98"}</definedName>
    <definedName name="a" localSheetId="16" hidden="1">{"Page_1",#N/A,FALSE,"BAD4Q98";"Page_2",#N/A,FALSE,"BAD4Q98";"Page_3",#N/A,FALSE,"BAD4Q98";"Page_4",#N/A,FALSE,"BAD4Q98";"Page_5",#N/A,FALSE,"BAD4Q98";"Page_6",#N/A,FALSE,"BAD4Q98";"Input_1",#N/A,FALSE,"BAD4Q98";"Input_2",#N/A,FALSE,"BAD4Q98"}</definedName>
    <definedName name="a" localSheetId="17" hidden="1">{"Page_1",#N/A,FALSE,"BAD4Q98";"Page_2",#N/A,FALSE,"BAD4Q98";"Page_3",#N/A,FALSE,"BAD4Q98";"Page_4",#N/A,FALSE,"BAD4Q98";"Page_5",#N/A,FALSE,"BAD4Q98";"Page_6",#N/A,FALSE,"BAD4Q98";"Input_1",#N/A,FALSE,"BAD4Q98";"Input_2",#N/A,FALSE,"BAD4Q98"}</definedName>
    <definedName name="a" localSheetId="18" hidden="1">{"Page_1",#N/A,FALSE,"BAD4Q98";"Page_2",#N/A,FALSE,"BAD4Q98";"Page_3",#N/A,FALSE,"BAD4Q98";"Page_4",#N/A,FALSE,"BAD4Q98";"Page_5",#N/A,FALSE,"BAD4Q98";"Page_6",#N/A,FALSE,"BAD4Q98";"Input_1",#N/A,FALSE,"BAD4Q98";"Input_2",#N/A,FALSE,"BAD4Q98"}</definedName>
    <definedName name="a" localSheetId="19" hidden="1">{"Page_1",#N/A,FALSE,"BAD4Q98";"Page_2",#N/A,FALSE,"BAD4Q98";"Page_3",#N/A,FALSE,"BAD4Q98";"Page_4",#N/A,FALSE,"BAD4Q98";"Page_5",#N/A,FALSE,"BAD4Q98";"Page_6",#N/A,FALSE,"BAD4Q98";"Input_1",#N/A,FALSE,"BAD4Q98";"Input_2",#N/A,FALSE,"BAD4Q98"}</definedName>
    <definedName name="a" localSheetId="20" hidden="1">{"Page_1",#N/A,FALSE,"BAD4Q98";"Page_2",#N/A,FALSE,"BAD4Q98";"Page_3",#N/A,FALSE,"BAD4Q98";"Page_4",#N/A,FALSE,"BAD4Q98";"Page_5",#N/A,FALSE,"BAD4Q98";"Page_6",#N/A,FALSE,"BAD4Q98";"Input_1",#N/A,FALSE,"BAD4Q98";"Input_2",#N/A,FALSE,"BAD4Q98"}</definedName>
    <definedName name="a" localSheetId="21" hidden="1">{"Page_1",#N/A,FALSE,"BAD4Q98";"Page_2",#N/A,FALSE,"BAD4Q98";"Page_3",#N/A,FALSE,"BAD4Q98";"Page_4",#N/A,FALSE,"BAD4Q98";"Page_5",#N/A,FALSE,"BAD4Q98";"Page_6",#N/A,FALSE,"BAD4Q98";"Input_1",#N/A,FALSE,"BAD4Q98";"Input_2",#N/A,FALSE,"BAD4Q98"}</definedName>
    <definedName name="a" localSheetId="2" hidden="1">{"Page_1",#N/A,FALSE,"BAD4Q98";"Page_2",#N/A,FALSE,"BAD4Q98";"Page_3",#N/A,FALSE,"BAD4Q98";"Page_4",#N/A,FALSE,"BAD4Q98";"Page_5",#N/A,FALSE,"BAD4Q98";"Page_6",#N/A,FALSE,"BAD4Q98";"Input_1",#N/A,FALSE,"BAD4Q98";"Input_2",#N/A,FALSE,"BAD4Q98"}</definedName>
    <definedName name="a" localSheetId="7" hidden="1">{"Page_1",#N/A,FALSE,"BAD4Q98";"Page_2",#N/A,FALSE,"BAD4Q98";"Page_3",#N/A,FALSE,"BAD4Q98";"Page_4",#N/A,FALSE,"BAD4Q98";"Page_5",#N/A,FALSE,"BAD4Q98";"Page_6",#N/A,FALSE,"BAD4Q98";"Input_1",#N/A,FALSE,"BAD4Q98";"Input_2",#N/A,FALSE,"BAD4Q98"}</definedName>
    <definedName name="a" localSheetId="12" hidden="1">{"Page_1",#N/A,FALSE,"BAD4Q98";"Page_2",#N/A,FALSE,"BAD4Q98";"Page_3",#N/A,FALSE,"BAD4Q98";"Page_4",#N/A,FALSE,"BAD4Q98";"Page_5",#N/A,FALSE,"BAD4Q98";"Page_6",#N/A,FALSE,"BAD4Q98";"Input_1",#N/A,FALSE,"BAD4Q98";"Input_2",#N/A,FALSE,"BAD4Q98"}</definedName>
    <definedName name="a" localSheetId="14" hidden="1">{"Page_1",#N/A,FALSE,"BAD4Q98";"Page_2",#N/A,FALSE,"BAD4Q98";"Page_3",#N/A,FALSE,"BAD4Q98";"Page_4",#N/A,FALSE,"BAD4Q98";"Page_5",#N/A,FALSE,"BAD4Q98";"Page_6",#N/A,FALSE,"BAD4Q98";"Input_1",#N/A,FALSE,"BAD4Q98";"Input_2",#N/A,FALSE,"BAD4Q98"}</definedName>
    <definedName name="a" localSheetId="24" hidden="1">{"Page_1",#N/A,FALSE,"BAD4Q98";"Page_2",#N/A,FALSE,"BAD4Q98";"Page_3",#N/A,FALSE,"BAD4Q98";"Page_4",#N/A,FALSE,"BAD4Q98";"Page_5",#N/A,FALSE,"BAD4Q98";"Page_6",#N/A,FALSE,"BAD4Q98";"Input_1",#N/A,FALSE,"BAD4Q98";"Input_2",#N/A,FALSE,"BAD4Q98"}</definedName>
    <definedName name="a" localSheetId="25" hidden="1">{"Page_1",#N/A,FALSE,"BAD4Q98";"Page_2",#N/A,FALSE,"BAD4Q98";"Page_3",#N/A,FALSE,"BAD4Q98";"Page_4",#N/A,FALSE,"BAD4Q98";"Page_5",#N/A,FALSE,"BAD4Q98";"Page_6",#N/A,FALSE,"BAD4Q98";"Input_1",#N/A,FALSE,"BAD4Q98";"Input_2",#N/A,FALSE,"BAD4Q98"}</definedName>
    <definedName name="a" localSheetId="26" hidden="1">{"Page_1",#N/A,FALSE,"BAD4Q98";"Page_2",#N/A,FALSE,"BAD4Q98";"Page_3",#N/A,FALSE,"BAD4Q98";"Page_4",#N/A,FALSE,"BAD4Q98";"Page_5",#N/A,FALSE,"BAD4Q98";"Page_6",#N/A,FALSE,"BAD4Q98";"Input_1",#N/A,FALSE,"BAD4Q98";"Input_2",#N/A,FALSE,"BAD4Q98"}</definedName>
    <definedName name="a" localSheetId="27" hidden="1">{"Page_1",#N/A,FALSE,"BAD4Q98";"Page_2",#N/A,FALSE,"BAD4Q98";"Page_3",#N/A,FALSE,"BAD4Q98";"Page_4",#N/A,FALSE,"BAD4Q98";"Page_5",#N/A,FALSE,"BAD4Q98";"Page_6",#N/A,FALSE,"BAD4Q98";"Input_1",#N/A,FALSE,"BAD4Q98";"Input_2",#N/A,FALSE,"BAD4Q98"}</definedName>
    <definedName name="a" localSheetId="28" hidden="1">{"Page_1",#N/A,FALSE,"BAD4Q98";"Page_2",#N/A,FALSE,"BAD4Q98";"Page_3",#N/A,FALSE,"BAD4Q98";"Page_4",#N/A,FALSE,"BAD4Q98";"Page_5",#N/A,FALSE,"BAD4Q98";"Page_6",#N/A,FALSE,"BAD4Q98";"Input_1",#N/A,FALSE,"BAD4Q98";"Input_2",#N/A,FALSE,"BAD4Q98"}</definedName>
    <definedName name="a" localSheetId="29" hidden="1">{"Page_1",#N/A,FALSE,"BAD4Q98";"Page_2",#N/A,FALSE,"BAD4Q98";"Page_3",#N/A,FALSE,"BAD4Q98";"Page_4",#N/A,FALSE,"BAD4Q98";"Page_5",#N/A,FALSE,"BAD4Q98";"Page_6",#N/A,FALSE,"BAD4Q98";"Input_1",#N/A,FALSE,"BAD4Q98";"Input_2",#N/A,FALSE,"BAD4Q98"}</definedName>
    <definedName name="aa">#REF!</definedName>
    <definedName name="aaa" localSheetId="15" hidden="1">{"Income Statement",#N/A,FALSE,"CFMODEL";"Balance Sheet",#N/A,FALSE,"CFMODEL"}</definedName>
    <definedName name="aaa" localSheetId="16" hidden="1">{"Income Statement",#N/A,FALSE,"CFMODEL";"Balance Sheet",#N/A,FALSE,"CFMODEL"}</definedName>
    <definedName name="aaa" localSheetId="17" hidden="1">{"Income Statement",#N/A,FALSE,"CFMODEL";"Balance Sheet",#N/A,FALSE,"CFMODEL"}</definedName>
    <definedName name="aaa" localSheetId="18" hidden="1">{"Income Statement",#N/A,FALSE,"CFMODEL";"Balance Sheet",#N/A,FALSE,"CFMODEL"}</definedName>
    <definedName name="aaa" localSheetId="19" hidden="1">{"Income Statement",#N/A,FALSE,"CFMODEL";"Balance Sheet",#N/A,FALSE,"CFMODEL"}</definedName>
    <definedName name="aaa" localSheetId="20" hidden="1">{"Income Statement",#N/A,FALSE,"CFMODEL";"Balance Sheet",#N/A,FALSE,"CFMODEL"}</definedName>
    <definedName name="aaa" localSheetId="21" hidden="1">{"Income Statement",#N/A,FALSE,"CFMODEL";"Balance Sheet",#N/A,FALSE,"CFMODEL"}</definedName>
    <definedName name="aaa" localSheetId="2" hidden="1">{"Income Statement",#N/A,FALSE,"CFMODEL";"Balance Sheet",#N/A,FALSE,"CFMODEL"}</definedName>
    <definedName name="aaa" localSheetId="7" hidden="1">{"Income Statement",#N/A,FALSE,"CFMODEL";"Balance Sheet",#N/A,FALSE,"CFMODEL"}</definedName>
    <definedName name="aaa" localSheetId="12" hidden="1">{"Income Statement",#N/A,FALSE,"CFMODEL";"Balance Sheet",#N/A,FALSE,"CFMODEL"}</definedName>
    <definedName name="aaa" localSheetId="14" hidden="1">{"Income Statement",#N/A,FALSE,"CFMODEL";"Balance Sheet",#N/A,FALSE,"CFMODEL"}</definedName>
    <definedName name="aaa" localSheetId="24" hidden="1">{"Income Statement",#N/A,FALSE,"CFMODEL";"Balance Sheet",#N/A,FALSE,"CFMODEL"}</definedName>
    <definedName name="aaa" localSheetId="25" hidden="1">{"Income Statement",#N/A,FALSE,"CFMODEL";"Balance Sheet",#N/A,FALSE,"CFMODEL"}</definedName>
    <definedName name="aaa" localSheetId="26" hidden="1">{"Income Statement",#N/A,FALSE,"CFMODEL";"Balance Sheet",#N/A,FALSE,"CFMODEL"}</definedName>
    <definedName name="aaa" localSheetId="27" hidden="1">{"Income Statement",#N/A,FALSE,"CFMODEL";"Balance Sheet",#N/A,FALSE,"CFMODEL"}</definedName>
    <definedName name="aaa" localSheetId="28" hidden="1">{"Income Statement",#N/A,FALSE,"CFMODEL";"Balance Sheet",#N/A,FALSE,"CFMODEL"}</definedName>
    <definedName name="aaa" localSheetId="29" hidden="1">{"Income Statement",#N/A,FALSE,"CFMODEL";"Balance Sheet",#N/A,FALSE,"CFMODEL"}</definedName>
    <definedName name="aaaa" localSheetId="15" hidden="1">{"SourcesUses",#N/A,TRUE,"FundsFlow";"TransOverview",#N/A,TRUE,"FundsFlow"}</definedName>
    <definedName name="aaaa" localSheetId="16" hidden="1">{"SourcesUses",#N/A,TRUE,"FundsFlow";"TransOverview",#N/A,TRUE,"FundsFlow"}</definedName>
    <definedName name="aaaa" localSheetId="17" hidden="1">{"SourcesUses",#N/A,TRUE,"FundsFlow";"TransOverview",#N/A,TRUE,"FundsFlow"}</definedName>
    <definedName name="aaaa" localSheetId="18" hidden="1">{"SourcesUses",#N/A,TRUE,"FundsFlow";"TransOverview",#N/A,TRUE,"FundsFlow"}</definedName>
    <definedName name="aaaa" localSheetId="19" hidden="1">{"SourcesUses",#N/A,TRUE,"FundsFlow";"TransOverview",#N/A,TRUE,"FundsFlow"}</definedName>
    <definedName name="aaaa" localSheetId="20" hidden="1">{"SourcesUses",#N/A,TRUE,"FundsFlow";"TransOverview",#N/A,TRUE,"FundsFlow"}</definedName>
    <definedName name="aaaa" localSheetId="21" hidden="1">{"SourcesUses",#N/A,TRUE,"FundsFlow";"TransOverview",#N/A,TRUE,"FundsFlow"}</definedName>
    <definedName name="aaaa" localSheetId="2" hidden="1">{"SourcesUses",#N/A,TRUE,"FundsFlow";"TransOverview",#N/A,TRUE,"FundsFlow"}</definedName>
    <definedName name="aaaa" localSheetId="7" hidden="1">{"SourcesUses",#N/A,TRUE,"FundsFlow";"TransOverview",#N/A,TRUE,"FundsFlow"}</definedName>
    <definedName name="aaaa" localSheetId="12" hidden="1">{"SourcesUses",#N/A,TRUE,"FundsFlow";"TransOverview",#N/A,TRUE,"FundsFlow"}</definedName>
    <definedName name="aaaa" localSheetId="14" hidden="1">{"SourcesUses",#N/A,TRUE,"FundsFlow";"TransOverview",#N/A,TRUE,"FundsFlow"}</definedName>
    <definedName name="aaaa" localSheetId="24" hidden="1">{"SourcesUses",#N/A,TRUE,"FundsFlow";"TransOverview",#N/A,TRUE,"FundsFlow"}</definedName>
    <definedName name="aaaa" localSheetId="25" hidden="1">{"SourcesUses",#N/A,TRUE,"FundsFlow";"TransOverview",#N/A,TRUE,"FundsFlow"}</definedName>
    <definedName name="aaaa" localSheetId="26" hidden="1">{"SourcesUses",#N/A,TRUE,"FundsFlow";"TransOverview",#N/A,TRUE,"FundsFlow"}</definedName>
    <definedName name="aaaa" localSheetId="27" hidden="1">{"SourcesUses",#N/A,TRUE,"FundsFlow";"TransOverview",#N/A,TRUE,"FundsFlow"}</definedName>
    <definedName name="aaaa" localSheetId="28" hidden="1">{"SourcesUses",#N/A,TRUE,"FundsFlow";"TransOverview",#N/A,TRUE,"FundsFlow"}</definedName>
    <definedName name="aaaa" localSheetId="29" hidden="1">{"SourcesUses",#N/A,TRUE,"FundsFlow";"TransOverview",#N/A,TRUE,"FundsFlow"}</definedName>
    <definedName name="aaaaaaaaaaaaa" localSheetId="15" hidden="1">{"SourcesUses",#N/A,TRUE,"CFMODEL";"TransOverview",#N/A,TRUE,"CFMODEL"}</definedName>
    <definedName name="aaaaaaaaaaaaa" localSheetId="16" hidden="1">{"SourcesUses",#N/A,TRUE,"CFMODEL";"TransOverview",#N/A,TRUE,"CFMODEL"}</definedName>
    <definedName name="aaaaaaaaaaaaa" localSheetId="17" hidden="1">{"SourcesUses",#N/A,TRUE,"CFMODEL";"TransOverview",#N/A,TRUE,"CFMODEL"}</definedName>
    <definedName name="aaaaaaaaaaaaa" localSheetId="18" hidden="1">{"SourcesUses",#N/A,TRUE,"CFMODEL";"TransOverview",#N/A,TRUE,"CFMODEL"}</definedName>
    <definedName name="aaaaaaaaaaaaa" localSheetId="19" hidden="1">{"SourcesUses",#N/A,TRUE,"CFMODEL";"TransOverview",#N/A,TRUE,"CFMODEL"}</definedName>
    <definedName name="aaaaaaaaaaaaa" localSheetId="20" hidden="1">{"SourcesUses",#N/A,TRUE,"CFMODEL";"TransOverview",#N/A,TRUE,"CFMODEL"}</definedName>
    <definedName name="aaaaaaaaaaaaa" localSheetId="21" hidden="1">{"SourcesUses",#N/A,TRUE,"CFMODEL";"TransOverview",#N/A,TRUE,"CFMODEL"}</definedName>
    <definedName name="aaaaaaaaaaaaa" localSheetId="2" hidden="1">{"SourcesUses",#N/A,TRUE,"CFMODEL";"TransOverview",#N/A,TRUE,"CFMODEL"}</definedName>
    <definedName name="aaaaaaaaaaaaa" localSheetId="7" hidden="1">{"SourcesUses",#N/A,TRUE,"CFMODEL";"TransOverview",#N/A,TRUE,"CFMODEL"}</definedName>
    <definedName name="aaaaaaaaaaaaa" localSheetId="12" hidden="1">{"SourcesUses",#N/A,TRUE,"CFMODEL";"TransOverview",#N/A,TRUE,"CFMODEL"}</definedName>
    <definedName name="aaaaaaaaaaaaa" localSheetId="14" hidden="1">{"SourcesUses",#N/A,TRUE,"CFMODEL";"TransOverview",#N/A,TRUE,"CFMODEL"}</definedName>
    <definedName name="aaaaaaaaaaaaa" localSheetId="24" hidden="1">{"SourcesUses",#N/A,TRUE,"CFMODEL";"TransOverview",#N/A,TRUE,"CFMODEL"}</definedName>
    <definedName name="aaaaaaaaaaaaa" localSheetId="25" hidden="1">{"SourcesUses",#N/A,TRUE,"CFMODEL";"TransOverview",#N/A,TRUE,"CFMODEL"}</definedName>
    <definedName name="aaaaaaaaaaaaa" localSheetId="26" hidden="1">{"SourcesUses",#N/A,TRUE,"CFMODEL";"TransOverview",#N/A,TRUE,"CFMODEL"}</definedName>
    <definedName name="aaaaaaaaaaaaa" localSheetId="27" hidden="1">{"SourcesUses",#N/A,TRUE,"CFMODEL";"TransOverview",#N/A,TRUE,"CFMODEL"}</definedName>
    <definedName name="aaaaaaaaaaaaa" localSheetId="28" hidden="1">{"SourcesUses",#N/A,TRUE,"CFMODEL";"TransOverview",#N/A,TRUE,"CFMODEL"}</definedName>
    <definedName name="aaaaaaaaaaaaa" localSheetId="29" hidden="1">{"SourcesUses",#N/A,TRUE,"CFMODEL";"TransOverview",#N/A,TRUE,"CFMODEL"}</definedName>
    <definedName name="abc" hidden="1">"3Q12KMQDU0T4XKGIPPUR4OEMV"</definedName>
    <definedName name="Account" localSheetId="15">#REF!</definedName>
    <definedName name="Account" localSheetId="16">#REF!</definedName>
    <definedName name="Account" localSheetId="17">#REF!</definedName>
    <definedName name="Account" localSheetId="18">#REF!</definedName>
    <definedName name="Account" localSheetId="19">#REF!</definedName>
    <definedName name="Account" localSheetId="20">#REF!</definedName>
    <definedName name="Account" localSheetId="24">#REF!</definedName>
    <definedName name="Account" localSheetId="25">#REF!</definedName>
    <definedName name="Account" localSheetId="26">#REF!</definedName>
    <definedName name="Account" localSheetId="27">#REF!</definedName>
    <definedName name="Account" localSheetId="28">#REF!</definedName>
    <definedName name="Account" localSheetId="29">#REF!</definedName>
    <definedName name="Account">#REF!</definedName>
    <definedName name="ACCRUAL" localSheetId="15">#REF!</definedName>
    <definedName name="ACCRUAL" localSheetId="16">#REF!</definedName>
    <definedName name="ACCRUAL" localSheetId="17">#REF!</definedName>
    <definedName name="ACCRUAL" localSheetId="18">#REF!</definedName>
    <definedName name="ACCRUAL" localSheetId="19">#REF!</definedName>
    <definedName name="ACCRUAL" localSheetId="20">#REF!</definedName>
    <definedName name="ACCRUAL" localSheetId="24">#REF!</definedName>
    <definedName name="ACCRUAL" localSheetId="25">#REF!</definedName>
    <definedName name="ACCRUAL" localSheetId="26">#REF!</definedName>
    <definedName name="ACCRUAL" localSheetId="27">#REF!</definedName>
    <definedName name="ACCRUAL" localSheetId="28">#REF!</definedName>
    <definedName name="ACCRUAL" localSheetId="29">#REF!</definedName>
    <definedName name="ACCRUAL">#REF!</definedName>
    <definedName name="ad" localSheetId="15" hidden="1">{"var_page",#N/A,FALSE,"template"}</definedName>
    <definedName name="ad" localSheetId="16" hidden="1">{"var_page",#N/A,FALSE,"template"}</definedName>
    <definedName name="ad" localSheetId="17" hidden="1">{"var_page",#N/A,FALSE,"template"}</definedName>
    <definedName name="ad" localSheetId="18" hidden="1">{"var_page",#N/A,FALSE,"template"}</definedName>
    <definedName name="ad" localSheetId="19" hidden="1">{"var_page",#N/A,FALSE,"template"}</definedName>
    <definedName name="ad" localSheetId="20" hidden="1">{"var_page",#N/A,FALSE,"template"}</definedName>
    <definedName name="ad" localSheetId="21" hidden="1">{"var_page",#N/A,FALSE,"template"}</definedName>
    <definedName name="ad" localSheetId="2" hidden="1">{"var_page",#N/A,FALSE,"template"}</definedName>
    <definedName name="ad" localSheetId="7" hidden="1">{"var_page",#N/A,FALSE,"template"}</definedName>
    <definedName name="ad" localSheetId="12" hidden="1">{"var_page",#N/A,FALSE,"template"}</definedName>
    <definedName name="ad" localSheetId="14" hidden="1">{"var_page",#N/A,FALSE,"template"}</definedName>
    <definedName name="ad" localSheetId="24" hidden="1">{"var_page",#N/A,FALSE,"template"}</definedName>
    <definedName name="ad" localSheetId="25" hidden="1">{"var_page",#N/A,FALSE,"template"}</definedName>
    <definedName name="ad" localSheetId="26" hidden="1">{"var_page",#N/A,FALSE,"template"}</definedName>
    <definedName name="ad" localSheetId="27" hidden="1">{"var_page",#N/A,FALSE,"template"}</definedName>
    <definedName name="ad" localSheetId="28" hidden="1">{"var_page",#N/A,FALSE,"template"}</definedName>
    <definedName name="ad" localSheetId="29" hidden="1">{"var_page",#N/A,FALSE,"template"}</definedName>
    <definedName name="adafdadf" localSheetId="15" hidden="1">{"Var_page",#N/A,FALSE,"template"}</definedName>
    <definedName name="adafdadf" localSheetId="16" hidden="1">{"Var_page",#N/A,FALSE,"template"}</definedName>
    <definedName name="adafdadf" localSheetId="17" hidden="1">{"Var_page",#N/A,FALSE,"template"}</definedName>
    <definedName name="adafdadf" localSheetId="18" hidden="1">{"Var_page",#N/A,FALSE,"template"}</definedName>
    <definedName name="adafdadf" localSheetId="19" hidden="1">{"Var_page",#N/A,FALSE,"template"}</definedName>
    <definedName name="adafdadf" localSheetId="20" hidden="1">{"Var_page",#N/A,FALSE,"template"}</definedName>
    <definedName name="adafdadf" localSheetId="21" hidden="1">{"Var_page",#N/A,FALSE,"template"}</definedName>
    <definedName name="adafdadf" localSheetId="2" hidden="1">{"Var_page",#N/A,FALSE,"template"}</definedName>
    <definedName name="adafdadf" localSheetId="7" hidden="1">{"Var_page",#N/A,FALSE,"template"}</definedName>
    <definedName name="adafdadf" localSheetId="12" hidden="1">{"Var_page",#N/A,FALSE,"template"}</definedName>
    <definedName name="adafdadf" localSheetId="14" hidden="1">{"Var_page",#N/A,FALSE,"template"}</definedName>
    <definedName name="adafdadf" localSheetId="24" hidden="1">{"Var_page",#N/A,FALSE,"template"}</definedName>
    <definedName name="adafdadf" localSheetId="25" hidden="1">{"Var_page",#N/A,FALSE,"template"}</definedName>
    <definedName name="adafdadf" localSheetId="26" hidden="1">{"Var_page",#N/A,FALSE,"template"}</definedName>
    <definedName name="adafdadf" localSheetId="27" hidden="1">{"Var_page",#N/A,FALSE,"template"}</definedName>
    <definedName name="adafdadf" localSheetId="28" hidden="1">{"Var_page",#N/A,FALSE,"template"}</definedName>
    <definedName name="adafdadf" localSheetId="29" hidden="1">{"Var_page",#N/A,FALSE,"template"}</definedName>
    <definedName name="adsadasdasdadasd" localSheetId="15" hidden="1">{"Est_Pg1",#N/A,FALSE,"Estimate2003";"Est_Pg2",#N/A,FALSE,"Estimate2003";"Est_Pg3",#N/A,FALSE,"Estimate2003";"Escalation,",#N/A,FALSE,"Escalation"}</definedName>
    <definedName name="adsadasdasdadasd" localSheetId="16" hidden="1">{"Est_Pg1",#N/A,FALSE,"Estimate2003";"Est_Pg2",#N/A,FALSE,"Estimate2003";"Est_Pg3",#N/A,FALSE,"Estimate2003";"Escalation,",#N/A,FALSE,"Escalation"}</definedName>
    <definedName name="adsadasdasdadasd" localSheetId="17" hidden="1">{"Est_Pg1",#N/A,FALSE,"Estimate2003";"Est_Pg2",#N/A,FALSE,"Estimate2003";"Est_Pg3",#N/A,FALSE,"Estimate2003";"Escalation,",#N/A,FALSE,"Escalation"}</definedName>
    <definedName name="adsadasdasdadasd" localSheetId="18" hidden="1">{"Est_Pg1",#N/A,FALSE,"Estimate2003";"Est_Pg2",#N/A,FALSE,"Estimate2003";"Est_Pg3",#N/A,FALSE,"Estimate2003";"Escalation,",#N/A,FALSE,"Escalation"}</definedName>
    <definedName name="adsadasdasdadasd" localSheetId="19" hidden="1">{"Est_Pg1",#N/A,FALSE,"Estimate2003";"Est_Pg2",#N/A,FALSE,"Estimate2003";"Est_Pg3",#N/A,FALSE,"Estimate2003";"Escalation,",#N/A,FALSE,"Escalation"}</definedName>
    <definedName name="adsadasdasdadasd" localSheetId="20" hidden="1">{"Est_Pg1",#N/A,FALSE,"Estimate2003";"Est_Pg2",#N/A,FALSE,"Estimate2003";"Est_Pg3",#N/A,FALSE,"Estimate2003";"Escalation,",#N/A,FALSE,"Escalation"}</definedName>
    <definedName name="adsadasdasdadasd" localSheetId="21" hidden="1">{"Est_Pg1",#N/A,FALSE,"Estimate2003";"Est_Pg2",#N/A,FALSE,"Estimate2003";"Est_Pg3",#N/A,FALSE,"Estimate2003";"Escalation,",#N/A,FALSE,"Escalation"}</definedName>
    <definedName name="adsadasdasdadasd" localSheetId="2" hidden="1">{"Est_Pg1",#N/A,FALSE,"Estimate2003";"Est_Pg2",#N/A,FALSE,"Estimate2003";"Est_Pg3",#N/A,FALSE,"Estimate2003";"Escalation,",#N/A,FALSE,"Escalation"}</definedName>
    <definedName name="adsadasdasdadasd" localSheetId="7" hidden="1">{"Est_Pg1",#N/A,FALSE,"Estimate2003";"Est_Pg2",#N/A,FALSE,"Estimate2003";"Est_Pg3",#N/A,FALSE,"Estimate2003";"Escalation,",#N/A,FALSE,"Escalation"}</definedName>
    <definedName name="adsadasdasdadasd" localSheetId="12" hidden="1">{"Est_Pg1",#N/A,FALSE,"Estimate2003";"Est_Pg2",#N/A,FALSE,"Estimate2003";"Est_Pg3",#N/A,FALSE,"Estimate2003";"Escalation,",#N/A,FALSE,"Escalation"}</definedName>
    <definedName name="adsadasdasdadasd" localSheetId="14" hidden="1">{"Est_Pg1",#N/A,FALSE,"Estimate2003";"Est_Pg2",#N/A,FALSE,"Estimate2003";"Est_Pg3",#N/A,FALSE,"Estimate2003";"Escalation,",#N/A,FALSE,"Escalation"}</definedName>
    <definedName name="adsadasdasdadasd" localSheetId="24" hidden="1">{"Est_Pg1",#N/A,FALSE,"Estimate2003";"Est_Pg2",#N/A,FALSE,"Estimate2003";"Est_Pg3",#N/A,FALSE,"Estimate2003";"Escalation,",#N/A,FALSE,"Escalation"}</definedName>
    <definedName name="adsadasdasdadasd" localSheetId="25" hidden="1">{"Est_Pg1",#N/A,FALSE,"Estimate2003";"Est_Pg2",#N/A,FALSE,"Estimate2003";"Est_Pg3",#N/A,FALSE,"Estimate2003";"Escalation,",#N/A,FALSE,"Escalation"}</definedName>
    <definedName name="adsadasdasdadasd" localSheetId="26" hidden="1">{"Est_Pg1",#N/A,FALSE,"Estimate2003";"Est_Pg2",#N/A,FALSE,"Estimate2003";"Est_Pg3",#N/A,FALSE,"Estimate2003";"Escalation,",#N/A,FALSE,"Escalation"}</definedName>
    <definedName name="adsadasdasdadasd" localSheetId="27" hidden="1">{"Est_Pg1",#N/A,FALSE,"Estimate2003";"Est_Pg2",#N/A,FALSE,"Estimate2003";"Est_Pg3",#N/A,FALSE,"Estimate2003";"Escalation,",#N/A,FALSE,"Escalation"}</definedName>
    <definedName name="adsadasdasdadasd" localSheetId="28" hidden="1">{"Est_Pg1",#N/A,FALSE,"Estimate2003";"Est_Pg2",#N/A,FALSE,"Estimate2003";"Est_Pg3",#N/A,FALSE,"Estimate2003";"Escalation,",#N/A,FALSE,"Escalation"}</definedName>
    <definedName name="adsadasdasdadasd" localSheetId="29" hidden="1">{"Est_Pg1",#N/A,FALSE,"Estimate2003";"Est_Pg2",#N/A,FALSE,"Estimate2003";"Est_Pg3",#N/A,FALSE,"Estimate2003";"Escalation,",#N/A,FALSE,"Escalation"}</definedName>
    <definedName name="afdadafa" localSheetId="15" hidden="1">{"by_month",#N/A,TRUE,"template";"destec_month",#N/A,TRUE,"template";"by_quarter",#N/A,TRUE,"template";"destec_quarter",#N/A,TRUE,"template";"by_year",#N/A,TRUE,"template";"destec_annual",#N/A,TRUE,"template"}</definedName>
    <definedName name="afdadafa" localSheetId="16" hidden="1">{"by_month",#N/A,TRUE,"template";"destec_month",#N/A,TRUE,"template";"by_quarter",#N/A,TRUE,"template";"destec_quarter",#N/A,TRUE,"template";"by_year",#N/A,TRUE,"template";"destec_annual",#N/A,TRUE,"template"}</definedName>
    <definedName name="afdadafa" localSheetId="17" hidden="1">{"by_month",#N/A,TRUE,"template";"destec_month",#N/A,TRUE,"template";"by_quarter",#N/A,TRUE,"template";"destec_quarter",#N/A,TRUE,"template";"by_year",#N/A,TRUE,"template";"destec_annual",#N/A,TRUE,"template"}</definedName>
    <definedName name="afdadafa" localSheetId="18" hidden="1">{"by_month",#N/A,TRUE,"template";"destec_month",#N/A,TRUE,"template";"by_quarter",#N/A,TRUE,"template";"destec_quarter",#N/A,TRUE,"template";"by_year",#N/A,TRUE,"template";"destec_annual",#N/A,TRUE,"template"}</definedName>
    <definedName name="afdadafa" localSheetId="19" hidden="1">{"by_month",#N/A,TRUE,"template";"destec_month",#N/A,TRUE,"template";"by_quarter",#N/A,TRUE,"template";"destec_quarter",#N/A,TRUE,"template";"by_year",#N/A,TRUE,"template";"destec_annual",#N/A,TRUE,"template"}</definedName>
    <definedName name="afdadafa" localSheetId="20" hidden="1">{"by_month",#N/A,TRUE,"template";"destec_month",#N/A,TRUE,"template";"by_quarter",#N/A,TRUE,"template";"destec_quarter",#N/A,TRUE,"template";"by_year",#N/A,TRUE,"template";"destec_annual",#N/A,TRUE,"template"}</definedName>
    <definedName name="afdadafa" localSheetId="21" hidden="1">{"by_month",#N/A,TRUE,"template";"destec_month",#N/A,TRUE,"template";"by_quarter",#N/A,TRUE,"template";"destec_quarter",#N/A,TRUE,"template";"by_year",#N/A,TRUE,"template";"destec_annual",#N/A,TRUE,"template"}</definedName>
    <definedName name="afdadafa" localSheetId="2" hidden="1">{"by_month",#N/A,TRUE,"template";"destec_month",#N/A,TRUE,"template";"by_quarter",#N/A,TRUE,"template";"destec_quarter",#N/A,TRUE,"template";"by_year",#N/A,TRUE,"template";"destec_annual",#N/A,TRUE,"template"}</definedName>
    <definedName name="afdadafa" localSheetId="7" hidden="1">{"by_month",#N/A,TRUE,"template";"destec_month",#N/A,TRUE,"template";"by_quarter",#N/A,TRUE,"template";"destec_quarter",#N/A,TRUE,"template";"by_year",#N/A,TRUE,"template";"destec_annual",#N/A,TRUE,"template"}</definedName>
    <definedName name="afdadafa" localSheetId="12" hidden="1">{"by_month",#N/A,TRUE,"template";"destec_month",#N/A,TRUE,"template";"by_quarter",#N/A,TRUE,"template";"destec_quarter",#N/A,TRUE,"template";"by_year",#N/A,TRUE,"template";"destec_annual",#N/A,TRUE,"template"}</definedName>
    <definedName name="afdadafa" localSheetId="14" hidden="1">{"by_month",#N/A,TRUE,"template";"destec_month",#N/A,TRUE,"template";"by_quarter",#N/A,TRUE,"template";"destec_quarter",#N/A,TRUE,"template";"by_year",#N/A,TRUE,"template";"destec_annual",#N/A,TRUE,"template"}</definedName>
    <definedName name="afdadafa" localSheetId="24" hidden="1">{"by_month",#N/A,TRUE,"template";"destec_month",#N/A,TRUE,"template";"by_quarter",#N/A,TRUE,"template";"destec_quarter",#N/A,TRUE,"template";"by_year",#N/A,TRUE,"template";"destec_annual",#N/A,TRUE,"template"}</definedName>
    <definedName name="afdadafa" localSheetId="25" hidden="1">{"by_month",#N/A,TRUE,"template";"destec_month",#N/A,TRUE,"template";"by_quarter",#N/A,TRUE,"template";"destec_quarter",#N/A,TRUE,"template";"by_year",#N/A,TRUE,"template";"destec_annual",#N/A,TRUE,"template"}</definedName>
    <definedName name="afdadafa" localSheetId="26" hidden="1">{"by_month",#N/A,TRUE,"template";"destec_month",#N/A,TRUE,"template";"by_quarter",#N/A,TRUE,"template";"destec_quarter",#N/A,TRUE,"template";"by_year",#N/A,TRUE,"template";"destec_annual",#N/A,TRUE,"template"}</definedName>
    <definedName name="afdadafa" localSheetId="27" hidden="1">{"by_month",#N/A,TRUE,"template";"destec_month",#N/A,TRUE,"template";"by_quarter",#N/A,TRUE,"template";"destec_quarter",#N/A,TRUE,"template";"by_year",#N/A,TRUE,"template";"destec_annual",#N/A,TRUE,"template"}</definedName>
    <definedName name="afdadafa" localSheetId="28" hidden="1">{"by_month",#N/A,TRUE,"template";"destec_month",#N/A,TRUE,"template";"by_quarter",#N/A,TRUE,"template";"destec_quarter",#N/A,TRUE,"template";"by_year",#N/A,TRUE,"template";"destec_annual",#N/A,TRUE,"template"}</definedName>
    <definedName name="afdadafa" localSheetId="29" hidden="1">{"by_month",#N/A,TRUE,"template";"destec_month",#N/A,TRUE,"template";"by_quarter",#N/A,TRUE,"template";"destec_quarter",#N/A,TRUE,"template";"by_year",#N/A,TRUE,"template";"destec_annual",#N/A,TRUE,"template"}</definedName>
    <definedName name="ag" localSheetId="15" hidden="1">{"Page_1",#N/A,FALSE,"BAD4Q98";"Page_2",#N/A,FALSE,"BAD4Q98";"Page_3",#N/A,FALSE,"BAD4Q98";"Page_4",#N/A,FALSE,"BAD4Q98";"Page_5",#N/A,FALSE,"BAD4Q98";"Page_6",#N/A,FALSE,"BAD4Q98";"Input_1",#N/A,FALSE,"BAD4Q98";"Input_2",#N/A,FALSE,"BAD4Q98"}</definedName>
    <definedName name="ag" localSheetId="16" hidden="1">{"Page_1",#N/A,FALSE,"BAD4Q98";"Page_2",#N/A,FALSE,"BAD4Q98";"Page_3",#N/A,FALSE,"BAD4Q98";"Page_4",#N/A,FALSE,"BAD4Q98";"Page_5",#N/A,FALSE,"BAD4Q98";"Page_6",#N/A,FALSE,"BAD4Q98";"Input_1",#N/A,FALSE,"BAD4Q98";"Input_2",#N/A,FALSE,"BAD4Q98"}</definedName>
    <definedName name="ag" localSheetId="17" hidden="1">{"Page_1",#N/A,FALSE,"BAD4Q98";"Page_2",#N/A,FALSE,"BAD4Q98";"Page_3",#N/A,FALSE,"BAD4Q98";"Page_4",#N/A,FALSE,"BAD4Q98";"Page_5",#N/A,FALSE,"BAD4Q98";"Page_6",#N/A,FALSE,"BAD4Q98";"Input_1",#N/A,FALSE,"BAD4Q98";"Input_2",#N/A,FALSE,"BAD4Q98"}</definedName>
    <definedName name="ag" localSheetId="18" hidden="1">{"Page_1",#N/A,FALSE,"BAD4Q98";"Page_2",#N/A,FALSE,"BAD4Q98";"Page_3",#N/A,FALSE,"BAD4Q98";"Page_4",#N/A,FALSE,"BAD4Q98";"Page_5",#N/A,FALSE,"BAD4Q98";"Page_6",#N/A,FALSE,"BAD4Q98";"Input_1",#N/A,FALSE,"BAD4Q98";"Input_2",#N/A,FALSE,"BAD4Q98"}</definedName>
    <definedName name="ag" localSheetId="19" hidden="1">{"Page_1",#N/A,FALSE,"BAD4Q98";"Page_2",#N/A,FALSE,"BAD4Q98";"Page_3",#N/A,FALSE,"BAD4Q98";"Page_4",#N/A,FALSE,"BAD4Q98";"Page_5",#N/A,FALSE,"BAD4Q98";"Page_6",#N/A,FALSE,"BAD4Q98";"Input_1",#N/A,FALSE,"BAD4Q98";"Input_2",#N/A,FALSE,"BAD4Q98"}</definedName>
    <definedName name="ag" localSheetId="20" hidden="1">{"Page_1",#N/A,FALSE,"BAD4Q98";"Page_2",#N/A,FALSE,"BAD4Q98";"Page_3",#N/A,FALSE,"BAD4Q98";"Page_4",#N/A,FALSE,"BAD4Q98";"Page_5",#N/A,FALSE,"BAD4Q98";"Page_6",#N/A,FALSE,"BAD4Q98";"Input_1",#N/A,FALSE,"BAD4Q98";"Input_2",#N/A,FALSE,"BAD4Q98"}</definedName>
    <definedName name="ag" localSheetId="21" hidden="1">{"Page_1",#N/A,FALSE,"BAD4Q98";"Page_2",#N/A,FALSE,"BAD4Q98";"Page_3",#N/A,FALSE,"BAD4Q98";"Page_4",#N/A,FALSE,"BAD4Q98";"Page_5",#N/A,FALSE,"BAD4Q98";"Page_6",#N/A,FALSE,"BAD4Q98";"Input_1",#N/A,FALSE,"BAD4Q98";"Input_2",#N/A,FALSE,"BAD4Q98"}</definedName>
    <definedName name="ag" localSheetId="2" hidden="1">{"Page_1",#N/A,FALSE,"BAD4Q98";"Page_2",#N/A,FALSE,"BAD4Q98";"Page_3",#N/A,FALSE,"BAD4Q98";"Page_4",#N/A,FALSE,"BAD4Q98";"Page_5",#N/A,FALSE,"BAD4Q98";"Page_6",#N/A,FALSE,"BAD4Q98";"Input_1",#N/A,FALSE,"BAD4Q98";"Input_2",#N/A,FALSE,"BAD4Q98"}</definedName>
    <definedName name="ag" localSheetId="7" hidden="1">{"Page_1",#N/A,FALSE,"BAD4Q98";"Page_2",#N/A,FALSE,"BAD4Q98";"Page_3",#N/A,FALSE,"BAD4Q98";"Page_4",#N/A,FALSE,"BAD4Q98";"Page_5",#N/A,FALSE,"BAD4Q98";"Page_6",#N/A,FALSE,"BAD4Q98";"Input_1",#N/A,FALSE,"BAD4Q98";"Input_2",#N/A,FALSE,"BAD4Q98"}</definedName>
    <definedName name="ag" localSheetId="12" hidden="1">{"Page_1",#N/A,FALSE,"BAD4Q98";"Page_2",#N/A,FALSE,"BAD4Q98";"Page_3",#N/A,FALSE,"BAD4Q98";"Page_4",#N/A,FALSE,"BAD4Q98";"Page_5",#N/A,FALSE,"BAD4Q98";"Page_6",#N/A,FALSE,"BAD4Q98";"Input_1",#N/A,FALSE,"BAD4Q98";"Input_2",#N/A,FALSE,"BAD4Q98"}</definedName>
    <definedName name="ag" localSheetId="14" hidden="1">{"Page_1",#N/A,FALSE,"BAD4Q98";"Page_2",#N/A,FALSE,"BAD4Q98";"Page_3",#N/A,FALSE,"BAD4Q98";"Page_4",#N/A,FALSE,"BAD4Q98";"Page_5",#N/A,FALSE,"BAD4Q98";"Page_6",#N/A,FALSE,"BAD4Q98";"Input_1",#N/A,FALSE,"BAD4Q98";"Input_2",#N/A,FALSE,"BAD4Q98"}</definedName>
    <definedName name="ag" localSheetId="24" hidden="1">{"Page_1",#N/A,FALSE,"BAD4Q98";"Page_2",#N/A,FALSE,"BAD4Q98";"Page_3",#N/A,FALSE,"BAD4Q98";"Page_4",#N/A,FALSE,"BAD4Q98";"Page_5",#N/A,FALSE,"BAD4Q98";"Page_6",#N/A,FALSE,"BAD4Q98";"Input_1",#N/A,FALSE,"BAD4Q98";"Input_2",#N/A,FALSE,"BAD4Q98"}</definedName>
    <definedName name="ag" localSheetId="25" hidden="1">{"Page_1",#N/A,FALSE,"BAD4Q98";"Page_2",#N/A,FALSE,"BAD4Q98";"Page_3",#N/A,FALSE,"BAD4Q98";"Page_4",#N/A,FALSE,"BAD4Q98";"Page_5",#N/A,FALSE,"BAD4Q98";"Page_6",#N/A,FALSE,"BAD4Q98";"Input_1",#N/A,FALSE,"BAD4Q98";"Input_2",#N/A,FALSE,"BAD4Q98"}</definedName>
    <definedName name="ag" localSheetId="26" hidden="1">{"Page_1",#N/A,FALSE,"BAD4Q98";"Page_2",#N/A,FALSE,"BAD4Q98";"Page_3",#N/A,FALSE,"BAD4Q98";"Page_4",#N/A,FALSE,"BAD4Q98";"Page_5",#N/A,FALSE,"BAD4Q98";"Page_6",#N/A,FALSE,"BAD4Q98";"Input_1",#N/A,FALSE,"BAD4Q98";"Input_2",#N/A,FALSE,"BAD4Q98"}</definedName>
    <definedName name="ag" localSheetId="27" hidden="1">{"Page_1",#N/A,FALSE,"BAD4Q98";"Page_2",#N/A,FALSE,"BAD4Q98";"Page_3",#N/A,FALSE,"BAD4Q98";"Page_4",#N/A,FALSE,"BAD4Q98";"Page_5",#N/A,FALSE,"BAD4Q98";"Page_6",#N/A,FALSE,"BAD4Q98";"Input_1",#N/A,FALSE,"BAD4Q98";"Input_2",#N/A,FALSE,"BAD4Q98"}</definedName>
    <definedName name="ag" localSheetId="28" hidden="1">{"Page_1",#N/A,FALSE,"BAD4Q98";"Page_2",#N/A,FALSE,"BAD4Q98";"Page_3",#N/A,FALSE,"BAD4Q98";"Page_4",#N/A,FALSE,"BAD4Q98";"Page_5",#N/A,FALSE,"BAD4Q98";"Page_6",#N/A,FALSE,"BAD4Q98";"Input_1",#N/A,FALSE,"BAD4Q98";"Input_2",#N/A,FALSE,"BAD4Q98"}</definedName>
    <definedName name="ag" localSheetId="29" hidden="1">{"Page_1",#N/A,FALSE,"BAD4Q98";"Page_2",#N/A,FALSE,"BAD4Q98";"Page_3",#N/A,FALSE,"BAD4Q98";"Page_4",#N/A,FALSE,"BAD4Q98";"Page_5",#N/A,FALSE,"BAD4Q98";"Page_6",#N/A,FALSE,"BAD4Q98";"Input_1",#N/A,FALSE,"BAD4Q98";"Input_2",#N/A,FALSE,"BAD4Q98"}</definedName>
    <definedName name="amort">'[2]Pen Exp Before 7.1'!$E$52</definedName>
    <definedName name="AMORT1">'[2]Pen Exp Before 7.1'!$I$52</definedName>
    <definedName name="ANALYSIS89" localSheetId="15">#REF!</definedName>
    <definedName name="ANALYSIS89" localSheetId="16">#REF!</definedName>
    <definedName name="ANALYSIS89" localSheetId="17">#REF!</definedName>
    <definedName name="ANALYSIS89" localSheetId="18">#REF!</definedName>
    <definedName name="ANALYSIS89" localSheetId="19">#REF!</definedName>
    <definedName name="ANALYSIS89" localSheetId="20">#REF!</definedName>
    <definedName name="ANALYSIS89" localSheetId="24">#REF!</definedName>
    <definedName name="ANALYSIS89" localSheetId="25">#REF!</definedName>
    <definedName name="ANALYSIS89" localSheetId="26">#REF!</definedName>
    <definedName name="ANALYSIS89" localSheetId="27">#REF!</definedName>
    <definedName name="ANALYSIS89" localSheetId="28">#REF!</definedName>
    <definedName name="ANALYSIS89" localSheetId="29">#REF!</definedName>
    <definedName name="ANALYSIS89">#REF!</definedName>
    <definedName name="Annual_Cash_Sweep_Amount">'[3]Cash Sweep'!$C$14:$W$14</definedName>
    <definedName name="Annual_Equity_Investment" localSheetId="15">#REF!</definedName>
    <definedName name="Annual_Equity_Investment" localSheetId="16">#REF!</definedName>
    <definedName name="Annual_Equity_Investment" localSheetId="17">#REF!</definedName>
    <definedName name="Annual_Equity_Investment" localSheetId="18">#REF!</definedName>
    <definedName name="Annual_Equity_Investment" localSheetId="19">#REF!</definedName>
    <definedName name="Annual_Equity_Investment" localSheetId="20">#REF!</definedName>
    <definedName name="Annual_Equity_Investment" localSheetId="24">#REF!</definedName>
    <definedName name="Annual_Equity_Investment" localSheetId="25">#REF!</definedName>
    <definedName name="Annual_Equity_Investment" localSheetId="26">#REF!</definedName>
    <definedName name="Annual_Equity_Investment" localSheetId="27">#REF!</definedName>
    <definedName name="Annual_Equity_Investment" localSheetId="28">#REF!</definedName>
    <definedName name="Annual_Equity_Investment" localSheetId="29">#REF!</definedName>
    <definedName name="Annual_Equity_Investment">#REF!</definedName>
    <definedName name="Annual_Maintenance_Input">[4]Inputs!$B$157</definedName>
    <definedName name="anscount" hidden="1">2</definedName>
    <definedName name="application">#REF!</definedName>
    <definedName name="Appropriate_IPP_Debt_Ratio" localSheetId="15">#REF!</definedName>
    <definedName name="Appropriate_IPP_Debt_Ratio" localSheetId="16">#REF!</definedName>
    <definedName name="Appropriate_IPP_Debt_Ratio" localSheetId="17">#REF!</definedName>
    <definedName name="Appropriate_IPP_Debt_Ratio" localSheetId="18">#REF!</definedName>
    <definedName name="Appropriate_IPP_Debt_Ratio" localSheetId="19">#REF!</definedName>
    <definedName name="Appropriate_IPP_Debt_Ratio" localSheetId="20">#REF!</definedName>
    <definedName name="Appropriate_IPP_Debt_Ratio" localSheetId="24">#REF!</definedName>
    <definedName name="Appropriate_IPP_Debt_Ratio" localSheetId="25">#REF!</definedName>
    <definedName name="Appropriate_IPP_Debt_Ratio" localSheetId="26">#REF!</definedName>
    <definedName name="Appropriate_IPP_Debt_Ratio" localSheetId="27">#REF!</definedName>
    <definedName name="Appropriate_IPP_Debt_Ratio" localSheetId="28">#REF!</definedName>
    <definedName name="Appropriate_IPP_Debt_Ratio" localSheetId="29">#REF!</definedName>
    <definedName name="Appropriate_IPP_Debt_Ratio">#REF!</definedName>
    <definedName name="April" localSheetId="15" hidden="1">#REF!</definedName>
    <definedName name="April" localSheetId="16" hidden="1">#REF!</definedName>
    <definedName name="April" localSheetId="17" hidden="1">#REF!</definedName>
    <definedName name="April" localSheetId="18" hidden="1">#REF!</definedName>
    <definedName name="April" localSheetId="19" hidden="1">#REF!</definedName>
    <definedName name="April" localSheetId="20" hidden="1">#REF!</definedName>
    <definedName name="April" localSheetId="24" hidden="1">#REF!</definedName>
    <definedName name="April" localSheetId="25" hidden="1">#REF!</definedName>
    <definedName name="April" localSheetId="26" hidden="1">#REF!</definedName>
    <definedName name="April" localSheetId="27" hidden="1">#REF!</definedName>
    <definedName name="April" localSheetId="28" hidden="1">#REF!</definedName>
    <definedName name="April" localSheetId="29" hidden="1">#REF!</definedName>
    <definedName name="April" hidden="1">#REF!</definedName>
    <definedName name="AREA1" localSheetId="15">#REF!</definedName>
    <definedName name="AREA1" localSheetId="16">#REF!</definedName>
    <definedName name="AREA1" localSheetId="17">#REF!</definedName>
    <definedName name="AREA1" localSheetId="18">#REF!</definedName>
    <definedName name="AREA1" localSheetId="19">#REF!</definedName>
    <definedName name="AREA1" localSheetId="20">#REF!</definedName>
    <definedName name="AREA1" localSheetId="24">#REF!</definedName>
    <definedName name="AREA1" localSheetId="25">#REF!</definedName>
    <definedName name="AREA1" localSheetId="26">#REF!</definedName>
    <definedName name="AREA1" localSheetId="27">#REF!</definedName>
    <definedName name="AREA1" localSheetId="28">#REF!</definedName>
    <definedName name="AREA1" localSheetId="29">#REF!</definedName>
    <definedName name="AREA1">#REF!</definedName>
    <definedName name="AS2DocOpenMode" hidden="1">"AS2DocumentEdit"</definedName>
    <definedName name="AS2HasNoAutoHeaderFooter" hidden="1">" "</definedName>
    <definedName name="AS2NamedRange" hidden="1">3</definedName>
    <definedName name="AS2ReportLS" hidden="1">1</definedName>
    <definedName name="AS2StaticLS" localSheetId="15" hidden="1">#REF!</definedName>
    <definedName name="AS2StaticLS" localSheetId="16" hidden="1">#REF!</definedName>
    <definedName name="AS2StaticLS" localSheetId="17" hidden="1">#REF!</definedName>
    <definedName name="AS2StaticLS" localSheetId="18" hidden="1">#REF!</definedName>
    <definedName name="AS2StaticLS" localSheetId="19" hidden="1">#REF!</definedName>
    <definedName name="AS2StaticLS" localSheetId="20" hidden="1">#REF!</definedName>
    <definedName name="AS2StaticLS" localSheetId="24" hidden="1">#REF!</definedName>
    <definedName name="AS2StaticLS" localSheetId="25" hidden="1">#REF!</definedName>
    <definedName name="AS2StaticLS" localSheetId="26" hidden="1">#REF!</definedName>
    <definedName name="AS2StaticLS" localSheetId="27" hidden="1">#REF!</definedName>
    <definedName name="AS2StaticLS" localSheetId="28" hidden="1">#REF!</definedName>
    <definedName name="AS2StaticLS" localSheetId="29" hidden="1">#REF!</definedName>
    <definedName name="AS2StaticLS" hidden="1">#REF!</definedName>
    <definedName name="AS2SyncStepLS" hidden="1">0</definedName>
    <definedName name="AS2TickmarkLS" localSheetId="15" hidden="1">#REF!</definedName>
    <definedName name="AS2TickmarkLS" localSheetId="16" hidden="1">#REF!</definedName>
    <definedName name="AS2TickmarkLS" localSheetId="17" hidden="1">#REF!</definedName>
    <definedName name="AS2TickmarkLS" localSheetId="18" hidden="1">#REF!</definedName>
    <definedName name="AS2TickmarkLS" localSheetId="19" hidden="1">#REF!</definedName>
    <definedName name="AS2TickmarkLS" localSheetId="20" hidden="1">#REF!</definedName>
    <definedName name="AS2TickmarkLS" localSheetId="24" hidden="1">#REF!</definedName>
    <definedName name="AS2TickmarkLS" localSheetId="25" hidden="1">#REF!</definedName>
    <definedName name="AS2TickmarkLS" localSheetId="26" hidden="1">#REF!</definedName>
    <definedName name="AS2TickmarkLS" localSheetId="27" hidden="1">#REF!</definedName>
    <definedName name="AS2TickmarkLS" localSheetId="28" hidden="1">#REF!</definedName>
    <definedName name="AS2TickmarkLS" localSheetId="29" hidden="1">#REF!</definedName>
    <definedName name="AS2TickmarkLS" hidden="1">#REF!</definedName>
    <definedName name="AS2VersionLS" hidden="1">300</definedName>
    <definedName name="asian_meanreversion" localSheetId="15">#REF!</definedName>
    <definedName name="asian_meanreversion" localSheetId="16">#REF!</definedName>
    <definedName name="asian_meanreversion" localSheetId="17">#REF!</definedName>
    <definedName name="asian_meanreversion" localSheetId="18">#REF!</definedName>
    <definedName name="asian_meanreversion" localSheetId="19">#REF!</definedName>
    <definedName name="asian_meanreversion" localSheetId="20">#REF!</definedName>
    <definedName name="asian_meanreversion" localSheetId="24">#REF!</definedName>
    <definedName name="asian_meanreversion" localSheetId="25">#REF!</definedName>
    <definedName name="asian_meanreversion" localSheetId="26">#REF!</definedName>
    <definedName name="asian_meanreversion" localSheetId="27">#REF!</definedName>
    <definedName name="asian_meanreversion" localSheetId="28">#REF!</definedName>
    <definedName name="asian_meanreversion" localSheetId="29">#REF!</definedName>
    <definedName name="asian_meanreversion">#REF!</definedName>
    <definedName name="asian_model" localSheetId="15">#REF!</definedName>
    <definedName name="asian_model" localSheetId="16">#REF!</definedName>
    <definedName name="asian_model" localSheetId="17">#REF!</definedName>
    <definedName name="asian_model" localSheetId="18">#REF!</definedName>
    <definedName name="asian_model" localSheetId="19">#REF!</definedName>
    <definedName name="asian_model" localSheetId="20">#REF!</definedName>
    <definedName name="asian_model" localSheetId="24">#REF!</definedName>
    <definedName name="asian_model" localSheetId="25">#REF!</definedName>
    <definedName name="asian_model" localSheetId="26">#REF!</definedName>
    <definedName name="asian_model" localSheetId="27">#REF!</definedName>
    <definedName name="asian_model" localSheetId="28">#REF!</definedName>
    <definedName name="asian_model" localSheetId="29">#REF!</definedName>
    <definedName name="asian_model">#REF!</definedName>
    <definedName name="asian_volatility" localSheetId="15">#REF!</definedName>
    <definedName name="asian_volatility" localSheetId="16">#REF!</definedName>
    <definedName name="asian_volatility" localSheetId="17">#REF!</definedName>
    <definedName name="asian_volatility" localSheetId="18">#REF!</definedName>
    <definedName name="asian_volatility" localSheetId="19">#REF!</definedName>
    <definedName name="asian_volatility" localSheetId="20">#REF!</definedName>
    <definedName name="asian_volatility" localSheetId="24">#REF!</definedName>
    <definedName name="asian_volatility" localSheetId="25">#REF!</definedName>
    <definedName name="asian_volatility" localSheetId="26">#REF!</definedName>
    <definedName name="asian_volatility" localSheetId="27">#REF!</definedName>
    <definedName name="asian_volatility" localSheetId="28">#REF!</definedName>
    <definedName name="asian_volatility" localSheetId="29">#REF!</definedName>
    <definedName name="asian_volatility">#REF!</definedName>
    <definedName name="asset_codes">[5]Inputs!$B$7</definedName>
    <definedName name="Assets">'[6]Account Balances'!$R$5,'[6]Account Balances'!$R$5:$R$8,'[6]Account Balances'!$R$11,'[6]Account Balances'!$R$14:$R$17,'[6]Account Balances'!$R$20:$R$25,'[6]Account Balances'!$R$28:$R$34,'[6]Account Balances'!$R$37:$R$40,'[6]Account Balances'!$R$43:$R$45,'[6]Account Balances'!$R$49:$R$51,'[6]Account Balances'!$R$56:$R$62,'[6]Account Balances'!$R$67:$R$69,'[6]Account Balances'!$R$72:$R$74,'[6]Account Balances'!$R$77,'[6]Account Balances'!$R$79:$R$80</definedName>
    <definedName name="Athens_Minimum_PILOT_Payment" localSheetId="15">#REF!</definedName>
    <definedName name="Athens_Minimum_PILOT_Payment" localSheetId="16">#REF!</definedName>
    <definedName name="Athens_Minimum_PILOT_Payment" localSheetId="17">#REF!</definedName>
    <definedName name="Athens_Minimum_PILOT_Payment" localSheetId="18">#REF!</definedName>
    <definedName name="Athens_Minimum_PILOT_Payment" localSheetId="19">#REF!</definedName>
    <definedName name="Athens_Minimum_PILOT_Payment" localSheetId="20">#REF!</definedName>
    <definedName name="Athens_Minimum_PILOT_Payment" localSheetId="24">#REF!</definedName>
    <definedName name="Athens_Minimum_PILOT_Payment" localSheetId="25">#REF!</definedName>
    <definedName name="Athens_Minimum_PILOT_Payment" localSheetId="26">#REF!</definedName>
    <definedName name="Athens_Minimum_PILOT_Payment" localSheetId="27">#REF!</definedName>
    <definedName name="Athens_Minimum_PILOT_Payment" localSheetId="28">#REF!</definedName>
    <definedName name="Athens_Minimum_PILOT_Payment" localSheetId="29">#REF!</definedName>
    <definedName name="Athens_Minimum_PILOT_Payment">#REF!</definedName>
    <definedName name="Athens_Percentage_of_PILOT_Payments" localSheetId="15">#REF!</definedName>
    <definedName name="Athens_Percentage_of_PILOT_Payments" localSheetId="16">#REF!</definedName>
    <definedName name="Athens_Percentage_of_PILOT_Payments" localSheetId="17">#REF!</definedName>
    <definedName name="Athens_Percentage_of_PILOT_Payments" localSheetId="18">#REF!</definedName>
    <definedName name="Athens_Percentage_of_PILOT_Payments" localSheetId="19">#REF!</definedName>
    <definedName name="Athens_Percentage_of_PILOT_Payments" localSheetId="20">#REF!</definedName>
    <definedName name="Athens_Percentage_of_PILOT_Payments" localSheetId="24">#REF!</definedName>
    <definedName name="Athens_Percentage_of_PILOT_Payments" localSheetId="25">#REF!</definedName>
    <definedName name="Athens_Percentage_of_PILOT_Payments" localSheetId="26">#REF!</definedName>
    <definedName name="Athens_Percentage_of_PILOT_Payments" localSheetId="27">#REF!</definedName>
    <definedName name="Athens_Percentage_of_PILOT_Payments" localSheetId="28">#REF!</definedName>
    <definedName name="Athens_Percentage_of_PILOT_Payments" localSheetId="29">#REF!</definedName>
    <definedName name="Athens_Percentage_of_PILOT_Payments">#REF!</definedName>
    <definedName name="Athens_PILOT_Shortfall_Benchmark_Payment" localSheetId="15">#REF!</definedName>
    <definedName name="Athens_PILOT_Shortfall_Benchmark_Payment" localSheetId="16">#REF!</definedName>
    <definedName name="Athens_PILOT_Shortfall_Benchmark_Payment" localSheetId="17">#REF!</definedName>
    <definedName name="Athens_PILOT_Shortfall_Benchmark_Payment" localSheetId="18">#REF!</definedName>
    <definedName name="Athens_PILOT_Shortfall_Benchmark_Payment" localSheetId="19">#REF!</definedName>
    <definedName name="Athens_PILOT_Shortfall_Benchmark_Payment" localSheetId="20">#REF!</definedName>
    <definedName name="Athens_PILOT_Shortfall_Benchmark_Payment" localSheetId="24">#REF!</definedName>
    <definedName name="Athens_PILOT_Shortfall_Benchmark_Payment" localSheetId="25">#REF!</definedName>
    <definedName name="Athens_PILOT_Shortfall_Benchmark_Payment" localSheetId="26">#REF!</definedName>
    <definedName name="Athens_PILOT_Shortfall_Benchmark_Payment" localSheetId="27">#REF!</definedName>
    <definedName name="Athens_PILOT_Shortfall_Benchmark_Payment" localSheetId="28">#REF!</definedName>
    <definedName name="Athens_PILOT_Shortfall_Benchmark_Payment" localSheetId="29">#REF!</definedName>
    <definedName name="Athens_PILOT_Shortfall_Benchmark_Payment">#REF!</definedName>
    <definedName name="b" localSheetId="15" hidden="1">{"Page_1",#N/A,FALSE,"BAD4Q98";"Page_2",#N/A,FALSE,"BAD4Q98";"Page_3",#N/A,FALSE,"BAD4Q98";"Page_4",#N/A,FALSE,"BAD4Q98";"Page_5",#N/A,FALSE,"BAD4Q98";"Page_6",#N/A,FALSE,"BAD4Q98";"Input_1",#N/A,FALSE,"BAD4Q98";"Input_2",#N/A,FALSE,"BAD4Q98"}</definedName>
    <definedName name="b" localSheetId="16" hidden="1">{"Page_1",#N/A,FALSE,"BAD4Q98";"Page_2",#N/A,FALSE,"BAD4Q98";"Page_3",#N/A,FALSE,"BAD4Q98";"Page_4",#N/A,FALSE,"BAD4Q98";"Page_5",#N/A,FALSE,"BAD4Q98";"Page_6",#N/A,FALSE,"BAD4Q98";"Input_1",#N/A,FALSE,"BAD4Q98";"Input_2",#N/A,FALSE,"BAD4Q98"}</definedName>
    <definedName name="b" localSheetId="17" hidden="1">{"Page_1",#N/A,FALSE,"BAD4Q98";"Page_2",#N/A,FALSE,"BAD4Q98";"Page_3",#N/A,FALSE,"BAD4Q98";"Page_4",#N/A,FALSE,"BAD4Q98";"Page_5",#N/A,FALSE,"BAD4Q98";"Page_6",#N/A,FALSE,"BAD4Q98";"Input_1",#N/A,FALSE,"BAD4Q98";"Input_2",#N/A,FALSE,"BAD4Q98"}</definedName>
    <definedName name="b" localSheetId="18" hidden="1">{"Page_1",#N/A,FALSE,"BAD4Q98";"Page_2",#N/A,FALSE,"BAD4Q98";"Page_3",#N/A,FALSE,"BAD4Q98";"Page_4",#N/A,FALSE,"BAD4Q98";"Page_5",#N/A,FALSE,"BAD4Q98";"Page_6",#N/A,FALSE,"BAD4Q98";"Input_1",#N/A,FALSE,"BAD4Q98";"Input_2",#N/A,FALSE,"BAD4Q98"}</definedName>
    <definedName name="b" localSheetId="19" hidden="1">{"Page_1",#N/A,FALSE,"BAD4Q98";"Page_2",#N/A,FALSE,"BAD4Q98";"Page_3",#N/A,FALSE,"BAD4Q98";"Page_4",#N/A,FALSE,"BAD4Q98";"Page_5",#N/A,FALSE,"BAD4Q98";"Page_6",#N/A,FALSE,"BAD4Q98";"Input_1",#N/A,FALSE,"BAD4Q98";"Input_2",#N/A,FALSE,"BAD4Q98"}</definedName>
    <definedName name="b" localSheetId="20" hidden="1">{"Page_1",#N/A,FALSE,"BAD4Q98";"Page_2",#N/A,FALSE,"BAD4Q98";"Page_3",#N/A,FALSE,"BAD4Q98";"Page_4",#N/A,FALSE,"BAD4Q98";"Page_5",#N/A,FALSE,"BAD4Q98";"Page_6",#N/A,FALSE,"BAD4Q98";"Input_1",#N/A,FALSE,"BAD4Q98";"Input_2",#N/A,FALSE,"BAD4Q98"}</definedName>
    <definedName name="b" localSheetId="21" hidden="1">{"Page_1",#N/A,FALSE,"BAD4Q98";"Page_2",#N/A,FALSE,"BAD4Q98";"Page_3",#N/A,FALSE,"BAD4Q98";"Page_4",#N/A,FALSE,"BAD4Q98";"Page_5",#N/A,FALSE,"BAD4Q98";"Page_6",#N/A,FALSE,"BAD4Q98";"Input_1",#N/A,FALSE,"BAD4Q98";"Input_2",#N/A,FALSE,"BAD4Q98"}</definedName>
    <definedName name="b" localSheetId="2" hidden="1">{"Page_1",#N/A,FALSE,"BAD4Q98";"Page_2",#N/A,FALSE,"BAD4Q98";"Page_3",#N/A,FALSE,"BAD4Q98";"Page_4",#N/A,FALSE,"BAD4Q98";"Page_5",#N/A,FALSE,"BAD4Q98";"Page_6",#N/A,FALSE,"BAD4Q98";"Input_1",#N/A,FALSE,"BAD4Q98";"Input_2",#N/A,FALSE,"BAD4Q98"}</definedName>
    <definedName name="b" localSheetId="7" hidden="1">{"Page_1",#N/A,FALSE,"BAD4Q98";"Page_2",#N/A,FALSE,"BAD4Q98";"Page_3",#N/A,FALSE,"BAD4Q98";"Page_4",#N/A,FALSE,"BAD4Q98";"Page_5",#N/A,FALSE,"BAD4Q98";"Page_6",#N/A,FALSE,"BAD4Q98";"Input_1",#N/A,FALSE,"BAD4Q98";"Input_2",#N/A,FALSE,"BAD4Q98"}</definedName>
    <definedName name="b" localSheetId="12" hidden="1">{"Page_1",#N/A,FALSE,"BAD4Q98";"Page_2",#N/A,FALSE,"BAD4Q98";"Page_3",#N/A,FALSE,"BAD4Q98";"Page_4",#N/A,FALSE,"BAD4Q98";"Page_5",#N/A,FALSE,"BAD4Q98";"Page_6",#N/A,FALSE,"BAD4Q98";"Input_1",#N/A,FALSE,"BAD4Q98";"Input_2",#N/A,FALSE,"BAD4Q98"}</definedName>
    <definedName name="b" localSheetId="14" hidden="1">{"Page_1",#N/A,FALSE,"BAD4Q98";"Page_2",#N/A,FALSE,"BAD4Q98";"Page_3",#N/A,FALSE,"BAD4Q98";"Page_4",#N/A,FALSE,"BAD4Q98";"Page_5",#N/A,FALSE,"BAD4Q98";"Page_6",#N/A,FALSE,"BAD4Q98";"Input_1",#N/A,FALSE,"BAD4Q98";"Input_2",#N/A,FALSE,"BAD4Q98"}</definedName>
    <definedName name="b" localSheetId="24" hidden="1">{"Page_1",#N/A,FALSE,"BAD4Q98";"Page_2",#N/A,FALSE,"BAD4Q98";"Page_3",#N/A,FALSE,"BAD4Q98";"Page_4",#N/A,FALSE,"BAD4Q98";"Page_5",#N/A,FALSE,"BAD4Q98";"Page_6",#N/A,FALSE,"BAD4Q98";"Input_1",#N/A,FALSE,"BAD4Q98";"Input_2",#N/A,FALSE,"BAD4Q98"}</definedName>
    <definedName name="b" localSheetId="25" hidden="1">{"Page_1",#N/A,FALSE,"BAD4Q98";"Page_2",#N/A,FALSE,"BAD4Q98";"Page_3",#N/A,FALSE,"BAD4Q98";"Page_4",#N/A,FALSE,"BAD4Q98";"Page_5",#N/A,FALSE,"BAD4Q98";"Page_6",#N/A,FALSE,"BAD4Q98";"Input_1",#N/A,FALSE,"BAD4Q98";"Input_2",#N/A,FALSE,"BAD4Q98"}</definedName>
    <definedName name="b" localSheetId="26" hidden="1">{"Page_1",#N/A,FALSE,"BAD4Q98";"Page_2",#N/A,FALSE,"BAD4Q98";"Page_3",#N/A,FALSE,"BAD4Q98";"Page_4",#N/A,FALSE,"BAD4Q98";"Page_5",#N/A,FALSE,"BAD4Q98";"Page_6",#N/A,FALSE,"BAD4Q98";"Input_1",#N/A,FALSE,"BAD4Q98";"Input_2",#N/A,FALSE,"BAD4Q98"}</definedName>
    <definedName name="b" localSheetId="27" hidden="1">{"Page_1",#N/A,FALSE,"BAD4Q98";"Page_2",#N/A,FALSE,"BAD4Q98";"Page_3",#N/A,FALSE,"BAD4Q98";"Page_4",#N/A,FALSE,"BAD4Q98";"Page_5",#N/A,FALSE,"BAD4Q98";"Page_6",#N/A,FALSE,"BAD4Q98";"Input_1",#N/A,FALSE,"BAD4Q98";"Input_2",#N/A,FALSE,"BAD4Q98"}</definedName>
    <definedName name="b" localSheetId="28" hidden="1">{"Page_1",#N/A,FALSE,"BAD4Q98";"Page_2",#N/A,FALSE,"BAD4Q98";"Page_3",#N/A,FALSE,"BAD4Q98";"Page_4",#N/A,FALSE,"BAD4Q98";"Page_5",#N/A,FALSE,"BAD4Q98";"Page_6",#N/A,FALSE,"BAD4Q98";"Input_1",#N/A,FALSE,"BAD4Q98";"Input_2",#N/A,FALSE,"BAD4Q98"}</definedName>
    <definedName name="b" localSheetId="29" hidden="1">{"Page_1",#N/A,FALSE,"BAD4Q98";"Page_2",#N/A,FALSE,"BAD4Q98";"Page_3",#N/A,FALSE,"BAD4Q98";"Page_4",#N/A,FALSE,"BAD4Q98";"Page_5",#N/A,FALSE,"BAD4Q98";"Page_6",#N/A,FALSE,"BAD4Q98";"Input_1",#N/A,FALSE,"BAD4Q98";"Input_2",#N/A,FALSE,"BAD4Q98"}</definedName>
    <definedName name="B_MTR">6</definedName>
    <definedName name="barriercap_meanreversion">#REF!</definedName>
    <definedName name="barriercap_model" localSheetId="15">#REF!</definedName>
    <definedName name="barriercap_model" localSheetId="16">#REF!</definedName>
    <definedName name="barriercap_model" localSheetId="17">#REF!</definedName>
    <definedName name="barriercap_model" localSheetId="18">#REF!</definedName>
    <definedName name="barriercap_model" localSheetId="19">#REF!</definedName>
    <definedName name="barriercap_model" localSheetId="20">#REF!</definedName>
    <definedName name="barriercap_model" localSheetId="24">#REF!</definedName>
    <definedName name="barriercap_model" localSheetId="25">#REF!</definedName>
    <definedName name="barriercap_model" localSheetId="26">#REF!</definedName>
    <definedName name="barriercap_model" localSheetId="27">#REF!</definedName>
    <definedName name="barriercap_model" localSheetId="28">#REF!</definedName>
    <definedName name="barriercap_model" localSheetId="29">#REF!</definedName>
    <definedName name="barriercap_model">#REF!</definedName>
    <definedName name="barriercap_volatility" localSheetId="15">#REF!</definedName>
    <definedName name="barriercap_volatility" localSheetId="16">#REF!</definedName>
    <definedName name="barriercap_volatility" localSheetId="17">#REF!</definedName>
    <definedName name="barriercap_volatility" localSheetId="18">#REF!</definedName>
    <definedName name="barriercap_volatility" localSheetId="19">#REF!</definedName>
    <definedName name="barriercap_volatility" localSheetId="20">#REF!</definedName>
    <definedName name="barriercap_volatility" localSheetId="24">#REF!</definedName>
    <definedName name="barriercap_volatility" localSheetId="25">#REF!</definedName>
    <definedName name="barriercap_volatility" localSheetId="26">#REF!</definedName>
    <definedName name="barriercap_volatility" localSheetId="27">#REF!</definedName>
    <definedName name="barriercap_volatility" localSheetId="28">#REF!</definedName>
    <definedName name="barriercap_volatility" localSheetId="29">#REF!</definedName>
    <definedName name="barriercap_volatility">#REF!</definedName>
    <definedName name="barrieropt_volatility" localSheetId="15">#REF!</definedName>
    <definedName name="barrieropt_volatility" localSheetId="16">#REF!</definedName>
    <definedName name="barrieropt_volatility" localSheetId="17">#REF!</definedName>
    <definedName name="barrieropt_volatility" localSheetId="18">#REF!</definedName>
    <definedName name="barrieropt_volatility" localSheetId="19">#REF!</definedName>
    <definedName name="barrieropt_volatility" localSheetId="20">#REF!</definedName>
    <definedName name="barrieropt_volatility" localSheetId="24">#REF!</definedName>
    <definedName name="barrieropt_volatility" localSheetId="25">#REF!</definedName>
    <definedName name="barrieropt_volatility" localSheetId="26">#REF!</definedName>
    <definedName name="barrieropt_volatility" localSheetId="27">#REF!</definedName>
    <definedName name="barrieropt_volatility" localSheetId="28">#REF!</definedName>
    <definedName name="barrieropt_volatility" localSheetId="29">#REF!</definedName>
    <definedName name="barrieropt_volatility">#REF!</definedName>
    <definedName name="bbb" localSheetId="1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1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1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1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1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2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2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1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1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2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2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2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2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2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2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estof_meanreversion">#REF!</definedName>
    <definedName name="bestof_meanreversion2" localSheetId="15">#REF!</definedName>
    <definedName name="bestof_meanreversion2" localSheetId="16">#REF!</definedName>
    <definedName name="bestof_meanreversion2" localSheetId="17">#REF!</definedName>
    <definedName name="bestof_meanreversion2" localSheetId="18">#REF!</definedName>
    <definedName name="bestof_meanreversion2" localSheetId="19">#REF!</definedName>
    <definedName name="bestof_meanreversion2" localSheetId="20">#REF!</definedName>
    <definedName name="bestof_meanreversion2" localSheetId="24">#REF!</definedName>
    <definedName name="bestof_meanreversion2" localSheetId="25">#REF!</definedName>
    <definedName name="bestof_meanreversion2" localSheetId="26">#REF!</definedName>
    <definedName name="bestof_meanreversion2" localSheetId="27">#REF!</definedName>
    <definedName name="bestof_meanreversion2" localSheetId="28">#REF!</definedName>
    <definedName name="bestof_meanreversion2" localSheetId="29">#REF!</definedName>
    <definedName name="bestof_meanreversion2">#REF!</definedName>
    <definedName name="bestof_meanreversion3" localSheetId="15">#REF!</definedName>
    <definedName name="bestof_meanreversion3" localSheetId="16">#REF!</definedName>
    <definedName name="bestof_meanreversion3" localSheetId="17">#REF!</definedName>
    <definedName name="bestof_meanreversion3" localSheetId="18">#REF!</definedName>
    <definedName name="bestof_meanreversion3" localSheetId="19">#REF!</definedName>
    <definedName name="bestof_meanreversion3" localSheetId="20">#REF!</definedName>
    <definedName name="bestof_meanreversion3" localSheetId="24">#REF!</definedName>
    <definedName name="bestof_meanreversion3" localSheetId="25">#REF!</definedName>
    <definedName name="bestof_meanreversion3" localSheetId="26">#REF!</definedName>
    <definedName name="bestof_meanreversion3" localSheetId="27">#REF!</definedName>
    <definedName name="bestof_meanreversion3" localSheetId="28">#REF!</definedName>
    <definedName name="bestof_meanreversion3" localSheetId="29">#REF!</definedName>
    <definedName name="bestof_meanreversion3">#REF!</definedName>
    <definedName name="bestof_meshpoints" localSheetId="15">#REF!</definedName>
    <definedName name="bestof_meshpoints" localSheetId="16">#REF!</definedName>
    <definedName name="bestof_meshpoints" localSheetId="17">#REF!</definedName>
    <definedName name="bestof_meshpoints" localSheetId="18">#REF!</definedName>
    <definedName name="bestof_meshpoints" localSheetId="19">#REF!</definedName>
    <definedName name="bestof_meshpoints" localSheetId="20">#REF!</definedName>
    <definedName name="bestof_meshpoints" localSheetId="24">#REF!</definedName>
    <definedName name="bestof_meshpoints" localSheetId="25">#REF!</definedName>
    <definedName name="bestof_meshpoints" localSheetId="26">#REF!</definedName>
    <definedName name="bestof_meshpoints" localSheetId="27">#REF!</definedName>
    <definedName name="bestof_meshpoints" localSheetId="28">#REF!</definedName>
    <definedName name="bestof_meshpoints" localSheetId="29">#REF!</definedName>
    <definedName name="bestof_meshpoints">#REF!</definedName>
    <definedName name="bestof_model" localSheetId="15">#REF!</definedName>
    <definedName name="bestof_model" localSheetId="16">#REF!</definedName>
    <definedName name="bestof_model" localSheetId="17">#REF!</definedName>
    <definedName name="bestof_model" localSheetId="18">#REF!</definedName>
    <definedName name="bestof_model" localSheetId="19">#REF!</definedName>
    <definedName name="bestof_model" localSheetId="20">#REF!</definedName>
    <definedName name="bestof_model" localSheetId="24">#REF!</definedName>
    <definedName name="bestof_model" localSheetId="25">#REF!</definedName>
    <definedName name="bestof_model" localSheetId="26">#REF!</definedName>
    <definedName name="bestof_model" localSheetId="27">#REF!</definedName>
    <definedName name="bestof_model" localSheetId="28">#REF!</definedName>
    <definedName name="bestof_model" localSheetId="29">#REF!</definedName>
    <definedName name="bestof_model">#REF!</definedName>
    <definedName name="bestof_volatility" localSheetId="15">#REF!</definedName>
    <definedName name="bestof_volatility" localSheetId="16">#REF!</definedName>
    <definedName name="bestof_volatility" localSheetId="17">#REF!</definedName>
    <definedName name="bestof_volatility" localSheetId="18">#REF!</definedName>
    <definedName name="bestof_volatility" localSheetId="19">#REF!</definedName>
    <definedName name="bestof_volatility" localSheetId="20">#REF!</definedName>
    <definedName name="bestof_volatility" localSheetId="24">#REF!</definedName>
    <definedName name="bestof_volatility" localSheetId="25">#REF!</definedName>
    <definedName name="bestof_volatility" localSheetId="26">#REF!</definedName>
    <definedName name="bestof_volatility" localSheetId="27">#REF!</definedName>
    <definedName name="bestof_volatility" localSheetId="28">#REF!</definedName>
    <definedName name="bestof_volatility" localSheetId="29">#REF!</definedName>
    <definedName name="bestof_volatility">#REF!</definedName>
    <definedName name="bestof_volatility2" localSheetId="15">#REF!</definedName>
    <definedName name="bestof_volatility2" localSheetId="16">#REF!</definedName>
    <definedName name="bestof_volatility2" localSheetId="17">#REF!</definedName>
    <definedName name="bestof_volatility2" localSheetId="18">#REF!</definedName>
    <definedName name="bestof_volatility2" localSheetId="19">#REF!</definedName>
    <definedName name="bestof_volatility2" localSheetId="20">#REF!</definedName>
    <definedName name="bestof_volatility2" localSheetId="24">#REF!</definedName>
    <definedName name="bestof_volatility2" localSheetId="25">#REF!</definedName>
    <definedName name="bestof_volatility2" localSheetId="26">#REF!</definedName>
    <definedName name="bestof_volatility2" localSheetId="27">#REF!</definedName>
    <definedName name="bestof_volatility2" localSheetId="28">#REF!</definedName>
    <definedName name="bestof_volatility2" localSheetId="29">#REF!</definedName>
    <definedName name="bestof_volatility2">#REF!</definedName>
    <definedName name="bestof_volatility3" localSheetId="15">#REF!</definedName>
    <definedName name="bestof_volatility3" localSheetId="16">#REF!</definedName>
    <definedName name="bestof_volatility3" localSheetId="17">#REF!</definedName>
    <definedName name="bestof_volatility3" localSheetId="18">#REF!</definedName>
    <definedName name="bestof_volatility3" localSheetId="19">#REF!</definedName>
    <definedName name="bestof_volatility3" localSheetId="20">#REF!</definedName>
    <definedName name="bestof_volatility3" localSheetId="24">#REF!</definedName>
    <definedName name="bestof_volatility3" localSheetId="25">#REF!</definedName>
    <definedName name="bestof_volatility3" localSheetId="26">#REF!</definedName>
    <definedName name="bestof_volatility3" localSheetId="27">#REF!</definedName>
    <definedName name="bestof_volatility3" localSheetId="28">#REF!</definedName>
    <definedName name="bestof_volatility3" localSheetId="29">#REF!</definedName>
    <definedName name="bestof_volatility3">#REF!</definedName>
    <definedName name="BG_Del" hidden="1">15</definedName>
    <definedName name="BG_Ins" hidden="1">4</definedName>
    <definedName name="BG_Mod" hidden="1">6</definedName>
    <definedName name="bond_meanreversion" localSheetId="15">#REF!</definedName>
    <definedName name="bond_meanreversion" localSheetId="16">#REF!</definedName>
    <definedName name="bond_meanreversion" localSheetId="17">#REF!</definedName>
    <definedName name="bond_meanreversion" localSheetId="18">#REF!</definedName>
    <definedName name="bond_meanreversion" localSheetId="19">#REF!</definedName>
    <definedName name="bond_meanreversion" localSheetId="20">#REF!</definedName>
    <definedName name="bond_meanreversion" localSheetId="24">#REF!</definedName>
    <definedName name="bond_meanreversion" localSheetId="25">#REF!</definedName>
    <definedName name="bond_meanreversion" localSheetId="26">#REF!</definedName>
    <definedName name="bond_meanreversion" localSheetId="27">#REF!</definedName>
    <definedName name="bond_meanreversion" localSheetId="28">#REF!</definedName>
    <definedName name="bond_meanreversion" localSheetId="29">#REF!</definedName>
    <definedName name="bond_meanreversion">#REF!</definedName>
    <definedName name="bond_model" localSheetId="15">#REF!</definedName>
    <definedName name="bond_model" localSheetId="16">#REF!</definedName>
    <definedName name="bond_model" localSheetId="17">#REF!</definedName>
    <definedName name="bond_model" localSheetId="18">#REF!</definedName>
    <definedName name="bond_model" localSheetId="19">#REF!</definedName>
    <definedName name="bond_model" localSheetId="20">#REF!</definedName>
    <definedName name="bond_model" localSheetId="24">#REF!</definedName>
    <definedName name="bond_model" localSheetId="25">#REF!</definedName>
    <definedName name="bond_model" localSheetId="26">#REF!</definedName>
    <definedName name="bond_model" localSheetId="27">#REF!</definedName>
    <definedName name="bond_model" localSheetId="28">#REF!</definedName>
    <definedName name="bond_model" localSheetId="29">#REF!</definedName>
    <definedName name="bond_model">#REF!</definedName>
    <definedName name="bond_volatility" localSheetId="15">#REF!</definedName>
    <definedName name="bond_volatility" localSheetId="16">#REF!</definedName>
    <definedName name="bond_volatility" localSheetId="17">#REF!</definedName>
    <definedName name="bond_volatility" localSheetId="18">#REF!</definedName>
    <definedName name="bond_volatility" localSheetId="19">#REF!</definedName>
    <definedName name="bond_volatility" localSheetId="20">#REF!</definedName>
    <definedName name="bond_volatility" localSheetId="24">#REF!</definedName>
    <definedName name="bond_volatility" localSheetId="25">#REF!</definedName>
    <definedName name="bond_volatility" localSheetId="26">#REF!</definedName>
    <definedName name="bond_volatility" localSheetId="27">#REF!</definedName>
    <definedName name="bond_volatility" localSheetId="28">#REF!</definedName>
    <definedName name="bond_volatility" localSheetId="29">#REF!</definedName>
    <definedName name="bond_volatility">#REF!</definedName>
    <definedName name="bondforward_meanreversion" localSheetId="15">#REF!</definedName>
    <definedName name="bondforward_meanreversion" localSheetId="16">#REF!</definedName>
    <definedName name="bondforward_meanreversion" localSheetId="17">#REF!</definedName>
    <definedName name="bondforward_meanreversion" localSheetId="18">#REF!</definedName>
    <definedName name="bondforward_meanreversion" localSheetId="19">#REF!</definedName>
    <definedName name="bondforward_meanreversion" localSheetId="20">#REF!</definedName>
    <definedName name="bondforward_meanreversion" localSheetId="24">#REF!</definedName>
    <definedName name="bondforward_meanreversion" localSheetId="25">#REF!</definedName>
    <definedName name="bondforward_meanreversion" localSheetId="26">#REF!</definedName>
    <definedName name="bondforward_meanreversion" localSheetId="27">#REF!</definedName>
    <definedName name="bondforward_meanreversion" localSheetId="28">#REF!</definedName>
    <definedName name="bondforward_meanreversion" localSheetId="29">#REF!</definedName>
    <definedName name="bondforward_meanreversion">#REF!</definedName>
    <definedName name="bondforward_model" localSheetId="15">#REF!</definedName>
    <definedName name="bondforward_model" localSheetId="16">#REF!</definedName>
    <definedName name="bondforward_model" localSheetId="17">#REF!</definedName>
    <definedName name="bondforward_model" localSheetId="18">#REF!</definedName>
    <definedName name="bondforward_model" localSheetId="19">#REF!</definedName>
    <definedName name="bondforward_model" localSheetId="20">#REF!</definedName>
    <definedName name="bondforward_model" localSheetId="24">#REF!</definedName>
    <definedName name="bondforward_model" localSheetId="25">#REF!</definedName>
    <definedName name="bondforward_model" localSheetId="26">#REF!</definedName>
    <definedName name="bondforward_model" localSheetId="27">#REF!</definedName>
    <definedName name="bondforward_model" localSheetId="28">#REF!</definedName>
    <definedName name="bondforward_model" localSheetId="29">#REF!</definedName>
    <definedName name="bondforward_model">#REF!</definedName>
    <definedName name="bondforward_volatility" localSheetId="15">#REF!</definedName>
    <definedName name="bondforward_volatility" localSheetId="16">#REF!</definedName>
    <definedName name="bondforward_volatility" localSheetId="17">#REF!</definedName>
    <definedName name="bondforward_volatility" localSheetId="18">#REF!</definedName>
    <definedName name="bondforward_volatility" localSheetId="19">#REF!</definedName>
    <definedName name="bondforward_volatility" localSheetId="20">#REF!</definedName>
    <definedName name="bondforward_volatility" localSheetId="24">#REF!</definedName>
    <definedName name="bondforward_volatility" localSheetId="25">#REF!</definedName>
    <definedName name="bondforward_volatility" localSheetId="26">#REF!</definedName>
    <definedName name="bondforward_volatility" localSheetId="27">#REF!</definedName>
    <definedName name="bondforward_volatility" localSheetId="28">#REF!</definedName>
    <definedName name="bondforward_volatility" localSheetId="29">#REF!</definedName>
    <definedName name="bondforward_volatility">#REF!</definedName>
    <definedName name="bondfutopt_meanreversion" localSheetId="15">#REF!</definedName>
    <definedName name="bondfutopt_meanreversion" localSheetId="16">#REF!</definedName>
    <definedName name="bondfutopt_meanreversion" localSheetId="17">#REF!</definedName>
    <definedName name="bondfutopt_meanreversion" localSheetId="18">#REF!</definedName>
    <definedName name="bondfutopt_meanreversion" localSheetId="19">#REF!</definedName>
    <definedName name="bondfutopt_meanreversion" localSheetId="20">#REF!</definedName>
    <definedName name="bondfutopt_meanreversion" localSheetId="24">#REF!</definedName>
    <definedName name="bondfutopt_meanreversion" localSheetId="25">#REF!</definedName>
    <definedName name="bondfutopt_meanreversion" localSheetId="26">#REF!</definedName>
    <definedName name="bondfutopt_meanreversion" localSheetId="27">#REF!</definedName>
    <definedName name="bondfutopt_meanreversion" localSheetId="28">#REF!</definedName>
    <definedName name="bondfutopt_meanreversion" localSheetId="29">#REF!</definedName>
    <definedName name="bondfutopt_meanreversion">#REF!</definedName>
    <definedName name="bondfutopt_model" localSheetId="15">#REF!</definedName>
    <definedName name="bondfutopt_model" localSheetId="16">#REF!</definedName>
    <definedName name="bondfutopt_model" localSheetId="17">#REF!</definedName>
    <definedName name="bondfutopt_model" localSheetId="18">#REF!</definedName>
    <definedName name="bondfutopt_model" localSheetId="19">#REF!</definedName>
    <definedName name="bondfutopt_model" localSheetId="20">#REF!</definedName>
    <definedName name="bondfutopt_model" localSheetId="24">#REF!</definedName>
    <definedName name="bondfutopt_model" localSheetId="25">#REF!</definedName>
    <definedName name="bondfutopt_model" localSheetId="26">#REF!</definedName>
    <definedName name="bondfutopt_model" localSheetId="27">#REF!</definedName>
    <definedName name="bondfutopt_model" localSheetId="28">#REF!</definedName>
    <definedName name="bondfutopt_model" localSheetId="29">#REF!</definedName>
    <definedName name="bondfutopt_model">#REF!</definedName>
    <definedName name="bondfutopt_volatility" localSheetId="15">#REF!</definedName>
    <definedName name="bondfutopt_volatility" localSheetId="16">#REF!</definedName>
    <definedName name="bondfutopt_volatility" localSheetId="17">#REF!</definedName>
    <definedName name="bondfutopt_volatility" localSheetId="18">#REF!</definedName>
    <definedName name="bondfutopt_volatility" localSheetId="19">#REF!</definedName>
    <definedName name="bondfutopt_volatility" localSheetId="20">#REF!</definedName>
    <definedName name="bondfutopt_volatility" localSheetId="24">#REF!</definedName>
    <definedName name="bondfutopt_volatility" localSheetId="25">#REF!</definedName>
    <definedName name="bondfutopt_volatility" localSheetId="26">#REF!</definedName>
    <definedName name="bondfutopt_volatility" localSheetId="27">#REF!</definedName>
    <definedName name="bondfutopt_volatility" localSheetId="28">#REF!</definedName>
    <definedName name="bondfutopt_volatility" localSheetId="29">#REF!</definedName>
    <definedName name="bondfutopt_volatility">#REF!</definedName>
    <definedName name="bondfuture_meanreversion" localSheetId="15">#REF!</definedName>
    <definedName name="bondfuture_meanreversion" localSheetId="16">#REF!</definedName>
    <definedName name="bondfuture_meanreversion" localSheetId="17">#REF!</definedName>
    <definedName name="bondfuture_meanreversion" localSheetId="18">#REF!</definedName>
    <definedName name="bondfuture_meanreversion" localSheetId="19">#REF!</definedName>
    <definedName name="bondfuture_meanreversion" localSheetId="20">#REF!</definedName>
    <definedName name="bondfuture_meanreversion" localSheetId="24">#REF!</definedName>
    <definedName name="bondfuture_meanreversion" localSheetId="25">#REF!</definedName>
    <definedName name="bondfuture_meanreversion" localSheetId="26">#REF!</definedName>
    <definedName name="bondfuture_meanreversion" localSheetId="27">#REF!</definedName>
    <definedName name="bondfuture_meanreversion" localSheetId="28">#REF!</definedName>
    <definedName name="bondfuture_meanreversion" localSheetId="29">#REF!</definedName>
    <definedName name="bondfuture_meanreversion">#REF!</definedName>
    <definedName name="bondfuture_model" localSheetId="15">#REF!</definedName>
    <definedName name="bondfuture_model" localSheetId="16">#REF!</definedName>
    <definedName name="bondfuture_model" localSheetId="17">#REF!</definedName>
    <definedName name="bondfuture_model" localSheetId="18">#REF!</definedName>
    <definedName name="bondfuture_model" localSheetId="19">#REF!</definedName>
    <definedName name="bondfuture_model" localSheetId="20">#REF!</definedName>
    <definedName name="bondfuture_model" localSheetId="24">#REF!</definedName>
    <definedName name="bondfuture_model" localSheetId="25">#REF!</definedName>
    <definedName name="bondfuture_model" localSheetId="26">#REF!</definedName>
    <definedName name="bondfuture_model" localSheetId="27">#REF!</definedName>
    <definedName name="bondfuture_model" localSheetId="28">#REF!</definedName>
    <definedName name="bondfuture_model" localSheetId="29">#REF!</definedName>
    <definedName name="bondfuture_model">#REF!</definedName>
    <definedName name="bondfuture_volatility" localSheetId="15">#REF!</definedName>
    <definedName name="bondfuture_volatility" localSheetId="16">#REF!</definedName>
    <definedName name="bondfuture_volatility" localSheetId="17">#REF!</definedName>
    <definedName name="bondfuture_volatility" localSheetId="18">#REF!</definedName>
    <definedName name="bondfuture_volatility" localSheetId="19">#REF!</definedName>
    <definedName name="bondfuture_volatility" localSheetId="20">#REF!</definedName>
    <definedName name="bondfuture_volatility" localSheetId="24">#REF!</definedName>
    <definedName name="bondfuture_volatility" localSheetId="25">#REF!</definedName>
    <definedName name="bondfuture_volatility" localSheetId="26">#REF!</definedName>
    <definedName name="bondfuture_volatility" localSheetId="27">#REF!</definedName>
    <definedName name="bondfuture_volatility" localSheetId="28">#REF!</definedName>
    <definedName name="bondfuture_volatility" localSheetId="29">#REF!</definedName>
    <definedName name="bondfuture_volatility">#REF!</definedName>
    <definedName name="bondoption_meanreversion" localSheetId="15">#REF!</definedName>
    <definedName name="bondoption_meanreversion" localSheetId="16">#REF!</definedName>
    <definedName name="bondoption_meanreversion" localSheetId="17">#REF!</definedName>
    <definedName name="bondoption_meanreversion" localSheetId="18">#REF!</definedName>
    <definedName name="bondoption_meanreversion" localSheetId="19">#REF!</definedName>
    <definedName name="bondoption_meanreversion" localSheetId="20">#REF!</definedName>
    <definedName name="bondoption_meanreversion" localSheetId="24">#REF!</definedName>
    <definedName name="bondoption_meanreversion" localSheetId="25">#REF!</definedName>
    <definedName name="bondoption_meanreversion" localSheetId="26">#REF!</definedName>
    <definedName name="bondoption_meanreversion" localSheetId="27">#REF!</definedName>
    <definedName name="bondoption_meanreversion" localSheetId="28">#REF!</definedName>
    <definedName name="bondoption_meanreversion" localSheetId="29">#REF!</definedName>
    <definedName name="bondoption_meanreversion">#REF!</definedName>
    <definedName name="bondoption_model" localSheetId="15">#REF!</definedName>
    <definedName name="bondoption_model" localSheetId="16">#REF!</definedName>
    <definedName name="bondoption_model" localSheetId="17">#REF!</definedName>
    <definedName name="bondoption_model" localSheetId="18">#REF!</definedName>
    <definedName name="bondoption_model" localSheetId="19">#REF!</definedName>
    <definedName name="bondoption_model" localSheetId="20">#REF!</definedName>
    <definedName name="bondoption_model" localSheetId="24">#REF!</definedName>
    <definedName name="bondoption_model" localSheetId="25">#REF!</definedName>
    <definedName name="bondoption_model" localSheetId="26">#REF!</definedName>
    <definedName name="bondoption_model" localSheetId="27">#REF!</definedName>
    <definedName name="bondoption_model" localSheetId="28">#REF!</definedName>
    <definedName name="bondoption_model" localSheetId="29">#REF!</definedName>
    <definedName name="bondoption_model">#REF!</definedName>
    <definedName name="bondoption_volatility" localSheetId="15">#REF!</definedName>
    <definedName name="bondoption_volatility" localSheetId="16">#REF!</definedName>
    <definedName name="bondoption_volatility" localSheetId="17">#REF!</definedName>
    <definedName name="bondoption_volatility" localSheetId="18">#REF!</definedName>
    <definedName name="bondoption_volatility" localSheetId="19">#REF!</definedName>
    <definedName name="bondoption_volatility" localSheetId="20">#REF!</definedName>
    <definedName name="bondoption_volatility" localSheetId="24">#REF!</definedName>
    <definedName name="bondoption_volatility" localSheetId="25">#REF!</definedName>
    <definedName name="bondoption_volatility" localSheetId="26">#REF!</definedName>
    <definedName name="bondoption_volatility" localSheetId="27">#REF!</definedName>
    <definedName name="bondoption_volatility" localSheetId="28">#REF!</definedName>
    <definedName name="bondoption_volatility" localSheetId="29">#REF!</definedName>
    <definedName name="bondoption_volatility">#REF!</definedName>
    <definedName name="BROKER" localSheetId="15">#REF!</definedName>
    <definedName name="BROKER" localSheetId="16">#REF!</definedName>
    <definedName name="BROKER" localSheetId="17">#REF!</definedName>
    <definedName name="BROKER" localSheetId="18">#REF!</definedName>
    <definedName name="BROKER" localSheetId="19">#REF!</definedName>
    <definedName name="BROKER" localSheetId="20">#REF!</definedName>
    <definedName name="BROKER" localSheetId="24">#REF!</definedName>
    <definedName name="BROKER" localSheetId="25">#REF!</definedName>
    <definedName name="BROKER" localSheetId="26">#REF!</definedName>
    <definedName name="BROKER" localSheetId="27">#REF!</definedName>
    <definedName name="BROKER" localSheetId="28">#REF!</definedName>
    <definedName name="BROKER" localSheetId="29">#REF!</definedName>
    <definedName name="BROKER">#REF!</definedName>
    <definedName name="BSAcct" localSheetId="15">#REF!</definedName>
    <definedName name="BSAcct" localSheetId="16">#REF!</definedName>
    <definedName name="BSAcct" localSheetId="17">#REF!</definedName>
    <definedName name="BSAcct" localSheetId="18">#REF!</definedName>
    <definedName name="BSAcct" localSheetId="19">#REF!</definedName>
    <definedName name="BSAcct" localSheetId="20">#REF!</definedName>
    <definedName name="BSAcct" localSheetId="24">#REF!</definedName>
    <definedName name="BSAcct" localSheetId="25">#REF!</definedName>
    <definedName name="BSAcct" localSheetId="26">#REF!</definedName>
    <definedName name="BSAcct" localSheetId="27">#REF!</definedName>
    <definedName name="BSAcct" localSheetId="28">#REF!</definedName>
    <definedName name="BSAcct" localSheetId="29">#REF!</definedName>
    <definedName name="BSAcct">#REF!</definedName>
    <definedName name="BSBal" localSheetId="15">#REF!</definedName>
    <definedName name="BSBal" localSheetId="16">#REF!</definedName>
    <definedName name="BSBal" localSheetId="17">#REF!</definedName>
    <definedName name="BSBal" localSheetId="18">#REF!</definedName>
    <definedName name="BSBal" localSheetId="19">#REF!</definedName>
    <definedName name="BSBal" localSheetId="20">#REF!</definedName>
    <definedName name="BSBal" localSheetId="24">#REF!</definedName>
    <definedName name="BSBal" localSheetId="25">#REF!</definedName>
    <definedName name="BSBal" localSheetId="26">#REF!</definedName>
    <definedName name="BSBal" localSheetId="27">#REF!</definedName>
    <definedName name="BSBal" localSheetId="28">#REF!</definedName>
    <definedName name="BSBal" localSheetId="29">#REF!</definedName>
    <definedName name="BSBal">#REF!</definedName>
    <definedName name="BSDesc" localSheetId="15">#REF!</definedName>
    <definedName name="BSDesc" localSheetId="16">#REF!</definedName>
    <definedName name="BSDesc" localSheetId="17">#REF!</definedName>
    <definedName name="BSDesc" localSheetId="18">#REF!</definedName>
    <definedName name="BSDesc" localSheetId="19">#REF!</definedName>
    <definedName name="BSDesc" localSheetId="20">#REF!</definedName>
    <definedName name="BSDesc" localSheetId="24">#REF!</definedName>
    <definedName name="BSDesc" localSheetId="25">#REF!</definedName>
    <definedName name="BSDesc" localSheetId="26">#REF!</definedName>
    <definedName name="BSDesc" localSheetId="27">#REF!</definedName>
    <definedName name="BSDesc" localSheetId="28">#REF!</definedName>
    <definedName name="BSDesc" localSheetId="29">#REF!</definedName>
    <definedName name="BSDesc">#REF!</definedName>
    <definedName name="bsentity" localSheetId="15">#REF!</definedName>
    <definedName name="bsentity" localSheetId="16">#REF!</definedName>
    <definedName name="bsentity" localSheetId="17">#REF!</definedName>
    <definedName name="bsentity" localSheetId="18">#REF!</definedName>
    <definedName name="bsentity" localSheetId="19">#REF!</definedName>
    <definedName name="bsentity" localSheetId="20">#REF!</definedName>
    <definedName name="bsentity" localSheetId="24">#REF!</definedName>
    <definedName name="bsentity" localSheetId="25">#REF!</definedName>
    <definedName name="bsentity" localSheetId="26">#REF!</definedName>
    <definedName name="bsentity" localSheetId="27">#REF!</definedName>
    <definedName name="bsentity" localSheetId="28">#REF!</definedName>
    <definedName name="bsentity" localSheetId="29">#REF!</definedName>
    <definedName name="bsentity">#REF!</definedName>
    <definedName name="Bsheet" localSheetId="15">#REF!</definedName>
    <definedName name="Bsheet" localSheetId="16">#REF!</definedName>
    <definedName name="Bsheet" localSheetId="17">#REF!</definedName>
    <definedName name="Bsheet" localSheetId="18">#REF!</definedName>
    <definedName name="Bsheet" localSheetId="19">#REF!</definedName>
    <definedName name="Bsheet" localSheetId="20">#REF!</definedName>
    <definedName name="Bsheet" localSheetId="24">#REF!</definedName>
    <definedName name="Bsheet" localSheetId="25">#REF!</definedName>
    <definedName name="Bsheet" localSheetId="26">#REF!</definedName>
    <definedName name="Bsheet" localSheetId="27">#REF!</definedName>
    <definedName name="Bsheet" localSheetId="28">#REF!</definedName>
    <definedName name="Bsheet" localSheetId="29">#REF!</definedName>
    <definedName name="Bsheet">#REF!</definedName>
    <definedName name="BUILD">[7]Building!$A$2:$E$97</definedName>
    <definedName name="calspread_meanreversion" localSheetId="15">#REF!</definedName>
    <definedName name="calspread_meanreversion" localSheetId="16">#REF!</definedName>
    <definedName name="calspread_meanreversion" localSheetId="17">#REF!</definedName>
    <definedName name="calspread_meanreversion" localSheetId="18">#REF!</definedName>
    <definedName name="calspread_meanreversion" localSheetId="19">#REF!</definedName>
    <definedName name="calspread_meanreversion" localSheetId="20">#REF!</definedName>
    <definedName name="calspread_meanreversion" localSheetId="24">#REF!</definedName>
    <definedName name="calspread_meanreversion" localSheetId="25">#REF!</definedName>
    <definedName name="calspread_meanreversion" localSheetId="26">#REF!</definedName>
    <definedName name="calspread_meanreversion" localSheetId="27">#REF!</definedName>
    <definedName name="calspread_meanreversion" localSheetId="28">#REF!</definedName>
    <definedName name="calspread_meanreversion" localSheetId="29">#REF!</definedName>
    <definedName name="calspread_meanreversion">#REF!</definedName>
    <definedName name="calspread_meshpoints" localSheetId="15">#REF!</definedName>
    <definedName name="calspread_meshpoints" localSheetId="16">#REF!</definedName>
    <definedName name="calspread_meshpoints" localSheetId="17">#REF!</definedName>
    <definedName name="calspread_meshpoints" localSheetId="18">#REF!</definedName>
    <definedName name="calspread_meshpoints" localSheetId="19">#REF!</definedName>
    <definedName name="calspread_meshpoints" localSheetId="20">#REF!</definedName>
    <definedName name="calspread_meshpoints" localSheetId="24">#REF!</definedName>
    <definedName name="calspread_meshpoints" localSheetId="25">#REF!</definedName>
    <definedName name="calspread_meshpoints" localSheetId="26">#REF!</definedName>
    <definedName name="calspread_meshpoints" localSheetId="27">#REF!</definedName>
    <definedName name="calspread_meshpoints" localSheetId="28">#REF!</definedName>
    <definedName name="calspread_meshpoints" localSheetId="29">#REF!</definedName>
    <definedName name="calspread_meshpoints">#REF!</definedName>
    <definedName name="calspread_model" localSheetId="15">#REF!</definedName>
    <definedName name="calspread_model" localSheetId="16">#REF!</definedName>
    <definedName name="calspread_model" localSheetId="17">#REF!</definedName>
    <definedName name="calspread_model" localSheetId="18">#REF!</definedName>
    <definedName name="calspread_model" localSheetId="19">#REF!</definedName>
    <definedName name="calspread_model" localSheetId="20">#REF!</definedName>
    <definedName name="calspread_model" localSheetId="24">#REF!</definedName>
    <definedName name="calspread_model" localSheetId="25">#REF!</definedName>
    <definedName name="calspread_model" localSheetId="26">#REF!</definedName>
    <definedName name="calspread_model" localSheetId="27">#REF!</definedName>
    <definedName name="calspread_model" localSheetId="28">#REF!</definedName>
    <definedName name="calspread_model" localSheetId="29">#REF!</definedName>
    <definedName name="calspread_model">#REF!</definedName>
    <definedName name="calspread_volatility" localSheetId="15">#REF!</definedName>
    <definedName name="calspread_volatility" localSheetId="16">#REF!</definedName>
    <definedName name="calspread_volatility" localSheetId="17">#REF!</definedName>
    <definedName name="calspread_volatility" localSheetId="18">#REF!</definedName>
    <definedName name="calspread_volatility" localSheetId="19">#REF!</definedName>
    <definedName name="calspread_volatility" localSheetId="20">#REF!</definedName>
    <definedName name="calspread_volatility" localSheetId="24">#REF!</definedName>
    <definedName name="calspread_volatility" localSheetId="25">#REF!</definedName>
    <definedName name="calspread_volatility" localSheetId="26">#REF!</definedName>
    <definedName name="calspread_volatility" localSheetId="27">#REF!</definedName>
    <definedName name="calspread_volatility" localSheetId="28">#REF!</definedName>
    <definedName name="calspread_volatility" localSheetId="29">#REF!</definedName>
    <definedName name="calspread_volatility">#REF!</definedName>
    <definedName name="calspread_volatility2" localSheetId="15">#REF!</definedName>
    <definedName name="calspread_volatility2" localSheetId="16">#REF!</definedName>
    <definedName name="calspread_volatility2" localSheetId="17">#REF!</definedName>
    <definedName name="calspread_volatility2" localSheetId="18">#REF!</definedName>
    <definedName name="calspread_volatility2" localSheetId="19">#REF!</definedName>
    <definedName name="calspread_volatility2" localSheetId="20">#REF!</definedName>
    <definedName name="calspread_volatility2" localSheetId="24">#REF!</definedName>
    <definedName name="calspread_volatility2" localSheetId="25">#REF!</definedName>
    <definedName name="calspread_volatility2" localSheetId="26">#REF!</definedName>
    <definedName name="calspread_volatility2" localSheetId="27">#REF!</definedName>
    <definedName name="calspread_volatility2" localSheetId="28">#REF!</definedName>
    <definedName name="calspread_volatility2" localSheetId="29">#REF!</definedName>
    <definedName name="calspread_volatility2">#REF!</definedName>
    <definedName name="capexentity" localSheetId="15">#REF!</definedName>
    <definedName name="capexentity" localSheetId="16">#REF!</definedName>
    <definedName name="capexentity" localSheetId="17">#REF!</definedName>
    <definedName name="capexentity" localSheetId="18">#REF!</definedName>
    <definedName name="capexentity" localSheetId="19">#REF!</definedName>
    <definedName name="capexentity" localSheetId="20">#REF!</definedName>
    <definedName name="capexentity" localSheetId="24">#REF!</definedName>
    <definedName name="capexentity" localSheetId="25">#REF!</definedName>
    <definedName name="capexentity" localSheetId="26">#REF!</definedName>
    <definedName name="capexentity" localSheetId="27">#REF!</definedName>
    <definedName name="capexentity" localSheetId="28">#REF!</definedName>
    <definedName name="capexentity" localSheetId="29">#REF!</definedName>
    <definedName name="capexentity">#REF!</definedName>
    <definedName name="capfloor_meanreversion" localSheetId="15">#REF!</definedName>
    <definedName name="capfloor_meanreversion" localSheetId="16">#REF!</definedName>
    <definedName name="capfloor_meanreversion" localSheetId="17">#REF!</definedName>
    <definedName name="capfloor_meanreversion" localSheetId="18">#REF!</definedName>
    <definedName name="capfloor_meanreversion" localSheetId="19">#REF!</definedName>
    <definedName name="capfloor_meanreversion" localSheetId="20">#REF!</definedName>
    <definedName name="capfloor_meanreversion" localSheetId="24">#REF!</definedName>
    <definedName name="capfloor_meanreversion" localSheetId="25">#REF!</definedName>
    <definedName name="capfloor_meanreversion" localSheetId="26">#REF!</definedName>
    <definedName name="capfloor_meanreversion" localSheetId="27">#REF!</definedName>
    <definedName name="capfloor_meanreversion" localSheetId="28">#REF!</definedName>
    <definedName name="capfloor_meanreversion" localSheetId="29">#REF!</definedName>
    <definedName name="capfloor_meanreversion">#REF!</definedName>
    <definedName name="capfloor_model" localSheetId="15">#REF!</definedName>
    <definedName name="capfloor_model" localSheetId="16">#REF!</definedName>
    <definedName name="capfloor_model" localSheetId="17">#REF!</definedName>
    <definedName name="capfloor_model" localSheetId="18">#REF!</definedName>
    <definedName name="capfloor_model" localSheetId="19">#REF!</definedName>
    <definedName name="capfloor_model" localSheetId="20">#REF!</definedName>
    <definedName name="capfloor_model" localSheetId="24">#REF!</definedName>
    <definedName name="capfloor_model" localSheetId="25">#REF!</definedName>
    <definedName name="capfloor_model" localSheetId="26">#REF!</definedName>
    <definedName name="capfloor_model" localSheetId="27">#REF!</definedName>
    <definedName name="capfloor_model" localSheetId="28">#REF!</definedName>
    <definedName name="capfloor_model" localSheetId="29">#REF!</definedName>
    <definedName name="capfloor_model">#REF!</definedName>
    <definedName name="capfloor_volatility" localSheetId="15">#REF!</definedName>
    <definedName name="capfloor_volatility" localSheetId="16">#REF!</definedName>
    <definedName name="capfloor_volatility" localSheetId="17">#REF!</definedName>
    <definedName name="capfloor_volatility" localSheetId="18">#REF!</definedName>
    <definedName name="capfloor_volatility" localSheetId="19">#REF!</definedName>
    <definedName name="capfloor_volatility" localSheetId="20">#REF!</definedName>
    <definedName name="capfloor_volatility" localSheetId="24">#REF!</definedName>
    <definedName name="capfloor_volatility" localSheetId="25">#REF!</definedName>
    <definedName name="capfloor_volatility" localSheetId="26">#REF!</definedName>
    <definedName name="capfloor_volatility" localSheetId="27">#REF!</definedName>
    <definedName name="capfloor_volatility" localSheetId="28">#REF!</definedName>
    <definedName name="capfloor_volatility" localSheetId="29">#REF!</definedName>
    <definedName name="capfloor_volatility">#REF!</definedName>
    <definedName name="Cash_Sweep_Switch" localSheetId="15">#REF!</definedName>
    <definedName name="Cash_Sweep_Switch" localSheetId="16">#REF!</definedName>
    <definedName name="Cash_Sweep_Switch" localSheetId="17">#REF!</definedName>
    <definedName name="Cash_Sweep_Switch" localSheetId="18">#REF!</definedName>
    <definedName name="Cash_Sweep_Switch" localSheetId="19">#REF!</definedName>
    <definedName name="Cash_Sweep_Switch" localSheetId="20">#REF!</definedName>
    <definedName name="Cash_Sweep_Switch" localSheetId="24">#REF!</definedName>
    <definedName name="Cash_Sweep_Switch" localSheetId="25">#REF!</definedName>
    <definedName name="Cash_Sweep_Switch" localSheetId="26">#REF!</definedName>
    <definedName name="Cash_Sweep_Switch" localSheetId="27">#REF!</definedName>
    <definedName name="Cash_Sweep_Switch" localSheetId="28">#REF!</definedName>
    <definedName name="Cash_Sweep_Switch" localSheetId="29">#REF!</definedName>
    <definedName name="Cash_Sweep_Switch">#REF!</definedName>
    <definedName name="category" localSheetId="15">#REF!</definedName>
    <definedName name="category" localSheetId="16">#REF!</definedName>
    <definedName name="category" localSheetId="17">#REF!</definedName>
    <definedName name="category" localSheetId="18">#REF!</definedName>
    <definedName name="category" localSheetId="19">#REF!</definedName>
    <definedName name="category" localSheetId="20">#REF!</definedName>
    <definedName name="category" localSheetId="24">#REF!</definedName>
    <definedName name="category" localSheetId="25">#REF!</definedName>
    <definedName name="category" localSheetId="26">#REF!</definedName>
    <definedName name="category" localSheetId="27">#REF!</definedName>
    <definedName name="category" localSheetId="28">#REF!</definedName>
    <definedName name="category" localSheetId="29">#REF!</definedName>
    <definedName name="category">#REF!</definedName>
    <definedName name="CBWorkbookPriority" hidden="1">-21190210</definedName>
    <definedName name="cc">#REF!</definedName>
    <definedName name="ccc" localSheetId="1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1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1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1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1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2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2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1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1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2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2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2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2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2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2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c" localSheetId="15" hidden="1">{"variance_page",#N/A,FALSE,"template"}</definedName>
    <definedName name="cccc" localSheetId="16" hidden="1">{"variance_page",#N/A,FALSE,"template"}</definedName>
    <definedName name="cccc" localSheetId="17" hidden="1">{"variance_page",#N/A,FALSE,"template"}</definedName>
    <definedName name="cccc" localSheetId="18" hidden="1">{"variance_page",#N/A,FALSE,"template"}</definedName>
    <definedName name="cccc" localSheetId="19" hidden="1">{"variance_page",#N/A,FALSE,"template"}</definedName>
    <definedName name="cccc" localSheetId="20" hidden="1">{"variance_page",#N/A,FALSE,"template"}</definedName>
    <definedName name="cccc" localSheetId="21" hidden="1">{"variance_page",#N/A,FALSE,"template"}</definedName>
    <definedName name="cccc" localSheetId="2" hidden="1">{"variance_page",#N/A,FALSE,"template"}</definedName>
    <definedName name="cccc" localSheetId="7" hidden="1">{"variance_page",#N/A,FALSE,"template"}</definedName>
    <definedName name="cccc" localSheetId="12" hidden="1">{"variance_page",#N/A,FALSE,"template"}</definedName>
    <definedName name="cccc" localSheetId="14" hidden="1">{"variance_page",#N/A,FALSE,"template"}</definedName>
    <definedName name="cccc" localSheetId="24" hidden="1">{"variance_page",#N/A,FALSE,"template"}</definedName>
    <definedName name="cccc" localSheetId="25" hidden="1">{"variance_page",#N/A,FALSE,"template"}</definedName>
    <definedName name="cccc" localSheetId="26" hidden="1">{"variance_page",#N/A,FALSE,"template"}</definedName>
    <definedName name="cccc" localSheetId="27" hidden="1">{"variance_page",#N/A,FALSE,"template"}</definedName>
    <definedName name="cccc" localSheetId="28" hidden="1">{"variance_page",#N/A,FALSE,"template"}</definedName>
    <definedName name="cccc" localSheetId="29" hidden="1">{"variance_page",#N/A,FALSE,"template"}</definedName>
    <definedName name="ccccccc" localSheetId="15" hidden="1">{"SourcesUses",#N/A,TRUE,#N/A;"TransOverview",#N/A,TRUE,"CFMODEL"}</definedName>
    <definedName name="ccccccc" localSheetId="16" hidden="1">{"SourcesUses",#N/A,TRUE,#N/A;"TransOverview",#N/A,TRUE,"CFMODEL"}</definedName>
    <definedName name="ccccccc" localSheetId="17" hidden="1">{"SourcesUses",#N/A,TRUE,#N/A;"TransOverview",#N/A,TRUE,"CFMODEL"}</definedName>
    <definedName name="ccccccc" localSheetId="18" hidden="1">{"SourcesUses",#N/A,TRUE,#N/A;"TransOverview",#N/A,TRUE,"CFMODEL"}</definedName>
    <definedName name="ccccccc" localSheetId="19" hidden="1">{"SourcesUses",#N/A,TRUE,#N/A;"TransOverview",#N/A,TRUE,"CFMODEL"}</definedName>
    <definedName name="ccccccc" localSheetId="20" hidden="1">{"SourcesUses",#N/A,TRUE,#N/A;"TransOverview",#N/A,TRUE,"CFMODEL"}</definedName>
    <definedName name="ccccccc" localSheetId="21" hidden="1">{"SourcesUses",#N/A,TRUE,#N/A;"TransOverview",#N/A,TRUE,"CFMODEL"}</definedName>
    <definedName name="ccccccc" localSheetId="2" hidden="1">{"SourcesUses",#N/A,TRUE,#N/A;"TransOverview",#N/A,TRUE,"CFMODEL"}</definedName>
    <definedName name="ccccccc" localSheetId="7" hidden="1">{"SourcesUses",#N/A,TRUE,#N/A;"TransOverview",#N/A,TRUE,"CFMODEL"}</definedName>
    <definedName name="ccccccc" localSheetId="12" hidden="1">{"SourcesUses",#N/A,TRUE,#N/A;"TransOverview",#N/A,TRUE,"CFMODEL"}</definedName>
    <definedName name="ccccccc" localSheetId="14" hidden="1">{"SourcesUses",#N/A,TRUE,#N/A;"TransOverview",#N/A,TRUE,"CFMODEL"}</definedName>
    <definedName name="ccccccc" localSheetId="24" hidden="1">{"SourcesUses",#N/A,TRUE,#N/A;"TransOverview",#N/A,TRUE,"CFMODEL"}</definedName>
    <definedName name="ccccccc" localSheetId="25" hidden="1">{"SourcesUses",#N/A,TRUE,#N/A;"TransOverview",#N/A,TRUE,"CFMODEL"}</definedName>
    <definedName name="ccccccc" localSheetId="26" hidden="1">{"SourcesUses",#N/A,TRUE,#N/A;"TransOverview",#N/A,TRUE,"CFMODEL"}</definedName>
    <definedName name="ccccccc" localSheetId="27" hidden="1">{"SourcesUses",#N/A,TRUE,#N/A;"TransOverview",#N/A,TRUE,"CFMODEL"}</definedName>
    <definedName name="ccccccc" localSheetId="28" hidden="1">{"SourcesUses",#N/A,TRUE,#N/A;"TransOverview",#N/A,TRUE,"CFMODEL"}</definedName>
    <definedName name="ccccccc" localSheetId="29" hidden="1">{"SourcesUses",#N/A,TRUE,#N/A;"TransOverview",#N/A,TRUE,"CFMODEL"}</definedName>
    <definedName name="ccccccccccccccc" localSheetId="15" hidden="1">{"SourcesUses",#N/A,TRUE,"FundsFlow";"TransOverview",#N/A,TRUE,"FundsFlow"}</definedName>
    <definedName name="ccccccccccccccc" localSheetId="16" hidden="1">{"SourcesUses",#N/A,TRUE,"FundsFlow";"TransOverview",#N/A,TRUE,"FundsFlow"}</definedName>
    <definedName name="ccccccccccccccc" localSheetId="17" hidden="1">{"SourcesUses",#N/A,TRUE,"FundsFlow";"TransOverview",#N/A,TRUE,"FundsFlow"}</definedName>
    <definedName name="ccccccccccccccc" localSheetId="18" hidden="1">{"SourcesUses",#N/A,TRUE,"FundsFlow";"TransOverview",#N/A,TRUE,"FundsFlow"}</definedName>
    <definedName name="ccccccccccccccc" localSheetId="19" hidden="1">{"SourcesUses",#N/A,TRUE,"FundsFlow";"TransOverview",#N/A,TRUE,"FundsFlow"}</definedName>
    <definedName name="ccccccccccccccc" localSheetId="20" hidden="1">{"SourcesUses",#N/A,TRUE,"FundsFlow";"TransOverview",#N/A,TRUE,"FundsFlow"}</definedName>
    <definedName name="ccccccccccccccc" localSheetId="21" hidden="1">{"SourcesUses",#N/A,TRUE,"FundsFlow";"TransOverview",#N/A,TRUE,"FundsFlow"}</definedName>
    <definedName name="ccccccccccccccc" localSheetId="2" hidden="1">{"SourcesUses",#N/A,TRUE,"FundsFlow";"TransOverview",#N/A,TRUE,"FundsFlow"}</definedName>
    <definedName name="ccccccccccccccc" localSheetId="7" hidden="1">{"SourcesUses",#N/A,TRUE,"FundsFlow";"TransOverview",#N/A,TRUE,"FundsFlow"}</definedName>
    <definedName name="ccccccccccccccc" localSheetId="12" hidden="1">{"SourcesUses",#N/A,TRUE,"FundsFlow";"TransOverview",#N/A,TRUE,"FundsFlow"}</definedName>
    <definedName name="ccccccccccccccc" localSheetId="14" hidden="1">{"SourcesUses",#N/A,TRUE,"FundsFlow";"TransOverview",#N/A,TRUE,"FundsFlow"}</definedName>
    <definedName name="ccccccccccccccc" localSheetId="24" hidden="1">{"SourcesUses",#N/A,TRUE,"FundsFlow";"TransOverview",#N/A,TRUE,"FundsFlow"}</definedName>
    <definedName name="ccccccccccccccc" localSheetId="25" hidden="1">{"SourcesUses",#N/A,TRUE,"FundsFlow";"TransOverview",#N/A,TRUE,"FundsFlow"}</definedName>
    <definedName name="ccccccccccccccc" localSheetId="26" hidden="1">{"SourcesUses",#N/A,TRUE,"FundsFlow";"TransOverview",#N/A,TRUE,"FundsFlow"}</definedName>
    <definedName name="ccccccccccccccc" localSheetId="27" hidden="1">{"SourcesUses",#N/A,TRUE,"FundsFlow";"TransOverview",#N/A,TRUE,"FundsFlow"}</definedName>
    <definedName name="ccccccccccccccc" localSheetId="28" hidden="1">{"SourcesUses",#N/A,TRUE,"FundsFlow";"TransOverview",#N/A,TRUE,"FundsFlow"}</definedName>
    <definedName name="ccccccccccccccc" localSheetId="29" hidden="1">{"SourcesUses",#N/A,TRUE,"FundsFlow";"TransOverview",#N/A,TRUE,"FundsFlow"}</definedName>
    <definedName name="CCPlan">#REF!</definedName>
    <definedName name="ccyswapopt_meanreversion" localSheetId="15">#REF!</definedName>
    <definedName name="ccyswapopt_meanreversion" localSheetId="16">#REF!</definedName>
    <definedName name="ccyswapopt_meanreversion" localSheetId="17">#REF!</definedName>
    <definedName name="ccyswapopt_meanreversion" localSheetId="18">#REF!</definedName>
    <definedName name="ccyswapopt_meanreversion" localSheetId="19">#REF!</definedName>
    <definedName name="ccyswapopt_meanreversion" localSheetId="20">#REF!</definedName>
    <definedName name="ccyswapopt_meanreversion" localSheetId="24">#REF!</definedName>
    <definedName name="ccyswapopt_meanreversion" localSheetId="25">#REF!</definedName>
    <definedName name="ccyswapopt_meanreversion" localSheetId="26">#REF!</definedName>
    <definedName name="ccyswapopt_meanreversion" localSheetId="27">#REF!</definedName>
    <definedName name="ccyswapopt_meanreversion" localSheetId="28">#REF!</definedName>
    <definedName name="ccyswapopt_meanreversion" localSheetId="29">#REF!</definedName>
    <definedName name="ccyswapopt_meanreversion">#REF!</definedName>
    <definedName name="ccyswapopt_model" localSheetId="15">#REF!</definedName>
    <definedName name="ccyswapopt_model" localSheetId="16">#REF!</definedName>
    <definedName name="ccyswapopt_model" localSheetId="17">#REF!</definedName>
    <definedName name="ccyswapopt_model" localSheetId="18">#REF!</definedName>
    <definedName name="ccyswapopt_model" localSheetId="19">#REF!</definedName>
    <definedName name="ccyswapopt_model" localSheetId="20">#REF!</definedName>
    <definedName name="ccyswapopt_model" localSheetId="24">#REF!</definedName>
    <definedName name="ccyswapopt_model" localSheetId="25">#REF!</definedName>
    <definedName name="ccyswapopt_model" localSheetId="26">#REF!</definedName>
    <definedName name="ccyswapopt_model" localSheetId="27">#REF!</definedName>
    <definedName name="ccyswapopt_model" localSheetId="28">#REF!</definedName>
    <definedName name="ccyswapopt_model" localSheetId="29">#REF!</definedName>
    <definedName name="ccyswapopt_model">#REF!</definedName>
    <definedName name="ccyswapopt_volatility" localSheetId="15">#REF!</definedName>
    <definedName name="ccyswapopt_volatility" localSheetId="16">#REF!</definedName>
    <definedName name="ccyswapopt_volatility" localSheetId="17">#REF!</definedName>
    <definedName name="ccyswapopt_volatility" localSheetId="18">#REF!</definedName>
    <definedName name="ccyswapopt_volatility" localSheetId="19">#REF!</definedName>
    <definedName name="ccyswapopt_volatility" localSheetId="20">#REF!</definedName>
    <definedName name="ccyswapopt_volatility" localSheetId="24">#REF!</definedName>
    <definedName name="ccyswapopt_volatility" localSheetId="25">#REF!</definedName>
    <definedName name="ccyswapopt_volatility" localSheetId="26">#REF!</definedName>
    <definedName name="ccyswapopt_volatility" localSheetId="27">#REF!</definedName>
    <definedName name="ccyswapopt_volatility" localSheetId="28">#REF!</definedName>
    <definedName name="ccyswapopt_volatility" localSheetId="29">#REF!</definedName>
    <definedName name="ccyswapopt_volatility">#REF!</definedName>
    <definedName name="ccyswapopt_volatility2" localSheetId="15">#REF!</definedName>
    <definedName name="ccyswapopt_volatility2" localSheetId="16">#REF!</definedName>
    <definedName name="ccyswapopt_volatility2" localSheetId="17">#REF!</definedName>
    <definedName name="ccyswapopt_volatility2" localSheetId="18">#REF!</definedName>
    <definedName name="ccyswapopt_volatility2" localSheetId="19">#REF!</definedName>
    <definedName name="ccyswapopt_volatility2" localSheetId="20">#REF!</definedName>
    <definedName name="ccyswapopt_volatility2" localSheetId="24">#REF!</definedName>
    <definedName name="ccyswapopt_volatility2" localSheetId="25">#REF!</definedName>
    <definedName name="ccyswapopt_volatility2" localSheetId="26">#REF!</definedName>
    <definedName name="ccyswapopt_volatility2" localSheetId="27">#REF!</definedName>
    <definedName name="ccyswapopt_volatility2" localSheetId="28">#REF!</definedName>
    <definedName name="ccyswapopt_volatility2" localSheetId="29">#REF!</definedName>
    <definedName name="ccyswapopt_volatility2">#REF!</definedName>
    <definedName name="cfentity" localSheetId="15">#REF!</definedName>
    <definedName name="cfentity" localSheetId="16">#REF!</definedName>
    <definedName name="cfentity" localSheetId="17">#REF!</definedName>
    <definedName name="cfentity" localSheetId="18">#REF!</definedName>
    <definedName name="cfentity" localSheetId="19">#REF!</definedName>
    <definedName name="cfentity" localSheetId="20">#REF!</definedName>
    <definedName name="cfentity" localSheetId="24">#REF!</definedName>
    <definedName name="cfentity" localSheetId="25">#REF!</definedName>
    <definedName name="cfentity" localSheetId="26">#REF!</definedName>
    <definedName name="cfentity" localSheetId="27">#REF!</definedName>
    <definedName name="cfentity" localSheetId="28">#REF!</definedName>
    <definedName name="cfentity" localSheetId="29">#REF!</definedName>
    <definedName name="cfentity">#REF!</definedName>
    <definedName name="Chart">"Chart 3"</definedName>
    <definedName name="Class_Life_ADR" localSheetId="15">'[8]ADR Table'!$B$5:$J$5</definedName>
    <definedName name="Class_Life_ADR" localSheetId="16">'[8]ADR Table'!$B$5:$J$5</definedName>
    <definedName name="Class_Life_ADR" localSheetId="17">'[8]ADR Table'!$B$5:$J$5</definedName>
    <definedName name="Class_Life_ADR" localSheetId="18">'[8]ADR Table'!$B$5:$J$5</definedName>
    <definedName name="Class_Life_ADR" localSheetId="19">'[8]ADR Table'!$B$5:$J$5</definedName>
    <definedName name="Class_Life_ADR" localSheetId="20">'[8]ADR Table'!$B$5:$J$5</definedName>
    <definedName name="Class_Life_ADR" localSheetId="24">'[8]ADR Table'!$B$5:$J$5</definedName>
    <definedName name="Class_Life_ADR" localSheetId="25">'[8]ADR Table'!$B$5:$J$5</definedName>
    <definedName name="Class_Life_ADR" localSheetId="26">'[8]ADR Table'!$B$5:$J$5</definedName>
    <definedName name="Class_Life_ADR" localSheetId="27">'[8]ADR Table'!$B$5:$J$5</definedName>
    <definedName name="Class_Life_ADR" localSheetId="28">'[8]ADR Table'!$B$5:$J$5</definedName>
    <definedName name="Class_Life_ADR" localSheetId="29">'[8]ADR Table'!$B$5:$J$5</definedName>
    <definedName name="Class_Life_ADR">'[8]ADR Table'!$B$5:$J$5</definedName>
    <definedName name="Class_Life_MACRS" localSheetId="15">'[8]MARCS Table'!$B$5:$I$5</definedName>
    <definedName name="Class_Life_MACRS" localSheetId="16">'[8]MARCS Table'!$B$5:$I$5</definedName>
    <definedName name="Class_Life_MACRS" localSheetId="17">'[8]MARCS Table'!$B$5:$I$5</definedName>
    <definedName name="Class_Life_MACRS" localSheetId="18">'[8]MARCS Table'!$B$5:$I$5</definedName>
    <definedName name="Class_Life_MACRS" localSheetId="19">'[8]MARCS Table'!$B$5:$I$5</definedName>
    <definedName name="Class_Life_MACRS" localSheetId="20">'[8]MARCS Table'!$B$5:$I$5</definedName>
    <definedName name="Class_Life_MACRS" localSheetId="24">'[8]MARCS Table'!$B$5:$I$5</definedName>
    <definedName name="Class_Life_MACRS" localSheetId="25">'[8]MARCS Table'!$B$5:$I$5</definedName>
    <definedName name="Class_Life_MACRS" localSheetId="26">'[8]MARCS Table'!$B$5:$I$5</definedName>
    <definedName name="Class_Life_MACRS" localSheetId="27">'[8]MARCS Table'!$B$5:$I$5</definedName>
    <definedName name="Class_Life_MACRS" localSheetId="28">'[8]MARCS Table'!$B$5:$I$5</definedName>
    <definedName name="Class_Life_MACRS" localSheetId="29">'[8]MARCS Table'!$B$5:$I$5</definedName>
    <definedName name="Class_Life_MACRS">'[8]MARCS Table'!$B$5:$I$5</definedName>
    <definedName name="Commercial_Operation_Year">[3]Inputs!$B$197</definedName>
    <definedName name="Commercial_Rev_Growth">[9]Assumptions!$C$11</definedName>
    <definedName name="confidence">[5]Inputs!$B$12</definedName>
    <definedName name="ConsolidatedRange" localSheetId="15">#REF!</definedName>
    <definedName name="ConsolidatedRange" localSheetId="16">#REF!</definedName>
    <definedName name="ConsolidatedRange" localSheetId="17">#REF!</definedName>
    <definedName name="ConsolidatedRange" localSheetId="18">#REF!</definedName>
    <definedName name="ConsolidatedRange" localSheetId="19">#REF!</definedName>
    <definedName name="ConsolidatedRange" localSheetId="20">#REF!</definedName>
    <definedName name="ConsolidatedRange" localSheetId="24">#REF!</definedName>
    <definedName name="ConsolidatedRange" localSheetId="25">#REF!</definedName>
    <definedName name="ConsolidatedRange" localSheetId="26">#REF!</definedName>
    <definedName name="ConsolidatedRange" localSheetId="27">#REF!</definedName>
    <definedName name="ConsolidatedRange" localSheetId="28">#REF!</definedName>
    <definedName name="ConsolidatedRange" localSheetId="29">#REF!</definedName>
    <definedName name="ConsolidatedRange">#REF!</definedName>
    <definedName name="ConsolidationRange" localSheetId="15">#REF!</definedName>
    <definedName name="ConsolidationRange" localSheetId="16">#REF!</definedName>
    <definedName name="ConsolidationRange" localSheetId="17">#REF!</definedName>
    <definedName name="ConsolidationRange" localSheetId="18">#REF!</definedName>
    <definedName name="ConsolidationRange" localSheetId="19">#REF!</definedName>
    <definedName name="ConsolidationRange" localSheetId="20">#REF!</definedName>
    <definedName name="ConsolidationRange" localSheetId="24">#REF!</definedName>
    <definedName name="ConsolidationRange" localSheetId="25">#REF!</definedName>
    <definedName name="ConsolidationRange" localSheetId="26">#REF!</definedName>
    <definedName name="ConsolidationRange" localSheetId="27">#REF!</definedName>
    <definedName name="ConsolidationRange" localSheetId="28">#REF!</definedName>
    <definedName name="ConsolidationRange" localSheetId="29">#REF!</definedName>
    <definedName name="ConsolidationRange">#REF!</definedName>
    <definedName name="Construction_Facility_Balance_End_of_Month" localSheetId="15">#REF!</definedName>
    <definedName name="Construction_Facility_Balance_End_of_Month" localSheetId="16">#REF!</definedName>
    <definedName name="Construction_Facility_Balance_End_of_Month" localSheetId="17">#REF!</definedName>
    <definedName name="Construction_Facility_Balance_End_of_Month" localSheetId="18">#REF!</definedName>
    <definedName name="Construction_Facility_Balance_End_of_Month" localSheetId="19">#REF!</definedName>
    <definedName name="Construction_Facility_Balance_End_of_Month" localSheetId="20">#REF!</definedName>
    <definedName name="Construction_Facility_Balance_End_of_Month" localSheetId="24">#REF!</definedName>
    <definedName name="Construction_Facility_Balance_End_of_Month" localSheetId="25">#REF!</definedName>
    <definedName name="Construction_Facility_Balance_End_of_Month" localSheetId="26">#REF!</definedName>
    <definedName name="Construction_Facility_Balance_End_of_Month" localSheetId="27">#REF!</definedName>
    <definedName name="Construction_Facility_Balance_End_of_Month" localSheetId="28">#REF!</definedName>
    <definedName name="Construction_Facility_Balance_End_of_Month" localSheetId="29">#REF!</definedName>
    <definedName name="Construction_Facility_Balance_End_of_Month">#REF!</definedName>
    <definedName name="convertible_treesteps" localSheetId="15">#REF!</definedName>
    <definedName name="convertible_treesteps" localSheetId="16">#REF!</definedName>
    <definedName name="convertible_treesteps" localSheetId="17">#REF!</definedName>
    <definedName name="convertible_treesteps" localSheetId="18">#REF!</definedName>
    <definedName name="convertible_treesteps" localSheetId="19">#REF!</definedName>
    <definedName name="convertible_treesteps" localSheetId="20">#REF!</definedName>
    <definedName name="convertible_treesteps" localSheetId="24">#REF!</definedName>
    <definedName name="convertible_treesteps" localSheetId="25">#REF!</definedName>
    <definedName name="convertible_treesteps" localSheetId="26">#REF!</definedName>
    <definedName name="convertible_treesteps" localSheetId="27">#REF!</definedName>
    <definedName name="convertible_treesteps" localSheetId="28">#REF!</definedName>
    <definedName name="convertible_treesteps" localSheetId="29">#REF!</definedName>
    <definedName name="convertible_treesteps">#REF!</definedName>
    <definedName name="convertible_volatility" localSheetId="15">#REF!</definedName>
    <definedName name="convertible_volatility" localSheetId="16">#REF!</definedName>
    <definedName name="convertible_volatility" localSheetId="17">#REF!</definedName>
    <definedName name="convertible_volatility" localSheetId="18">#REF!</definedName>
    <definedName name="convertible_volatility" localSheetId="19">#REF!</definedName>
    <definedName name="convertible_volatility" localSheetId="20">#REF!</definedName>
    <definedName name="convertible_volatility" localSheetId="24">#REF!</definedName>
    <definedName name="convertible_volatility" localSheetId="25">#REF!</definedName>
    <definedName name="convertible_volatility" localSheetId="26">#REF!</definedName>
    <definedName name="convertible_volatility" localSheetId="27">#REF!</definedName>
    <definedName name="convertible_volatility" localSheetId="28">#REF!</definedName>
    <definedName name="convertible_volatility" localSheetId="29">#REF!</definedName>
    <definedName name="convertible_volatility">#REF!</definedName>
    <definedName name="Corporate_Guarantee_Switch" localSheetId="15">#REF!</definedName>
    <definedName name="Corporate_Guarantee_Switch" localSheetId="16">#REF!</definedName>
    <definedName name="Corporate_Guarantee_Switch" localSheetId="17">#REF!</definedName>
    <definedName name="Corporate_Guarantee_Switch" localSheetId="18">#REF!</definedName>
    <definedName name="Corporate_Guarantee_Switch" localSheetId="19">#REF!</definedName>
    <definedName name="Corporate_Guarantee_Switch" localSheetId="20">#REF!</definedName>
    <definedName name="Corporate_Guarantee_Switch" localSheetId="24">#REF!</definedName>
    <definedName name="Corporate_Guarantee_Switch" localSheetId="25">#REF!</definedName>
    <definedName name="Corporate_Guarantee_Switch" localSheetId="26">#REF!</definedName>
    <definedName name="Corporate_Guarantee_Switch" localSheetId="27">#REF!</definedName>
    <definedName name="Corporate_Guarantee_Switch" localSheetId="28">#REF!</definedName>
    <definedName name="Corporate_Guarantee_Switch" localSheetId="29">#REF!</definedName>
    <definedName name="Corporate_Guarantee_Switch">#REF!</definedName>
    <definedName name="corr_data">[5]Inputs!$B$6</definedName>
    <definedName name="Cost_of_Corporate_Guarantee" localSheetId="15">#REF!</definedName>
    <definedName name="Cost_of_Corporate_Guarantee" localSheetId="16">#REF!</definedName>
    <definedName name="Cost_of_Corporate_Guarantee" localSheetId="17">#REF!</definedName>
    <definedName name="Cost_of_Corporate_Guarantee" localSheetId="18">#REF!</definedName>
    <definedName name="Cost_of_Corporate_Guarantee" localSheetId="19">#REF!</definedName>
    <definedName name="Cost_of_Corporate_Guarantee" localSheetId="20">#REF!</definedName>
    <definedName name="Cost_of_Corporate_Guarantee" localSheetId="24">#REF!</definedName>
    <definedName name="Cost_of_Corporate_Guarantee" localSheetId="25">#REF!</definedName>
    <definedName name="Cost_of_Corporate_Guarantee" localSheetId="26">#REF!</definedName>
    <definedName name="Cost_of_Corporate_Guarantee" localSheetId="27">#REF!</definedName>
    <definedName name="Cost_of_Corporate_Guarantee" localSheetId="28">#REF!</definedName>
    <definedName name="Cost_of_Corporate_Guarantee" localSheetId="29">#REF!</definedName>
    <definedName name="Cost_of_Corporate_Guarantee">#REF!</definedName>
    <definedName name="County___Town_Tax_Billing_Month" localSheetId="15">#REF!</definedName>
    <definedName name="County___Town_Tax_Billing_Month" localSheetId="16">#REF!</definedName>
    <definedName name="County___Town_Tax_Billing_Month" localSheetId="17">#REF!</definedName>
    <definedName name="County___Town_Tax_Billing_Month" localSheetId="18">#REF!</definedName>
    <definedName name="County___Town_Tax_Billing_Month" localSheetId="19">#REF!</definedName>
    <definedName name="County___Town_Tax_Billing_Month" localSheetId="20">#REF!</definedName>
    <definedName name="County___Town_Tax_Billing_Month" localSheetId="24">#REF!</definedName>
    <definedName name="County___Town_Tax_Billing_Month" localSheetId="25">#REF!</definedName>
    <definedName name="County___Town_Tax_Billing_Month" localSheetId="26">#REF!</definedName>
    <definedName name="County___Town_Tax_Billing_Month" localSheetId="27">#REF!</definedName>
    <definedName name="County___Town_Tax_Billing_Month" localSheetId="28">#REF!</definedName>
    <definedName name="County___Town_Tax_Billing_Month" localSheetId="29">#REF!</definedName>
    <definedName name="County___Town_Tax_Billing_Month">#REF!</definedName>
    <definedName name="crack_meanreversion" localSheetId="15">#REF!</definedName>
    <definedName name="crack_meanreversion" localSheetId="16">#REF!</definedName>
    <definedName name="crack_meanreversion" localSheetId="17">#REF!</definedName>
    <definedName name="crack_meanreversion" localSheetId="18">#REF!</definedName>
    <definedName name="crack_meanreversion" localSheetId="19">#REF!</definedName>
    <definedName name="crack_meanreversion" localSheetId="20">#REF!</definedName>
    <definedName name="crack_meanreversion" localSheetId="24">#REF!</definedName>
    <definedName name="crack_meanreversion" localSheetId="25">#REF!</definedName>
    <definedName name="crack_meanreversion" localSheetId="26">#REF!</definedName>
    <definedName name="crack_meanreversion" localSheetId="27">#REF!</definedName>
    <definedName name="crack_meanreversion" localSheetId="28">#REF!</definedName>
    <definedName name="crack_meanreversion" localSheetId="29">#REF!</definedName>
    <definedName name="crack_meanreversion">#REF!</definedName>
    <definedName name="crack_meanreversion2" localSheetId="15">#REF!</definedName>
    <definedName name="crack_meanreversion2" localSheetId="16">#REF!</definedName>
    <definedName name="crack_meanreversion2" localSheetId="17">#REF!</definedName>
    <definedName name="crack_meanreversion2" localSheetId="18">#REF!</definedName>
    <definedName name="crack_meanreversion2" localSheetId="19">#REF!</definedName>
    <definedName name="crack_meanreversion2" localSheetId="20">#REF!</definedName>
    <definedName name="crack_meanreversion2" localSheetId="24">#REF!</definedName>
    <definedName name="crack_meanreversion2" localSheetId="25">#REF!</definedName>
    <definedName name="crack_meanreversion2" localSheetId="26">#REF!</definedName>
    <definedName name="crack_meanreversion2" localSheetId="27">#REF!</definedName>
    <definedName name="crack_meanreversion2" localSheetId="28">#REF!</definedName>
    <definedName name="crack_meanreversion2" localSheetId="29">#REF!</definedName>
    <definedName name="crack_meanreversion2">#REF!</definedName>
    <definedName name="crack_meanreversion3" localSheetId="15">#REF!</definedName>
    <definedName name="crack_meanreversion3" localSheetId="16">#REF!</definedName>
    <definedName name="crack_meanreversion3" localSheetId="17">#REF!</definedName>
    <definedName name="crack_meanreversion3" localSheetId="18">#REF!</definedName>
    <definedName name="crack_meanreversion3" localSheetId="19">#REF!</definedName>
    <definedName name="crack_meanreversion3" localSheetId="20">#REF!</definedName>
    <definedName name="crack_meanreversion3" localSheetId="24">#REF!</definedName>
    <definedName name="crack_meanreversion3" localSheetId="25">#REF!</definedName>
    <definedName name="crack_meanreversion3" localSheetId="26">#REF!</definedName>
    <definedName name="crack_meanreversion3" localSheetId="27">#REF!</definedName>
    <definedName name="crack_meanreversion3" localSheetId="28">#REF!</definedName>
    <definedName name="crack_meanreversion3" localSheetId="29">#REF!</definedName>
    <definedName name="crack_meanreversion3">#REF!</definedName>
    <definedName name="crack_meshpoints" localSheetId="15">#REF!</definedName>
    <definedName name="crack_meshpoints" localSheetId="16">#REF!</definedName>
    <definedName name="crack_meshpoints" localSheetId="17">#REF!</definedName>
    <definedName name="crack_meshpoints" localSheetId="18">#REF!</definedName>
    <definedName name="crack_meshpoints" localSheetId="19">#REF!</definedName>
    <definedName name="crack_meshpoints" localSheetId="20">#REF!</definedName>
    <definedName name="crack_meshpoints" localSheetId="24">#REF!</definedName>
    <definedName name="crack_meshpoints" localSheetId="25">#REF!</definedName>
    <definedName name="crack_meshpoints" localSheetId="26">#REF!</definedName>
    <definedName name="crack_meshpoints" localSheetId="27">#REF!</definedName>
    <definedName name="crack_meshpoints" localSheetId="28">#REF!</definedName>
    <definedName name="crack_meshpoints" localSheetId="29">#REF!</definedName>
    <definedName name="crack_meshpoints">#REF!</definedName>
    <definedName name="crack_model" localSheetId="15">#REF!</definedName>
    <definedName name="crack_model" localSheetId="16">#REF!</definedName>
    <definedName name="crack_model" localSheetId="17">#REF!</definedName>
    <definedName name="crack_model" localSheetId="18">#REF!</definedName>
    <definedName name="crack_model" localSheetId="19">#REF!</definedName>
    <definedName name="crack_model" localSheetId="20">#REF!</definedName>
    <definedName name="crack_model" localSheetId="24">#REF!</definedName>
    <definedName name="crack_model" localSheetId="25">#REF!</definedName>
    <definedName name="crack_model" localSheetId="26">#REF!</definedName>
    <definedName name="crack_model" localSheetId="27">#REF!</definedName>
    <definedName name="crack_model" localSheetId="28">#REF!</definedName>
    <definedName name="crack_model" localSheetId="29">#REF!</definedName>
    <definedName name="crack_model">#REF!</definedName>
    <definedName name="crack_volatility" localSheetId="15">#REF!</definedName>
    <definedName name="crack_volatility" localSheetId="16">#REF!</definedName>
    <definedName name="crack_volatility" localSheetId="17">#REF!</definedName>
    <definedName name="crack_volatility" localSheetId="18">#REF!</definedName>
    <definedName name="crack_volatility" localSheetId="19">#REF!</definedName>
    <definedName name="crack_volatility" localSheetId="20">#REF!</definedName>
    <definedName name="crack_volatility" localSheetId="24">#REF!</definedName>
    <definedName name="crack_volatility" localSheetId="25">#REF!</definedName>
    <definedName name="crack_volatility" localSheetId="26">#REF!</definedName>
    <definedName name="crack_volatility" localSheetId="27">#REF!</definedName>
    <definedName name="crack_volatility" localSheetId="28">#REF!</definedName>
    <definedName name="crack_volatility" localSheetId="29">#REF!</definedName>
    <definedName name="crack_volatility">#REF!</definedName>
    <definedName name="crack_volatility2" localSheetId="15">#REF!</definedName>
    <definedName name="crack_volatility2" localSheetId="16">#REF!</definedName>
    <definedName name="crack_volatility2" localSheetId="17">#REF!</definedName>
    <definedName name="crack_volatility2" localSheetId="18">#REF!</definedName>
    <definedName name="crack_volatility2" localSheetId="19">#REF!</definedName>
    <definedName name="crack_volatility2" localSheetId="20">#REF!</definedName>
    <definedName name="crack_volatility2" localSheetId="24">#REF!</definedName>
    <definedName name="crack_volatility2" localSheetId="25">#REF!</definedName>
    <definedName name="crack_volatility2" localSheetId="26">#REF!</definedName>
    <definedName name="crack_volatility2" localSheetId="27">#REF!</definedName>
    <definedName name="crack_volatility2" localSheetId="28">#REF!</definedName>
    <definedName name="crack_volatility2" localSheetId="29">#REF!</definedName>
    <definedName name="crack_volatility2">#REF!</definedName>
    <definedName name="crack_volatility3" localSheetId="15">#REF!</definedName>
    <definedName name="crack_volatility3" localSheetId="16">#REF!</definedName>
    <definedName name="crack_volatility3" localSheetId="17">#REF!</definedName>
    <definedName name="crack_volatility3" localSheetId="18">#REF!</definedName>
    <definedName name="crack_volatility3" localSheetId="19">#REF!</definedName>
    <definedName name="crack_volatility3" localSheetId="20">#REF!</definedName>
    <definedName name="crack_volatility3" localSheetId="24">#REF!</definedName>
    <definedName name="crack_volatility3" localSheetId="25">#REF!</definedName>
    <definedName name="crack_volatility3" localSheetId="26">#REF!</definedName>
    <definedName name="crack_volatility3" localSheetId="27">#REF!</definedName>
    <definedName name="crack_volatility3" localSheetId="28">#REF!</definedName>
    <definedName name="crack_volatility3" localSheetId="29">#REF!</definedName>
    <definedName name="crack_volatility3">#REF!</definedName>
    <definedName name="CreditStats" localSheetId="15" hidden="1">#REF!</definedName>
    <definedName name="CreditStats" localSheetId="16" hidden="1">#REF!</definedName>
    <definedName name="CreditStats" localSheetId="17" hidden="1">#REF!</definedName>
    <definedName name="CreditStats" localSheetId="18" hidden="1">#REF!</definedName>
    <definedName name="CreditStats" localSheetId="19" hidden="1">#REF!</definedName>
    <definedName name="CreditStats" localSheetId="20" hidden="1">#REF!</definedName>
    <definedName name="CreditStats" localSheetId="24" hidden="1">#REF!</definedName>
    <definedName name="CreditStats" localSheetId="25" hidden="1">#REF!</definedName>
    <definedName name="CreditStats" localSheetId="26" hidden="1">#REF!</definedName>
    <definedName name="CreditStats" localSheetId="27" hidden="1">#REF!</definedName>
    <definedName name="CreditStats" localSheetId="28" hidden="1">#REF!</definedName>
    <definedName name="CreditStats" localSheetId="29" hidden="1">#REF!</definedName>
    <definedName name="CreditStats" hidden="1">#REF!</definedName>
    <definedName name="_xlnm.Criteria" localSheetId="15">'[10]CAP ADJ'!#REF!</definedName>
    <definedName name="_xlnm.Criteria" localSheetId="16">'[10]CAP ADJ'!#REF!</definedName>
    <definedName name="_xlnm.Criteria" localSheetId="17">'[10]CAP ADJ'!#REF!</definedName>
    <definedName name="_xlnm.Criteria" localSheetId="18">'[10]CAP ADJ'!#REF!</definedName>
    <definedName name="_xlnm.Criteria" localSheetId="19">'[10]CAP ADJ'!#REF!</definedName>
    <definedName name="_xlnm.Criteria" localSheetId="20">'[10]CAP ADJ'!#REF!</definedName>
    <definedName name="_xlnm.Criteria" localSheetId="24">'[10]CAP ADJ'!#REF!</definedName>
    <definedName name="_xlnm.Criteria" localSheetId="25">'[10]CAP ADJ'!#REF!</definedName>
    <definedName name="_xlnm.Criteria" localSheetId="26">'[10]CAP ADJ'!#REF!</definedName>
    <definedName name="_xlnm.Criteria" localSheetId="27">'[10]CAP ADJ'!#REF!</definedName>
    <definedName name="_xlnm.Criteria" localSheetId="28">'[10]CAP ADJ'!#REF!</definedName>
    <definedName name="_xlnm.Criteria" localSheetId="29">'[10]CAP ADJ'!#REF!</definedName>
    <definedName name="_xlnm.Criteria">'[10]CAP ADJ'!#REF!</definedName>
    <definedName name="Criteria_MI" localSheetId="15">#REF!</definedName>
    <definedName name="Criteria_MI" localSheetId="16">#REF!</definedName>
    <definedName name="Criteria_MI" localSheetId="17">#REF!</definedName>
    <definedName name="Criteria_MI" localSheetId="18">#REF!</definedName>
    <definedName name="Criteria_MI" localSheetId="19">#REF!</definedName>
    <definedName name="Criteria_MI" localSheetId="20">#REF!</definedName>
    <definedName name="Criteria_MI" localSheetId="24">#REF!</definedName>
    <definedName name="Criteria_MI" localSheetId="25">#REF!</definedName>
    <definedName name="Criteria_MI" localSheetId="26">#REF!</definedName>
    <definedName name="Criteria_MI" localSheetId="27">#REF!</definedName>
    <definedName name="Criteria_MI" localSheetId="28">#REF!</definedName>
    <definedName name="Criteria_MI" localSheetId="29">#REF!</definedName>
    <definedName name="Criteria_MI">#REF!</definedName>
    <definedName name="cross_corrs">[5]Inputs!$B$27</definedName>
    <definedName name="CTHRS" localSheetId="15">#REF!</definedName>
    <definedName name="CTHRS" localSheetId="16">#REF!</definedName>
    <definedName name="CTHRS" localSheetId="17">#REF!</definedName>
    <definedName name="CTHRS" localSheetId="18">#REF!</definedName>
    <definedName name="CTHRS" localSheetId="19">#REF!</definedName>
    <definedName name="CTHRS" localSheetId="20">#REF!</definedName>
    <definedName name="CTHRS" localSheetId="24">#REF!</definedName>
    <definedName name="CTHRS" localSheetId="25">#REF!</definedName>
    <definedName name="CTHRS" localSheetId="26">#REF!</definedName>
    <definedName name="CTHRS" localSheetId="27">#REF!</definedName>
    <definedName name="CTHRS" localSheetId="28">#REF!</definedName>
    <definedName name="CTHRS" localSheetId="29">#REF!</definedName>
    <definedName name="CTHRS">#REF!</definedName>
    <definedName name="cumCOLA">'[11]cum CPI'!$A$7:$B$43</definedName>
    <definedName name="Cumulative_Cash_Flow" localSheetId="15">#REF!</definedName>
    <definedName name="Cumulative_Cash_Flow" localSheetId="16">#REF!</definedName>
    <definedName name="Cumulative_Cash_Flow" localSheetId="17">#REF!</definedName>
    <definedName name="Cumulative_Cash_Flow" localSheetId="18">#REF!</definedName>
    <definedName name="Cumulative_Cash_Flow" localSheetId="19">#REF!</definedName>
    <definedName name="Cumulative_Cash_Flow" localSheetId="20">#REF!</definedName>
    <definedName name="Cumulative_Cash_Flow" localSheetId="24">#REF!</definedName>
    <definedName name="Cumulative_Cash_Flow" localSheetId="25">#REF!</definedName>
    <definedName name="Cumulative_Cash_Flow" localSheetId="26">#REF!</definedName>
    <definedName name="Cumulative_Cash_Flow" localSheetId="27">#REF!</definedName>
    <definedName name="Cumulative_Cash_Flow" localSheetId="28">#REF!</definedName>
    <definedName name="Cumulative_Cash_Flow" localSheetId="29">#REF!</definedName>
    <definedName name="Cumulative_Cash_Flow">#REF!</definedName>
    <definedName name="CURRENT" localSheetId="15">#REF!</definedName>
    <definedName name="CURRENT" localSheetId="16">#REF!</definedName>
    <definedName name="CURRENT" localSheetId="17">#REF!</definedName>
    <definedName name="CURRENT" localSheetId="18">#REF!</definedName>
    <definedName name="CURRENT" localSheetId="19">#REF!</definedName>
    <definedName name="CURRENT" localSheetId="20">#REF!</definedName>
    <definedName name="CURRENT" localSheetId="24">#REF!</definedName>
    <definedName name="CURRENT" localSheetId="25">#REF!</definedName>
    <definedName name="CURRENT" localSheetId="26">#REF!</definedName>
    <definedName name="CURRENT" localSheetId="27">#REF!</definedName>
    <definedName name="CURRENT" localSheetId="28">#REF!</definedName>
    <definedName name="CURRENT" localSheetId="29">#REF!</definedName>
    <definedName name="CURRENT">#REF!</definedName>
    <definedName name="CurrentDimensionReference">'[12]Setup -&gt;'!$G$29</definedName>
    <definedName name="CurrentMo">'[6]Account Balances'!$R$5:$R$8,'[6]Account Balances'!$R$11,'[6]Account Balances'!$R$14:$R$17,'[6]Account Balances'!$R$20:$R$25,'[6]Account Balances'!$R$28:$R$34,'[6]Account Balances'!$R$37:$R$40,'[6]Account Balances'!$R$43:$R$45,'[6]Account Balances'!$R$49:$R$51,'[6]Account Balances'!$R$56:$R$62,'[6]Account Balances'!$R$67:$R$69,'[6]Account Balances'!$R$72:$R$74,'[6]Account Balances'!$R$77,'[6]Account Balances'!$R$79:$R$80,'[6]Account Balances'!$R$88:$R$89,'[6]Account Balances'!$R$91,'[6]Account Balances'!$R$94:$R$96,'[6]Account Balances'!$R$99:$R$100,'[6]Account Balances'!$R$103:$R$106,'[6]Account Balances'!$R$109:$R$115</definedName>
    <definedName name="CurrentMonth">'[6]Account Balances'!$R$5:$R$8,'[6]Account Balances'!$R$11,'[6]Account Balances'!$R$14:$R$17,'[6]Account Balances'!$R$20:$R$25,'[6]Account Balances'!$R$28:$R$34,'[6]Account Balances'!$R$37:$R$40,'[6]Account Balances'!$R$43:$R$45,'[6]Account Balances'!$R$49:$R$51,'[6]Account Balances'!$R$56:$R$62,'[6]Account Balances'!$R$67:$R$69,'[6]Account Balances'!$R$72:$R$74,'[6]Account Balances'!$R$77,'[6]Account Balances'!$R$79:$R$80,'[6]Account Balances'!$R$88:$R$89,'[6]Account Balances'!$R$91,'[6]Account Balances'!$R$94:$R$96,'[6]Account Balances'!$R$99:$R$100,'[6]Account Balances'!$R$103:$R$106,'[6]Account Balances'!$R$109:$R$115</definedName>
    <definedName name="Customers" localSheetId="15">#REF!</definedName>
    <definedName name="Customers" localSheetId="16">#REF!</definedName>
    <definedName name="Customers" localSheetId="17">#REF!</definedName>
    <definedName name="Customers" localSheetId="18">#REF!</definedName>
    <definedName name="Customers" localSheetId="19">#REF!</definedName>
    <definedName name="Customers" localSheetId="20">#REF!</definedName>
    <definedName name="Customers" localSheetId="24">#REF!</definedName>
    <definedName name="Customers" localSheetId="25">#REF!</definedName>
    <definedName name="Customers" localSheetId="26">#REF!</definedName>
    <definedName name="Customers" localSheetId="27">#REF!</definedName>
    <definedName name="Customers" localSheetId="28">#REF!</definedName>
    <definedName name="Customers" localSheetId="29">#REF!</definedName>
    <definedName name="Customers">#REF!</definedName>
    <definedName name="d" localSheetId="15" hidden="1">{"SourcesUses",#N/A,TRUE,#N/A;"TransOverview",#N/A,TRUE,"CFMODEL"}</definedName>
    <definedName name="d" localSheetId="16" hidden="1">{"SourcesUses",#N/A,TRUE,#N/A;"TransOverview",#N/A,TRUE,"CFMODEL"}</definedName>
    <definedName name="d" localSheetId="17" hidden="1">{"SourcesUses",#N/A,TRUE,#N/A;"TransOverview",#N/A,TRUE,"CFMODEL"}</definedName>
    <definedName name="d" localSheetId="18" hidden="1">{"SourcesUses",#N/A,TRUE,#N/A;"TransOverview",#N/A,TRUE,"CFMODEL"}</definedName>
    <definedName name="d" localSheetId="19" hidden="1">{"SourcesUses",#N/A,TRUE,#N/A;"TransOverview",#N/A,TRUE,"CFMODEL"}</definedName>
    <definedName name="d" localSheetId="20" hidden="1">{"SourcesUses",#N/A,TRUE,#N/A;"TransOverview",#N/A,TRUE,"CFMODEL"}</definedName>
    <definedName name="d" localSheetId="21" hidden="1">{"SourcesUses",#N/A,TRUE,#N/A;"TransOverview",#N/A,TRUE,"CFMODEL"}</definedName>
    <definedName name="d" localSheetId="2" hidden="1">{"SourcesUses",#N/A,TRUE,#N/A;"TransOverview",#N/A,TRUE,"CFMODEL"}</definedName>
    <definedName name="d" localSheetId="7" hidden="1">{"SourcesUses",#N/A,TRUE,#N/A;"TransOverview",#N/A,TRUE,"CFMODEL"}</definedName>
    <definedName name="d" localSheetId="12" hidden="1">{"SourcesUses",#N/A,TRUE,#N/A;"TransOverview",#N/A,TRUE,"CFMODEL"}</definedName>
    <definedName name="d" localSheetId="14" hidden="1">{"SourcesUses",#N/A,TRUE,#N/A;"TransOverview",#N/A,TRUE,"CFMODEL"}</definedName>
    <definedName name="d" localSheetId="24" hidden="1">{"SourcesUses",#N/A,TRUE,#N/A;"TransOverview",#N/A,TRUE,"CFMODEL"}</definedName>
    <definedName name="d" localSheetId="25" hidden="1">{"SourcesUses",#N/A,TRUE,#N/A;"TransOverview",#N/A,TRUE,"CFMODEL"}</definedName>
    <definedName name="d" localSheetId="26" hidden="1">{"SourcesUses",#N/A,TRUE,#N/A;"TransOverview",#N/A,TRUE,"CFMODEL"}</definedName>
    <definedName name="d" localSheetId="27" hidden="1">{"SourcesUses",#N/A,TRUE,#N/A;"TransOverview",#N/A,TRUE,"CFMODEL"}</definedName>
    <definedName name="d" localSheetId="28" hidden="1">{"SourcesUses",#N/A,TRUE,#N/A;"TransOverview",#N/A,TRUE,"CFMODEL"}</definedName>
    <definedName name="d" localSheetId="29" hidden="1">{"SourcesUses",#N/A,TRUE,#N/A;"TransOverview",#N/A,TRUE,"CFMODEL"}</definedName>
    <definedName name="d_2" localSheetId="15"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16"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17"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18"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19"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20"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21"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2"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7"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12"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14"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24"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25"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26"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27"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28"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29"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addy" localSheetId="15" hidden="1">{"ID1",#N/A,FALSE,"IDIQ-I";"id2",#N/A,FALSE,"IDIQ-II";"ID3",#N/A,FALSE,"IDIQ-III";"ID4",#N/A,FALSE,"IDIQ-IV";"id5",#N/A,FALSE,"IDIQ-V";"ID6",#N/A,FALSE,"IDIQ-VI";"DO1a",#N/A,FALSE,"DO-IA";"DO1b",#N/A,FALSE,"DO-IB";"DO1C",#N/A,FALSE,"DO-IC";"DO3",#N/A,FALSE,"DO-III";"DO4",#N/A,FALSE,"DO-IV";"DO5",#N/A,FALSE,"DO-V"}</definedName>
    <definedName name="daddy" localSheetId="16" hidden="1">{"ID1",#N/A,FALSE,"IDIQ-I";"id2",#N/A,FALSE,"IDIQ-II";"ID3",#N/A,FALSE,"IDIQ-III";"ID4",#N/A,FALSE,"IDIQ-IV";"id5",#N/A,FALSE,"IDIQ-V";"ID6",#N/A,FALSE,"IDIQ-VI";"DO1a",#N/A,FALSE,"DO-IA";"DO1b",#N/A,FALSE,"DO-IB";"DO1C",#N/A,FALSE,"DO-IC";"DO3",#N/A,FALSE,"DO-III";"DO4",#N/A,FALSE,"DO-IV";"DO5",#N/A,FALSE,"DO-V"}</definedName>
    <definedName name="daddy" localSheetId="17" hidden="1">{"ID1",#N/A,FALSE,"IDIQ-I";"id2",#N/A,FALSE,"IDIQ-II";"ID3",#N/A,FALSE,"IDIQ-III";"ID4",#N/A,FALSE,"IDIQ-IV";"id5",#N/A,FALSE,"IDIQ-V";"ID6",#N/A,FALSE,"IDIQ-VI";"DO1a",#N/A,FALSE,"DO-IA";"DO1b",#N/A,FALSE,"DO-IB";"DO1C",#N/A,FALSE,"DO-IC";"DO3",#N/A,FALSE,"DO-III";"DO4",#N/A,FALSE,"DO-IV";"DO5",#N/A,FALSE,"DO-V"}</definedName>
    <definedName name="daddy" localSheetId="18" hidden="1">{"ID1",#N/A,FALSE,"IDIQ-I";"id2",#N/A,FALSE,"IDIQ-II";"ID3",#N/A,FALSE,"IDIQ-III";"ID4",#N/A,FALSE,"IDIQ-IV";"id5",#N/A,FALSE,"IDIQ-V";"ID6",#N/A,FALSE,"IDIQ-VI";"DO1a",#N/A,FALSE,"DO-IA";"DO1b",#N/A,FALSE,"DO-IB";"DO1C",#N/A,FALSE,"DO-IC";"DO3",#N/A,FALSE,"DO-III";"DO4",#N/A,FALSE,"DO-IV";"DO5",#N/A,FALSE,"DO-V"}</definedName>
    <definedName name="daddy" localSheetId="19" hidden="1">{"ID1",#N/A,FALSE,"IDIQ-I";"id2",#N/A,FALSE,"IDIQ-II";"ID3",#N/A,FALSE,"IDIQ-III";"ID4",#N/A,FALSE,"IDIQ-IV";"id5",#N/A,FALSE,"IDIQ-V";"ID6",#N/A,FALSE,"IDIQ-VI";"DO1a",#N/A,FALSE,"DO-IA";"DO1b",#N/A,FALSE,"DO-IB";"DO1C",#N/A,FALSE,"DO-IC";"DO3",#N/A,FALSE,"DO-III";"DO4",#N/A,FALSE,"DO-IV";"DO5",#N/A,FALSE,"DO-V"}</definedName>
    <definedName name="daddy" localSheetId="20" hidden="1">{"ID1",#N/A,FALSE,"IDIQ-I";"id2",#N/A,FALSE,"IDIQ-II";"ID3",#N/A,FALSE,"IDIQ-III";"ID4",#N/A,FALSE,"IDIQ-IV";"id5",#N/A,FALSE,"IDIQ-V";"ID6",#N/A,FALSE,"IDIQ-VI";"DO1a",#N/A,FALSE,"DO-IA";"DO1b",#N/A,FALSE,"DO-IB";"DO1C",#N/A,FALSE,"DO-IC";"DO3",#N/A,FALSE,"DO-III";"DO4",#N/A,FALSE,"DO-IV";"DO5",#N/A,FALSE,"DO-V"}</definedName>
    <definedName name="daddy" localSheetId="21" hidden="1">{"ID1",#N/A,FALSE,"IDIQ-I";"id2",#N/A,FALSE,"IDIQ-II";"ID3",#N/A,FALSE,"IDIQ-III";"ID4",#N/A,FALSE,"IDIQ-IV";"id5",#N/A,FALSE,"IDIQ-V";"ID6",#N/A,FALSE,"IDIQ-VI";"DO1a",#N/A,FALSE,"DO-IA";"DO1b",#N/A,FALSE,"DO-IB";"DO1C",#N/A,FALSE,"DO-IC";"DO3",#N/A,FALSE,"DO-III";"DO4",#N/A,FALSE,"DO-IV";"DO5",#N/A,FALSE,"DO-V"}</definedName>
    <definedName name="daddy" localSheetId="2" hidden="1">{"ID1",#N/A,FALSE,"IDIQ-I";"id2",#N/A,FALSE,"IDIQ-II";"ID3",#N/A,FALSE,"IDIQ-III";"ID4",#N/A,FALSE,"IDIQ-IV";"id5",#N/A,FALSE,"IDIQ-V";"ID6",#N/A,FALSE,"IDIQ-VI";"DO1a",#N/A,FALSE,"DO-IA";"DO1b",#N/A,FALSE,"DO-IB";"DO1C",#N/A,FALSE,"DO-IC";"DO3",#N/A,FALSE,"DO-III";"DO4",#N/A,FALSE,"DO-IV";"DO5",#N/A,FALSE,"DO-V"}</definedName>
    <definedName name="daddy" localSheetId="7" hidden="1">{"ID1",#N/A,FALSE,"IDIQ-I";"id2",#N/A,FALSE,"IDIQ-II";"ID3",#N/A,FALSE,"IDIQ-III";"ID4",#N/A,FALSE,"IDIQ-IV";"id5",#N/A,FALSE,"IDIQ-V";"ID6",#N/A,FALSE,"IDIQ-VI";"DO1a",#N/A,FALSE,"DO-IA";"DO1b",#N/A,FALSE,"DO-IB";"DO1C",#N/A,FALSE,"DO-IC";"DO3",#N/A,FALSE,"DO-III";"DO4",#N/A,FALSE,"DO-IV";"DO5",#N/A,FALSE,"DO-V"}</definedName>
    <definedName name="daddy" localSheetId="12" hidden="1">{"ID1",#N/A,FALSE,"IDIQ-I";"id2",#N/A,FALSE,"IDIQ-II";"ID3",#N/A,FALSE,"IDIQ-III";"ID4",#N/A,FALSE,"IDIQ-IV";"id5",#N/A,FALSE,"IDIQ-V";"ID6",#N/A,FALSE,"IDIQ-VI";"DO1a",#N/A,FALSE,"DO-IA";"DO1b",#N/A,FALSE,"DO-IB";"DO1C",#N/A,FALSE,"DO-IC";"DO3",#N/A,FALSE,"DO-III";"DO4",#N/A,FALSE,"DO-IV";"DO5",#N/A,FALSE,"DO-V"}</definedName>
    <definedName name="daddy" localSheetId="14" hidden="1">{"ID1",#N/A,FALSE,"IDIQ-I";"id2",#N/A,FALSE,"IDIQ-II";"ID3",#N/A,FALSE,"IDIQ-III";"ID4",#N/A,FALSE,"IDIQ-IV";"id5",#N/A,FALSE,"IDIQ-V";"ID6",#N/A,FALSE,"IDIQ-VI";"DO1a",#N/A,FALSE,"DO-IA";"DO1b",#N/A,FALSE,"DO-IB";"DO1C",#N/A,FALSE,"DO-IC";"DO3",#N/A,FALSE,"DO-III";"DO4",#N/A,FALSE,"DO-IV";"DO5",#N/A,FALSE,"DO-V"}</definedName>
    <definedName name="daddy" localSheetId="24" hidden="1">{"ID1",#N/A,FALSE,"IDIQ-I";"id2",#N/A,FALSE,"IDIQ-II";"ID3",#N/A,FALSE,"IDIQ-III";"ID4",#N/A,FALSE,"IDIQ-IV";"id5",#N/A,FALSE,"IDIQ-V";"ID6",#N/A,FALSE,"IDIQ-VI";"DO1a",#N/A,FALSE,"DO-IA";"DO1b",#N/A,FALSE,"DO-IB";"DO1C",#N/A,FALSE,"DO-IC";"DO3",#N/A,FALSE,"DO-III";"DO4",#N/A,FALSE,"DO-IV";"DO5",#N/A,FALSE,"DO-V"}</definedName>
    <definedName name="daddy" localSheetId="25" hidden="1">{"ID1",#N/A,FALSE,"IDIQ-I";"id2",#N/A,FALSE,"IDIQ-II";"ID3",#N/A,FALSE,"IDIQ-III";"ID4",#N/A,FALSE,"IDIQ-IV";"id5",#N/A,FALSE,"IDIQ-V";"ID6",#N/A,FALSE,"IDIQ-VI";"DO1a",#N/A,FALSE,"DO-IA";"DO1b",#N/A,FALSE,"DO-IB";"DO1C",#N/A,FALSE,"DO-IC";"DO3",#N/A,FALSE,"DO-III";"DO4",#N/A,FALSE,"DO-IV";"DO5",#N/A,FALSE,"DO-V"}</definedName>
    <definedName name="daddy" localSheetId="26" hidden="1">{"ID1",#N/A,FALSE,"IDIQ-I";"id2",#N/A,FALSE,"IDIQ-II";"ID3",#N/A,FALSE,"IDIQ-III";"ID4",#N/A,FALSE,"IDIQ-IV";"id5",#N/A,FALSE,"IDIQ-V";"ID6",#N/A,FALSE,"IDIQ-VI";"DO1a",#N/A,FALSE,"DO-IA";"DO1b",#N/A,FALSE,"DO-IB";"DO1C",#N/A,FALSE,"DO-IC";"DO3",#N/A,FALSE,"DO-III";"DO4",#N/A,FALSE,"DO-IV";"DO5",#N/A,FALSE,"DO-V"}</definedName>
    <definedName name="daddy" localSheetId="27" hidden="1">{"ID1",#N/A,FALSE,"IDIQ-I";"id2",#N/A,FALSE,"IDIQ-II";"ID3",#N/A,FALSE,"IDIQ-III";"ID4",#N/A,FALSE,"IDIQ-IV";"id5",#N/A,FALSE,"IDIQ-V";"ID6",#N/A,FALSE,"IDIQ-VI";"DO1a",#N/A,FALSE,"DO-IA";"DO1b",#N/A,FALSE,"DO-IB";"DO1C",#N/A,FALSE,"DO-IC";"DO3",#N/A,FALSE,"DO-III";"DO4",#N/A,FALSE,"DO-IV";"DO5",#N/A,FALSE,"DO-V"}</definedName>
    <definedName name="daddy" localSheetId="28" hidden="1">{"ID1",#N/A,FALSE,"IDIQ-I";"id2",#N/A,FALSE,"IDIQ-II";"ID3",#N/A,FALSE,"IDIQ-III";"ID4",#N/A,FALSE,"IDIQ-IV";"id5",#N/A,FALSE,"IDIQ-V";"ID6",#N/A,FALSE,"IDIQ-VI";"DO1a",#N/A,FALSE,"DO-IA";"DO1b",#N/A,FALSE,"DO-IB";"DO1C",#N/A,FALSE,"DO-IC";"DO3",#N/A,FALSE,"DO-III";"DO4",#N/A,FALSE,"DO-IV";"DO5",#N/A,FALSE,"DO-V"}</definedName>
    <definedName name="daddy" localSheetId="29" hidden="1">{"ID1",#N/A,FALSE,"IDIQ-I";"id2",#N/A,FALSE,"IDIQ-II";"ID3",#N/A,FALSE,"IDIQ-III";"ID4",#N/A,FALSE,"IDIQ-IV";"id5",#N/A,FALSE,"IDIQ-V";"ID6",#N/A,FALSE,"IDIQ-VI";"DO1a",#N/A,FALSE,"DO-IA";"DO1b",#N/A,FALSE,"DO-IB";"DO1C",#N/A,FALSE,"DO-IC";"DO3",#N/A,FALSE,"DO-III";"DO4",#N/A,FALSE,"DO-IV";"DO5",#N/A,FALSE,"DO-V"}</definedName>
    <definedName name="DATA">'[13]FS Dnld SAVE THIS'!$A$5:$D$1596</definedName>
    <definedName name="DATA1" localSheetId="15">#REF!</definedName>
    <definedName name="DATA1" localSheetId="16">#REF!</definedName>
    <definedName name="DATA1" localSheetId="17">#REF!</definedName>
    <definedName name="DATA1" localSheetId="18">#REF!</definedName>
    <definedName name="DATA1" localSheetId="19">#REF!</definedName>
    <definedName name="DATA1" localSheetId="20">#REF!</definedName>
    <definedName name="DATA1" localSheetId="24">#REF!</definedName>
    <definedName name="DATA1" localSheetId="25">#REF!</definedName>
    <definedName name="DATA1" localSheetId="26">#REF!</definedName>
    <definedName name="DATA1" localSheetId="27">#REF!</definedName>
    <definedName name="DATA1" localSheetId="28">#REF!</definedName>
    <definedName name="DATA1" localSheetId="29">#REF!</definedName>
    <definedName name="DATA1">#REF!</definedName>
    <definedName name="DATA11" localSheetId="15">#REF!</definedName>
    <definedName name="DATA11" localSheetId="16">#REF!</definedName>
    <definedName name="DATA11" localSheetId="17">#REF!</definedName>
    <definedName name="DATA11" localSheetId="18">#REF!</definedName>
    <definedName name="DATA11" localSheetId="19">#REF!</definedName>
    <definedName name="DATA11" localSheetId="20">#REF!</definedName>
    <definedName name="DATA11" localSheetId="24">#REF!</definedName>
    <definedName name="DATA11" localSheetId="25">#REF!</definedName>
    <definedName name="DATA11" localSheetId="26">#REF!</definedName>
    <definedName name="DATA11" localSheetId="27">#REF!</definedName>
    <definedName name="DATA11" localSheetId="28">#REF!</definedName>
    <definedName name="DATA11" localSheetId="29">#REF!</definedName>
    <definedName name="DATA11">#REF!</definedName>
    <definedName name="DATA13" localSheetId="15">#REF!</definedName>
    <definedName name="DATA13" localSheetId="16">#REF!</definedName>
    <definedName name="DATA13" localSheetId="17">#REF!</definedName>
    <definedName name="DATA13" localSheetId="18">#REF!</definedName>
    <definedName name="DATA13" localSheetId="19">#REF!</definedName>
    <definedName name="DATA13" localSheetId="20">#REF!</definedName>
    <definedName name="DATA13" localSheetId="24">#REF!</definedName>
    <definedName name="DATA13" localSheetId="25">#REF!</definedName>
    <definedName name="DATA13" localSheetId="26">#REF!</definedName>
    <definedName name="DATA13" localSheetId="27">#REF!</definedName>
    <definedName name="DATA13" localSheetId="28">#REF!</definedName>
    <definedName name="DATA13" localSheetId="29">#REF!</definedName>
    <definedName name="DATA13">#REF!</definedName>
    <definedName name="DATA14" localSheetId="15">#REF!</definedName>
    <definedName name="DATA14" localSheetId="16">#REF!</definedName>
    <definedName name="DATA14" localSheetId="17">#REF!</definedName>
    <definedName name="DATA14" localSheetId="18">#REF!</definedName>
    <definedName name="DATA14" localSheetId="19">#REF!</definedName>
    <definedName name="DATA14" localSheetId="20">#REF!</definedName>
    <definedName name="DATA14" localSheetId="24">#REF!</definedName>
    <definedName name="DATA14" localSheetId="25">#REF!</definedName>
    <definedName name="DATA14" localSheetId="26">#REF!</definedName>
    <definedName name="DATA14" localSheetId="27">#REF!</definedName>
    <definedName name="DATA14" localSheetId="28">#REF!</definedName>
    <definedName name="DATA14" localSheetId="29">#REF!</definedName>
    <definedName name="DATA14">#REF!</definedName>
    <definedName name="DATA15" localSheetId="15">#REF!</definedName>
    <definedName name="DATA15" localSheetId="16">#REF!</definedName>
    <definedName name="DATA15" localSheetId="17">#REF!</definedName>
    <definedName name="DATA15" localSheetId="18">#REF!</definedName>
    <definedName name="DATA15" localSheetId="19">#REF!</definedName>
    <definedName name="DATA15" localSheetId="20">#REF!</definedName>
    <definedName name="DATA15" localSheetId="24">#REF!</definedName>
    <definedName name="DATA15" localSheetId="25">#REF!</definedName>
    <definedName name="DATA15" localSheetId="26">#REF!</definedName>
    <definedName name="DATA15" localSheetId="27">#REF!</definedName>
    <definedName name="DATA15" localSheetId="28">#REF!</definedName>
    <definedName name="DATA15" localSheetId="29">#REF!</definedName>
    <definedName name="DATA15">#REF!</definedName>
    <definedName name="DATA16" localSheetId="15">#REF!</definedName>
    <definedName name="DATA16" localSheetId="16">#REF!</definedName>
    <definedName name="DATA16" localSheetId="17">#REF!</definedName>
    <definedName name="DATA16" localSheetId="18">#REF!</definedName>
    <definedName name="DATA16" localSheetId="19">#REF!</definedName>
    <definedName name="DATA16" localSheetId="20">#REF!</definedName>
    <definedName name="DATA16" localSheetId="24">#REF!</definedName>
    <definedName name="DATA16" localSheetId="25">#REF!</definedName>
    <definedName name="DATA16" localSheetId="26">#REF!</definedName>
    <definedName name="DATA16" localSheetId="27">#REF!</definedName>
    <definedName name="DATA16" localSheetId="28">#REF!</definedName>
    <definedName name="DATA16" localSheetId="29">#REF!</definedName>
    <definedName name="DATA16">#REF!</definedName>
    <definedName name="DATA17" localSheetId="15">#REF!</definedName>
    <definedName name="DATA17" localSheetId="16">#REF!</definedName>
    <definedName name="DATA17" localSheetId="17">#REF!</definedName>
    <definedName name="DATA17" localSheetId="18">#REF!</definedName>
    <definedName name="DATA17" localSheetId="19">#REF!</definedName>
    <definedName name="DATA17" localSheetId="20">#REF!</definedName>
    <definedName name="DATA17" localSheetId="24">#REF!</definedName>
    <definedName name="DATA17" localSheetId="25">#REF!</definedName>
    <definedName name="DATA17" localSheetId="26">#REF!</definedName>
    <definedName name="DATA17" localSheetId="27">#REF!</definedName>
    <definedName name="DATA17" localSheetId="28">#REF!</definedName>
    <definedName name="DATA17" localSheetId="29">#REF!</definedName>
    <definedName name="DATA17">#REF!</definedName>
    <definedName name="DATA2" localSheetId="15">#REF!</definedName>
    <definedName name="DATA2" localSheetId="16">#REF!</definedName>
    <definedName name="DATA2" localSheetId="17">#REF!</definedName>
    <definedName name="DATA2" localSheetId="18">#REF!</definedName>
    <definedName name="DATA2" localSheetId="19">#REF!</definedName>
    <definedName name="DATA2" localSheetId="20">#REF!</definedName>
    <definedName name="DATA2" localSheetId="24">#REF!</definedName>
    <definedName name="DATA2" localSheetId="25">#REF!</definedName>
    <definedName name="DATA2" localSheetId="26">#REF!</definedName>
    <definedName name="DATA2" localSheetId="27">#REF!</definedName>
    <definedName name="DATA2" localSheetId="28">#REF!</definedName>
    <definedName name="DATA2" localSheetId="29">#REF!</definedName>
    <definedName name="DATA2">#REF!</definedName>
    <definedName name="DATA3" localSheetId="15">#REF!</definedName>
    <definedName name="DATA3" localSheetId="16">#REF!</definedName>
    <definedName name="DATA3" localSheetId="17">#REF!</definedName>
    <definedName name="DATA3" localSheetId="18">#REF!</definedName>
    <definedName name="DATA3" localSheetId="19">#REF!</definedName>
    <definedName name="DATA3" localSheetId="20">#REF!</definedName>
    <definedName name="DATA3" localSheetId="24">#REF!</definedName>
    <definedName name="DATA3" localSheetId="25">#REF!</definedName>
    <definedName name="DATA3" localSheetId="26">#REF!</definedName>
    <definedName name="DATA3" localSheetId="27">#REF!</definedName>
    <definedName name="DATA3" localSheetId="28">#REF!</definedName>
    <definedName name="DATA3" localSheetId="29">#REF!</definedName>
    <definedName name="DATA3">#REF!</definedName>
    <definedName name="DATA4" localSheetId="15">#REF!</definedName>
    <definedName name="DATA4" localSheetId="16">#REF!</definedName>
    <definedName name="DATA4" localSheetId="17">#REF!</definedName>
    <definedName name="DATA4" localSheetId="18">#REF!</definedName>
    <definedName name="DATA4" localSheetId="19">#REF!</definedName>
    <definedName name="DATA4" localSheetId="20">#REF!</definedName>
    <definedName name="DATA4" localSheetId="24">#REF!</definedName>
    <definedName name="DATA4" localSheetId="25">#REF!</definedName>
    <definedName name="DATA4" localSheetId="26">#REF!</definedName>
    <definedName name="DATA4" localSheetId="27">#REF!</definedName>
    <definedName name="DATA4" localSheetId="28">#REF!</definedName>
    <definedName name="DATA4" localSheetId="29">#REF!</definedName>
    <definedName name="DATA4">#REF!</definedName>
    <definedName name="DATA5" localSheetId="15">#REF!</definedName>
    <definedName name="DATA5" localSheetId="16">#REF!</definedName>
    <definedName name="DATA5" localSheetId="17">#REF!</definedName>
    <definedName name="DATA5" localSheetId="18">#REF!</definedName>
    <definedName name="DATA5" localSheetId="19">#REF!</definedName>
    <definedName name="DATA5" localSheetId="20">#REF!</definedName>
    <definedName name="DATA5" localSheetId="24">#REF!</definedName>
    <definedName name="DATA5" localSheetId="25">#REF!</definedName>
    <definedName name="DATA5" localSheetId="26">#REF!</definedName>
    <definedName name="DATA5" localSheetId="27">#REF!</definedName>
    <definedName name="DATA5" localSheetId="28">#REF!</definedName>
    <definedName name="DATA5" localSheetId="29">#REF!</definedName>
    <definedName name="DATA5">#REF!</definedName>
    <definedName name="DATA6" localSheetId="15">#REF!</definedName>
    <definedName name="DATA6" localSheetId="16">#REF!</definedName>
    <definedName name="DATA6" localSheetId="17">#REF!</definedName>
    <definedName name="DATA6" localSheetId="18">#REF!</definedName>
    <definedName name="DATA6" localSheetId="19">#REF!</definedName>
    <definedName name="DATA6" localSheetId="20">#REF!</definedName>
    <definedName name="DATA6" localSheetId="24">#REF!</definedName>
    <definedName name="DATA6" localSheetId="25">#REF!</definedName>
    <definedName name="DATA6" localSheetId="26">#REF!</definedName>
    <definedName name="DATA6" localSheetId="27">#REF!</definedName>
    <definedName name="DATA6" localSheetId="28">#REF!</definedName>
    <definedName name="DATA6" localSheetId="29">#REF!</definedName>
    <definedName name="DATA6">#REF!</definedName>
    <definedName name="DATA7" localSheetId="15">#REF!</definedName>
    <definedName name="DATA7" localSheetId="16">#REF!</definedName>
    <definedName name="DATA7" localSheetId="17">#REF!</definedName>
    <definedName name="DATA7" localSheetId="18">#REF!</definedName>
    <definedName name="DATA7" localSheetId="19">#REF!</definedName>
    <definedName name="DATA7" localSheetId="20">#REF!</definedName>
    <definedName name="DATA7" localSheetId="24">#REF!</definedName>
    <definedName name="DATA7" localSheetId="25">#REF!</definedName>
    <definedName name="DATA7" localSheetId="26">#REF!</definedName>
    <definedName name="DATA7" localSheetId="27">#REF!</definedName>
    <definedName name="DATA7" localSheetId="28">#REF!</definedName>
    <definedName name="DATA7" localSheetId="29">#REF!</definedName>
    <definedName name="DATA7">#REF!</definedName>
    <definedName name="DATA8" localSheetId="15">#REF!</definedName>
    <definedName name="DATA8" localSheetId="16">#REF!</definedName>
    <definedName name="DATA8" localSheetId="17">#REF!</definedName>
    <definedName name="DATA8" localSheetId="18">#REF!</definedName>
    <definedName name="DATA8" localSheetId="19">#REF!</definedName>
    <definedName name="DATA8" localSheetId="20">#REF!</definedName>
    <definedName name="DATA8" localSheetId="24">#REF!</definedName>
    <definedName name="DATA8" localSheetId="25">#REF!</definedName>
    <definedName name="DATA8" localSheetId="26">#REF!</definedName>
    <definedName name="DATA8" localSheetId="27">#REF!</definedName>
    <definedName name="DATA8" localSheetId="28">#REF!</definedName>
    <definedName name="DATA8" localSheetId="29">#REF!</definedName>
    <definedName name="DATA8">#REF!</definedName>
    <definedName name="DATA9" localSheetId="15">#REF!</definedName>
    <definedName name="DATA9" localSheetId="16">#REF!</definedName>
    <definedName name="DATA9" localSheetId="17">#REF!</definedName>
    <definedName name="DATA9" localSheetId="18">#REF!</definedName>
    <definedName name="DATA9" localSheetId="19">#REF!</definedName>
    <definedName name="DATA9" localSheetId="20">#REF!</definedName>
    <definedName name="DATA9" localSheetId="24">#REF!</definedName>
    <definedName name="DATA9" localSheetId="25">#REF!</definedName>
    <definedName name="DATA9" localSheetId="26">#REF!</definedName>
    <definedName name="DATA9" localSheetId="27">#REF!</definedName>
    <definedName name="DATA9" localSheetId="28">#REF!</definedName>
    <definedName name="DATA9" localSheetId="29">#REF!</definedName>
    <definedName name="DATA9">#REF!</definedName>
    <definedName name="_xlnm.Database" localSheetId="15">#REF!</definedName>
    <definedName name="_xlnm.Database" localSheetId="16">#REF!</definedName>
    <definedName name="_xlnm.Database" localSheetId="17">#REF!</definedName>
    <definedName name="_xlnm.Database" localSheetId="18">#REF!</definedName>
    <definedName name="_xlnm.Database" localSheetId="19">#REF!</definedName>
    <definedName name="_xlnm.Database" localSheetId="20">#REF!</definedName>
    <definedName name="_xlnm.Database" localSheetId="24">#REF!</definedName>
    <definedName name="_xlnm.Database" localSheetId="25">#REF!</definedName>
    <definedName name="_xlnm.Database" localSheetId="26">#REF!</definedName>
    <definedName name="_xlnm.Database" localSheetId="27">#REF!</definedName>
    <definedName name="_xlnm.Database" localSheetId="28">#REF!</definedName>
    <definedName name="_xlnm.Database" localSheetId="29">#REF!</definedName>
    <definedName name="_xlnm.Database">#REF!</definedName>
    <definedName name="Date_Table">[14]Input!$T$4:$AA$27</definedName>
    <definedName name="dateorder" localSheetId="15">#REF!</definedName>
    <definedName name="dateorder" localSheetId="16">#REF!</definedName>
    <definedName name="dateorder" localSheetId="17">#REF!</definedName>
    <definedName name="dateorder" localSheetId="18">#REF!</definedName>
    <definedName name="dateorder" localSheetId="19">#REF!</definedName>
    <definedName name="dateorder" localSheetId="20">#REF!</definedName>
    <definedName name="dateorder" localSheetId="24">#REF!</definedName>
    <definedName name="dateorder" localSheetId="25">#REF!</definedName>
    <definedName name="dateorder" localSheetId="26">#REF!</definedName>
    <definedName name="dateorder" localSheetId="27">#REF!</definedName>
    <definedName name="dateorder" localSheetId="28">#REF!</definedName>
    <definedName name="dateorder" localSheetId="29">#REF!</definedName>
    <definedName name="dateorder">#REF!</definedName>
    <definedName name="DCHART4" localSheetId="15" hidden="1">#REF!</definedName>
    <definedName name="DCHART4" localSheetId="16" hidden="1">#REF!</definedName>
    <definedName name="DCHART4" localSheetId="17" hidden="1">#REF!</definedName>
    <definedName name="DCHART4" localSheetId="18" hidden="1">#REF!</definedName>
    <definedName name="DCHART4" localSheetId="19" hidden="1">#REF!</definedName>
    <definedName name="DCHART4" localSheetId="20" hidden="1">#REF!</definedName>
    <definedName name="DCHART4" localSheetId="24" hidden="1">#REF!</definedName>
    <definedName name="DCHART4" localSheetId="25" hidden="1">#REF!</definedName>
    <definedName name="DCHART4" localSheetId="26" hidden="1">#REF!</definedName>
    <definedName name="DCHART4" localSheetId="27" hidden="1">#REF!</definedName>
    <definedName name="DCHART4" localSheetId="28" hidden="1">#REF!</definedName>
    <definedName name="DCHART4" localSheetId="29" hidden="1">#REF!</definedName>
    <definedName name="DCHART4" hidden="1">#REF!</definedName>
    <definedName name="dd" localSheetId="15" hidden="1">{"Income Statement",#N/A,FALSE,"CFMODEL";"Balance Sheet",#N/A,FALSE,"CFMODEL"}</definedName>
    <definedName name="dd" localSheetId="16" hidden="1">{"Income Statement",#N/A,FALSE,"CFMODEL";"Balance Sheet",#N/A,FALSE,"CFMODEL"}</definedName>
    <definedName name="dd" localSheetId="17" hidden="1">{"Income Statement",#N/A,FALSE,"CFMODEL";"Balance Sheet",#N/A,FALSE,"CFMODEL"}</definedName>
    <definedName name="dd" localSheetId="18" hidden="1">{"Income Statement",#N/A,FALSE,"CFMODEL";"Balance Sheet",#N/A,FALSE,"CFMODEL"}</definedName>
    <definedName name="dd" localSheetId="19" hidden="1">{"Income Statement",#N/A,FALSE,"CFMODEL";"Balance Sheet",#N/A,FALSE,"CFMODEL"}</definedName>
    <definedName name="dd" localSheetId="20" hidden="1">{"Income Statement",#N/A,FALSE,"CFMODEL";"Balance Sheet",#N/A,FALSE,"CFMODEL"}</definedName>
    <definedName name="dd" localSheetId="21" hidden="1">{"Income Statement",#N/A,FALSE,"CFMODEL";"Balance Sheet",#N/A,FALSE,"CFMODEL"}</definedName>
    <definedName name="dd" localSheetId="2" hidden="1">{"Income Statement",#N/A,FALSE,"CFMODEL";"Balance Sheet",#N/A,FALSE,"CFMODEL"}</definedName>
    <definedName name="dd" localSheetId="7" hidden="1">{"Income Statement",#N/A,FALSE,"CFMODEL";"Balance Sheet",#N/A,FALSE,"CFMODEL"}</definedName>
    <definedName name="dd" localSheetId="12" hidden="1">{"Income Statement",#N/A,FALSE,"CFMODEL";"Balance Sheet",#N/A,FALSE,"CFMODEL"}</definedName>
    <definedName name="dd" localSheetId="14" hidden="1">{"Income Statement",#N/A,FALSE,"CFMODEL";"Balance Sheet",#N/A,FALSE,"CFMODEL"}</definedName>
    <definedName name="dd" localSheetId="24" hidden="1">{"Income Statement",#N/A,FALSE,"CFMODEL";"Balance Sheet",#N/A,FALSE,"CFMODEL"}</definedName>
    <definedName name="dd" localSheetId="25" hidden="1">{"Income Statement",#N/A,FALSE,"CFMODEL";"Balance Sheet",#N/A,FALSE,"CFMODEL"}</definedName>
    <definedName name="dd" localSheetId="26" hidden="1">{"Income Statement",#N/A,FALSE,"CFMODEL";"Balance Sheet",#N/A,FALSE,"CFMODEL"}</definedName>
    <definedName name="dd" localSheetId="27" hidden="1">{"Income Statement",#N/A,FALSE,"CFMODEL";"Balance Sheet",#N/A,FALSE,"CFMODEL"}</definedName>
    <definedName name="dd" localSheetId="28" hidden="1">{"Income Statement",#N/A,FALSE,"CFMODEL";"Balance Sheet",#N/A,FALSE,"CFMODEL"}</definedName>
    <definedName name="dd" localSheetId="29" hidden="1">{"Income Statement",#N/A,FALSE,"CFMODEL";"Balance Sheet",#N/A,FALSE,"CFMODEL"}</definedName>
    <definedName name="ddd" localSheetId="15" hidden="1">{"SourcesUses",#N/A,TRUE,#N/A;"TransOverview",#N/A,TRUE,"CFMODEL"}</definedName>
    <definedName name="ddd" localSheetId="16" hidden="1">{"SourcesUses",#N/A,TRUE,#N/A;"TransOverview",#N/A,TRUE,"CFMODEL"}</definedName>
    <definedName name="ddd" localSheetId="17" hidden="1">{"SourcesUses",#N/A,TRUE,#N/A;"TransOverview",#N/A,TRUE,"CFMODEL"}</definedName>
    <definedName name="ddd" localSheetId="18" hidden="1">{"SourcesUses",#N/A,TRUE,#N/A;"TransOverview",#N/A,TRUE,"CFMODEL"}</definedName>
    <definedName name="ddd" localSheetId="19" hidden="1">{"SourcesUses",#N/A,TRUE,#N/A;"TransOverview",#N/A,TRUE,"CFMODEL"}</definedName>
    <definedName name="ddd" localSheetId="20" hidden="1">{"SourcesUses",#N/A,TRUE,#N/A;"TransOverview",#N/A,TRUE,"CFMODEL"}</definedName>
    <definedName name="ddd" localSheetId="21" hidden="1">{"SourcesUses",#N/A,TRUE,#N/A;"TransOverview",#N/A,TRUE,"CFMODEL"}</definedName>
    <definedName name="ddd" localSheetId="2" hidden="1">{"SourcesUses",#N/A,TRUE,#N/A;"TransOverview",#N/A,TRUE,"CFMODEL"}</definedName>
    <definedName name="ddd" localSheetId="7" hidden="1">{"SourcesUses",#N/A,TRUE,#N/A;"TransOverview",#N/A,TRUE,"CFMODEL"}</definedName>
    <definedName name="ddd" localSheetId="12" hidden="1">{"SourcesUses",#N/A,TRUE,#N/A;"TransOverview",#N/A,TRUE,"CFMODEL"}</definedName>
    <definedName name="ddd" localSheetId="14" hidden="1">{"SourcesUses",#N/A,TRUE,#N/A;"TransOverview",#N/A,TRUE,"CFMODEL"}</definedName>
    <definedName name="ddd" localSheetId="24" hidden="1">{"SourcesUses",#N/A,TRUE,#N/A;"TransOverview",#N/A,TRUE,"CFMODEL"}</definedName>
    <definedName name="ddd" localSheetId="25" hidden="1">{"SourcesUses",#N/A,TRUE,#N/A;"TransOverview",#N/A,TRUE,"CFMODEL"}</definedName>
    <definedName name="ddd" localSheetId="26" hidden="1">{"SourcesUses",#N/A,TRUE,#N/A;"TransOverview",#N/A,TRUE,"CFMODEL"}</definedName>
    <definedName name="ddd" localSheetId="27" hidden="1">{"SourcesUses",#N/A,TRUE,#N/A;"TransOverview",#N/A,TRUE,"CFMODEL"}</definedName>
    <definedName name="ddd" localSheetId="28" hidden="1">{"SourcesUses",#N/A,TRUE,#N/A;"TransOverview",#N/A,TRUE,"CFMODEL"}</definedName>
    <definedName name="ddd" localSheetId="29" hidden="1">{"SourcesUses",#N/A,TRUE,#N/A;"TransOverview",#N/A,TRUE,"CFMODEL"}</definedName>
    <definedName name="dddd" localSheetId="15" hidden="1">{"SourcesUses",#N/A,TRUE,"CFMODEL";"TransOverview",#N/A,TRUE,"CFMODEL"}</definedName>
    <definedName name="dddd" localSheetId="16" hidden="1">{"SourcesUses",#N/A,TRUE,"CFMODEL";"TransOverview",#N/A,TRUE,"CFMODEL"}</definedName>
    <definedName name="dddd" localSheetId="17" hidden="1">{"SourcesUses",#N/A,TRUE,"CFMODEL";"TransOverview",#N/A,TRUE,"CFMODEL"}</definedName>
    <definedName name="dddd" localSheetId="18" hidden="1">{"SourcesUses",#N/A,TRUE,"CFMODEL";"TransOverview",#N/A,TRUE,"CFMODEL"}</definedName>
    <definedName name="dddd" localSheetId="19" hidden="1">{"SourcesUses",#N/A,TRUE,"CFMODEL";"TransOverview",#N/A,TRUE,"CFMODEL"}</definedName>
    <definedName name="dddd" localSheetId="20" hidden="1">{"SourcesUses",#N/A,TRUE,"CFMODEL";"TransOverview",#N/A,TRUE,"CFMODEL"}</definedName>
    <definedName name="dddd" localSheetId="21" hidden="1">{"SourcesUses",#N/A,TRUE,"CFMODEL";"TransOverview",#N/A,TRUE,"CFMODEL"}</definedName>
    <definedName name="dddd" localSheetId="2" hidden="1">{"SourcesUses",#N/A,TRUE,"CFMODEL";"TransOverview",#N/A,TRUE,"CFMODEL"}</definedName>
    <definedName name="dddd" localSheetId="7" hidden="1">{"SourcesUses",#N/A,TRUE,"CFMODEL";"TransOverview",#N/A,TRUE,"CFMODEL"}</definedName>
    <definedName name="dddd" localSheetId="12" hidden="1">{"SourcesUses",#N/A,TRUE,"CFMODEL";"TransOverview",#N/A,TRUE,"CFMODEL"}</definedName>
    <definedName name="dddd" localSheetId="14" hidden="1">{"SourcesUses",#N/A,TRUE,"CFMODEL";"TransOverview",#N/A,TRUE,"CFMODEL"}</definedName>
    <definedName name="dddd" localSheetId="24" hidden="1">{"SourcesUses",#N/A,TRUE,"CFMODEL";"TransOverview",#N/A,TRUE,"CFMODEL"}</definedName>
    <definedName name="dddd" localSheetId="25" hidden="1">{"SourcesUses",#N/A,TRUE,"CFMODEL";"TransOverview",#N/A,TRUE,"CFMODEL"}</definedName>
    <definedName name="dddd" localSheetId="26" hidden="1">{"SourcesUses",#N/A,TRUE,"CFMODEL";"TransOverview",#N/A,TRUE,"CFMODEL"}</definedName>
    <definedName name="dddd" localSheetId="27" hidden="1">{"SourcesUses",#N/A,TRUE,"CFMODEL";"TransOverview",#N/A,TRUE,"CFMODEL"}</definedName>
    <definedName name="dddd" localSheetId="28" hidden="1">{"SourcesUses",#N/A,TRUE,"CFMODEL";"TransOverview",#N/A,TRUE,"CFMODEL"}</definedName>
    <definedName name="dddd" localSheetId="29" hidden="1">{"SourcesUses",#N/A,TRUE,"CFMODEL";"TransOverview",#N/A,TRUE,"CFMODEL"}</definedName>
    <definedName name="dddddddd" localSheetId="15" hidden="1">{"Income Statement",#N/A,FALSE,"CFMODEL";"Balance Sheet",#N/A,FALSE,"CFMODEL"}</definedName>
    <definedName name="dddddddd" localSheetId="16" hidden="1">{"Income Statement",#N/A,FALSE,"CFMODEL";"Balance Sheet",#N/A,FALSE,"CFMODEL"}</definedName>
    <definedName name="dddddddd" localSheetId="17" hidden="1">{"Income Statement",#N/A,FALSE,"CFMODEL";"Balance Sheet",#N/A,FALSE,"CFMODEL"}</definedName>
    <definedName name="dddddddd" localSheetId="18" hidden="1">{"Income Statement",#N/A,FALSE,"CFMODEL";"Balance Sheet",#N/A,FALSE,"CFMODEL"}</definedName>
    <definedName name="dddddddd" localSheetId="19" hidden="1">{"Income Statement",#N/A,FALSE,"CFMODEL";"Balance Sheet",#N/A,FALSE,"CFMODEL"}</definedName>
    <definedName name="dddddddd" localSheetId="20" hidden="1">{"Income Statement",#N/A,FALSE,"CFMODEL";"Balance Sheet",#N/A,FALSE,"CFMODEL"}</definedName>
    <definedName name="dddddddd" localSheetId="21" hidden="1">{"Income Statement",#N/A,FALSE,"CFMODEL";"Balance Sheet",#N/A,FALSE,"CFMODEL"}</definedName>
    <definedName name="dddddddd" localSheetId="2" hidden="1">{"Income Statement",#N/A,FALSE,"CFMODEL";"Balance Sheet",#N/A,FALSE,"CFMODEL"}</definedName>
    <definedName name="dddddddd" localSheetId="7" hidden="1">{"Income Statement",#N/A,FALSE,"CFMODEL";"Balance Sheet",#N/A,FALSE,"CFMODEL"}</definedName>
    <definedName name="dddddddd" localSheetId="12" hidden="1">{"Income Statement",#N/A,FALSE,"CFMODEL";"Balance Sheet",#N/A,FALSE,"CFMODEL"}</definedName>
    <definedName name="dddddddd" localSheetId="14" hidden="1">{"Income Statement",#N/A,FALSE,"CFMODEL";"Balance Sheet",#N/A,FALSE,"CFMODEL"}</definedName>
    <definedName name="dddddddd" localSheetId="24" hidden="1">{"Income Statement",#N/A,FALSE,"CFMODEL";"Balance Sheet",#N/A,FALSE,"CFMODEL"}</definedName>
    <definedName name="dddddddd" localSheetId="25" hidden="1">{"Income Statement",#N/A,FALSE,"CFMODEL";"Balance Sheet",#N/A,FALSE,"CFMODEL"}</definedName>
    <definedName name="dddddddd" localSheetId="26" hidden="1">{"Income Statement",#N/A,FALSE,"CFMODEL";"Balance Sheet",#N/A,FALSE,"CFMODEL"}</definedName>
    <definedName name="dddddddd" localSheetId="27" hidden="1">{"Income Statement",#N/A,FALSE,"CFMODEL";"Balance Sheet",#N/A,FALSE,"CFMODEL"}</definedName>
    <definedName name="dddddddd" localSheetId="28" hidden="1">{"Income Statement",#N/A,FALSE,"CFMODEL";"Balance Sheet",#N/A,FALSE,"CFMODEL"}</definedName>
    <definedName name="dddddddd" localSheetId="29" hidden="1">{"Income Statement",#N/A,FALSE,"CFMODEL";"Balance Sheet",#N/A,FALSE,"CFMODEL"}</definedName>
    <definedName name="ddddddddddddddd" localSheetId="15" hidden="1">{"SourcesUses",#N/A,TRUE,"CFMODEL";"TransOverview",#N/A,TRUE,"CFMODEL"}</definedName>
    <definedName name="ddddddddddddddd" localSheetId="16" hidden="1">{"SourcesUses",#N/A,TRUE,"CFMODEL";"TransOverview",#N/A,TRUE,"CFMODEL"}</definedName>
    <definedName name="ddddddddddddddd" localSheetId="17" hidden="1">{"SourcesUses",#N/A,TRUE,"CFMODEL";"TransOverview",#N/A,TRUE,"CFMODEL"}</definedName>
    <definedName name="ddddddddddddddd" localSheetId="18" hidden="1">{"SourcesUses",#N/A,TRUE,"CFMODEL";"TransOverview",#N/A,TRUE,"CFMODEL"}</definedName>
    <definedName name="ddddddddddddddd" localSheetId="19" hidden="1">{"SourcesUses",#N/A,TRUE,"CFMODEL";"TransOverview",#N/A,TRUE,"CFMODEL"}</definedName>
    <definedName name="ddddddddddddddd" localSheetId="20" hidden="1">{"SourcesUses",#N/A,TRUE,"CFMODEL";"TransOverview",#N/A,TRUE,"CFMODEL"}</definedName>
    <definedName name="ddddddddddddddd" localSheetId="21" hidden="1">{"SourcesUses",#N/A,TRUE,"CFMODEL";"TransOverview",#N/A,TRUE,"CFMODEL"}</definedName>
    <definedName name="ddddddddddddddd" localSheetId="2" hidden="1">{"SourcesUses",#N/A,TRUE,"CFMODEL";"TransOverview",#N/A,TRUE,"CFMODEL"}</definedName>
    <definedName name="ddddddddddddddd" localSheetId="7" hidden="1">{"SourcesUses",#N/A,TRUE,"CFMODEL";"TransOverview",#N/A,TRUE,"CFMODEL"}</definedName>
    <definedName name="ddddddddddddddd" localSheetId="12" hidden="1">{"SourcesUses",#N/A,TRUE,"CFMODEL";"TransOverview",#N/A,TRUE,"CFMODEL"}</definedName>
    <definedName name="ddddddddddddddd" localSheetId="14" hidden="1">{"SourcesUses",#N/A,TRUE,"CFMODEL";"TransOverview",#N/A,TRUE,"CFMODEL"}</definedName>
    <definedName name="ddddddddddddddd" localSheetId="24" hidden="1">{"SourcesUses",#N/A,TRUE,"CFMODEL";"TransOverview",#N/A,TRUE,"CFMODEL"}</definedName>
    <definedName name="ddddddddddddddd" localSheetId="25" hidden="1">{"SourcesUses",#N/A,TRUE,"CFMODEL";"TransOverview",#N/A,TRUE,"CFMODEL"}</definedName>
    <definedName name="ddddddddddddddd" localSheetId="26" hidden="1">{"SourcesUses",#N/A,TRUE,"CFMODEL";"TransOverview",#N/A,TRUE,"CFMODEL"}</definedName>
    <definedName name="ddddddddddddddd" localSheetId="27" hidden="1">{"SourcesUses",#N/A,TRUE,"CFMODEL";"TransOverview",#N/A,TRUE,"CFMODEL"}</definedName>
    <definedName name="ddddddddddddddd" localSheetId="28" hidden="1">{"SourcesUses",#N/A,TRUE,"CFMODEL";"TransOverview",#N/A,TRUE,"CFMODEL"}</definedName>
    <definedName name="ddddddddddddddd" localSheetId="29" hidden="1">{"SourcesUses",#N/A,TRUE,"CFMODEL";"TransOverview",#N/A,TRUE,"CFMODEL"}</definedName>
    <definedName name="dddddddddddddddddd" localSheetId="15" hidden="1">{"SourcesUses",#N/A,TRUE,#N/A;"TransOverview",#N/A,TRUE,"CFMODEL"}</definedName>
    <definedName name="dddddddddddddddddd" localSheetId="16" hidden="1">{"SourcesUses",#N/A,TRUE,#N/A;"TransOverview",#N/A,TRUE,"CFMODEL"}</definedName>
    <definedName name="dddddddddddddddddd" localSheetId="17" hidden="1">{"SourcesUses",#N/A,TRUE,#N/A;"TransOverview",#N/A,TRUE,"CFMODEL"}</definedName>
    <definedName name="dddddddddddddddddd" localSheetId="18" hidden="1">{"SourcesUses",#N/A,TRUE,#N/A;"TransOverview",#N/A,TRUE,"CFMODEL"}</definedName>
    <definedName name="dddddddddddddddddd" localSheetId="19" hidden="1">{"SourcesUses",#N/A,TRUE,#N/A;"TransOverview",#N/A,TRUE,"CFMODEL"}</definedName>
    <definedName name="dddddddddddddddddd" localSheetId="20" hidden="1">{"SourcesUses",#N/A,TRUE,#N/A;"TransOverview",#N/A,TRUE,"CFMODEL"}</definedName>
    <definedName name="dddddddddddddddddd" localSheetId="21" hidden="1">{"SourcesUses",#N/A,TRUE,#N/A;"TransOverview",#N/A,TRUE,"CFMODEL"}</definedName>
    <definedName name="dddddddddddddddddd" localSheetId="2" hidden="1">{"SourcesUses",#N/A,TRUE,#N/A;"TransOverview",#N/A,TRUE,"CFMODEL"}</definedName>
    <definedName name="dddddddddddddddddd" localSheetId="7" hidden="1">{"SourcesUses",#N/A,TRUE,#N/A;"TransOverview",#N/A,TRUE,"CFMODEL"}</definedName>
    <definedName name="dddddddddddddddddd" localSheetId="12" hidden="1">{"SourcesUses",#N/A,TRUE,#N/A;"TransOverview",#N/A,TRUE,"CFMODEL"}</definedName>
    <definedName name="dddddddddddddddddd" localSheetId="14" hidden="1">{"SourcesUses",#N/A,TRUE,#N/A;"TransOverview",#N/A,TRUE,"CFMODEL"}</definedName>
    <definedName name="dddddddddddddddddd" localSheetId="24" hidden="1">{"SourcesUses",#N/A,TRUE,#N/A;"TransOverview",#N/A,TRUE,"CFMODEL"}</definedName>
    <definedName name="dddddddddddddddddd" localSheetId="25" hidden="1">{"SourcesUses",#N/A,TRUE,#N/A;"TransOverview",#N/A,TRUE,"CFMODEL"}</definedName>
    <definedName name="dddddddddddddddddd" localSheetId="26" hidden="1">{"SourcesUses",#N/A,TRUE,#N/A;"TransOverview",#N/A,TRUE,"CFMODEL"}</definedName>
    <definedName name="dddddddddddddddddd" localSheetId="27" hidden="1">{"SourcesUses",#N/A,TRUE,#N/A;"TransOverview",#N/A,TRUE,"CFMODEL"}</definedName>
    <definedName name="dddddddddddddddddd" localSheetId="28" hidden="1">{"SourcesUses",#N/A,TRUE,#N/A;"TransOverview",#N/A,TRUE,"CFMODEL"}</definedName>
    <definedName name="dddddddddddddddddd" localSheetId="29" hidden="1">{"SourcesUses",#N/A,TRUE,#N/A;"TransOverview",#N/A,TRUE,"CFMODEL"}</definedName>
    <definedName name="ddddddddddddddddddddd" localSheetId="15" hidden="1">{"SourcesUses",#N/A,TRUE,"FundsFlow";"TransOverview",#N/A,TRUE,"FundsFlow"}</definedName>
    <definedName name="ddddddddddddddddddddd" localSheetId="16" hidden="1">{"SourcesUses",#N/A,TRUE,"FundsFlow";"TransOverview",#N/A,TRUE,"FundsFlow"}</definedName>
    <definedName name="ddddddddddddddddddddd" localSheetId="17" hidden="1">{"SourcesUses",#N/A,TRUE,"FundsFlow";"TransOverview",#N/A,TRUE,"FundsFlow"}</definedName>
    <definedName name="ddddddddddddddddddddd" localSheetId="18" hidden="1">{"SourcesUses",#N/A,TRUE,"FundsFlow";"TransOverview",#N/A,TRUE,"FundsFlow"}</definedName>
    <definedName name="ddddddddddddddddddddd" localSheetId="19" hidden="1">{"SourcesUses",#N/A,TRUE,"FundsFlow";"TransOverview",#N/A,TRUE,"FundsFlow"}</definedName>
    <definedName name="ddddddddddddddddddddd" localSheetId="20" hidden="1">{"SourcesUses",#N/A,TRUE,"FundsFlow";"TransOverview",#N/A,TRUE,"FundsFlow"}</definedName>
    <definedName name="ddddddddddddddddddddd" localSheetId="21" hidden="1">{"SourcesUses",#N/A,TRUE,"FundsFlow";"TransOverview",#N/A,TRUE,"FundsFlow"}</definedName>
    <definedName name="ddddddddddddddddddddd" localSheetId="2" hidden="1">{"SourcesUses",#N/A,TRUE,"FundsFlow";"TransOverview",#N/A,TRUE,"FundsFlow"}</definedName>
    <definedName name="ddddddddddddddddddddd" localSheetId="7" hidden="1">{"SourcesUses",#N/A,TRUE,"FundsFlow";"TransOverview",#N/A,TRUE,"FundsFlow"}</definedName>
    <definedName name="ddddddddddddddddddddd" localSheetId="12" hidden="1">{"SourcesUses",#N/A,TRUE,"FundsFlow";"TransOverview",#N/A,TRUE,"FundsFlow"}</definedName>
    <definedName name="ddddddddddddddddddddd" localSheetId="14" hidden="1">{"SourcesUses",#N/A,TRUE,"FundsFlow";"TransOverview",#N/A,TRUE,"FundsFlow"}</definedName>
    <definedName name="ddddddddddddddddddddd" localSheetId="24" hidden="1">{"SourcesUses",#N/A,TRUE,"FundsFlow";"TransOverview",#N/A,TRUE,"FundsFlow"}</definedName>
    <definedName name="ddddddddddddddddddddd" localSheetId="25" hidden="1">{"SourcesUses",#N/A,TRUE,"FundsFlow";"TransOverview",#N/A,TRUE,"FundsFlow"}</definedName>
    <definedName name="ddddddddddddddddddddd" localSheetId="26" hidden="1">{"SourcesUses",#N/A,TRUE,"FundsFlow";"TransOverview",#N/A,TRUE,"FundsFlow"}</definedName>
    <definedName name="ddddddddddddddddddddd" localSheetId="27" hidden="1">{"SourcesUses",#N/A,TRUE,"FundsFlow";"TransOverview",#N/A,TRUE,"FundsFlow"}</definedName>
    <definedName name="ddddddddddddddddddddd" localSheetId="28" hidden="1">{"SourcesUses",#N/A,TRUE,"FundsFlow";"TransOverview",#N/A,TRUE,"FundsFlow"}</definedName>
    <definedName name="ddddddddddddddddddddd" localSheetId="29" hidden="1">{"SourcesUses",#N/A,TRUE,"FundsFlow";"TransOverview",#N/A,TRUE,"FundsFlow"}</definedName>
    <definedName name="ddddddddddddddddddddddd" localSheetId="15" hidden="1">{"SourcesUses",#N/A,TRUE,#N/A;"TransOverview",#N/A,TRUE,"CFMODEL"}</definedName>
    <definedName name="ddddddddddddddddddddddd" localSheetId="16" hidden="1">{"SourcesUses",#N/A,TRUE,#N/A;"TransOverview",#N/A,TRUE,"CFMODEL"}</definedName>
    <definedName name="ddddddddddddddddddddddd" localSheetId="17" hidden="1">{"SourcesUses",#N/A,TRUE,#N/A;"TransOverview",#N/A,TRUE,"CFMODEL"}</definedName>
    <definedName name="ddddddddddddddddddddddd" localSheetId="18" hidden="1">{"SourcesUses",#N/A,TRUE,#N/A;"TransOverview",#N/A,TRUE,"CFMODEL"}</definedName>
    <definedName name="ddddddddddddddddddddddd" localSheetId="19" hidden="1">{"SourcesUses",#N/A,TRUE,#N/A;"TransOverview",#N/A,TRUE,"CFMODEL"}</definedName>
    <definedName name="ddddddddddddddddddddddd" localSheetId="20" hidden="1">{"SourcesUses",#N/A,TRUE,#N/A;"TransOverview",#N/A,TRUE,"CFMODEL"}</definedName>
    <definedName name="ddddddddddddddddddddddd" localSheetId="21" hidden="1">{"SourcesUses",#N/A,TRUE,#N/A;"TransOverview",#N/A,TRUE,"CFMODEL"}</definedName>
    <definedName name="ddddddddddddddddddddddd" localSheetId="2" hidden="1">{"SourcesUses",#N/A,TRUE,#N/A;"TransOverview",#N/A,TRUE,"CFMODEL"}</definedName>
    <definedName name="ddddddddddddddddddddddd" localSheetId="7" hidden="1">{"SourcesUses",#N/A,TRUE,#N/A;"TransOverview",#N/A,TRUE,"CFMODEL"}</definedName>
    <definedName name="ddddddddddddddddddddddd" localSheetId="12" hidden="1">{"SourcesUses",#N/A,TRUE,#N/A;"TransOverview",#N/A,TRUE,"CFMODEL"}</definedName>
    <definedName name="ddddddddddddddddddddddd" localSheetId="14" hidden="1">{"SourcesUses",#N/A,TRUE,#N/A;"TransOverview",#N/A,TRUE,"CFMODEL"}</definedName>
    <definedName name="ddddddddddddddddddddddd" localSheetId="24" hidden="1">{"SourcesUses",#N/A,TRUE,#N/A;"TransOverview",#N/A,TRUE,"CFMODEL"}</definedName>
    <definedName name="ddddddddddddddddddddddd" localSheetId="25" hidden="1">{"SourcesUses",#N/A,TRUE,#N/A;"TransOverview",#N/A,TRUE,"CFMODEL"}</definedName>
    <definedName name="ddddddddddddddddddddddd" localSheetId="26" hidden="1">{"SourcesUses",#N/A,TRUE,#N/A;"TransOverview",#N/A,TRUE,"CFMODEL"}</definedName>
    <definedName name="ddddddddddddddddddddddd" localSheetId="27" hidden="1">{"SourcesUses",#N/A,TRUE,#N/A;"TransOverview",#N/A,TRUE,"CFMODEL"}</definedName>
    <definedName name="ddddddddddddddddddddddd" localSheetId="28" hidden="1">{"SourcesUses",#N/A,TRUE,#N/A;"TransOverview",#N/A,TRUE,"CFMODEL"}</definedName>
    <definedName name="ddddddddddddddddddddddd" localSheetId="29" hidden="1">{"SourcesUses",#N/A,TRUE,#N/A;"TransOverview",#N/A,TRUE,"CFMODEL"}</definedName>
    <definedName name="ddf" localSheetId="15" hidden="1">{"2002Frcst","06Month",FALSE,"Frcst Format 2002"}</definedName>
    <definedName name="ddf" localSheetId="16" hidden="1">{"2002Frcst","06Month",FALSE,"Frcst Format 2002"}</definedName>
    <definedName name="ddf" localSheetId="17" hidden="1">{"2002Frcst","06Month",FALSE,"Frcst Format 2002"}</definedName>
    <definedName name="ddf" localSheetId="18" hidden="1">{"2002Frcst","06Month",FALSE,"Frcst Format 2002"}</definedName>
    <definedName name="ddf" localSheetId="19" hidden="1">{"2002Frcst","06Month",FALSE,"Frcst Format 2002"}</definedName>
    <definedName name="ddf" localSheetId="20" hidden="1">{"2002Frcst","06Month",FALSE,"Frcst Format 2002"}</definedName>
    <definedName name="ddf" localSheetId="21" hidden="1">{"2002Frcst","06Month",FALSE,"Frcst Format 2002"}</definedName>
    <definedName name="ddf" localSheetId="2" hidden="1">{"2002Frcst","06Month",FALSE,"Frcst Format 2002"}</definedName>
    <definedName name="ddf" localSheetId="7" hidden="1">{"2002Frcst","06Month",FALSE,"Frcst Format 2002"}</definedName>
    <definedName name="ddf" localSheetId="12" hidden="1">{"2002Frcst","06Month",FALSE,"Frcst Format 2002"}</definedName>
    <definedName name="ddf" localSheetId="14" hidden="1">{"2002Frcst","06Month",FALSE,"Frcst Format 2002"}</definedName>
    <definedName name="ddf" localSheetId="24" hidden="1">{"2002Frcst","06Month",FALSE,"Frcst Format 2002"}</definedName>
    <definedName name="ddf" localSheetId="25" hidden="1">{"2002Frcst","06Month",FALSE,"Frcst Format 2002"}</definedName>
    <definedName name="ddf" localSheetId="26" hidden="1">{"2002Frcst","06Month",FALSE,"Frcst Format 2002"}</definedName>
    <definedName name="ddf" localSheetId="27" hidden="1">{"2002Frcst","06Month",FALSE,"Frcst Format 2002"}</definedName>
    <definedName name="ddf" localSheetId="28" hidden="1">{"2002Frcst","06Month",FALSE,"Frcst Format 2002"}</definedName>
    <definedName name="ddf" localSheetId="29" hidden="1">{"2002Frcst","06Month",FALSE,"Frcst Format 2002"}</definedName>
    <definedName name="Debt_Service_Reserve_Drawn_Spread_year_1_to_5" localSheetId="15">#REF!</definedName>
    <definedName name="Debt_Service_Reserve_Drawn_Spread_year_1_to_5" localSheetId="16">#REF!</definedName>
    <definedName name="Debt_Service_Reserve_Drawn_Spread_year_1_to_5" localSheetId="17">#REF!</definedName>
    <definedName name="Debt_Service_Reserve_Drawn_Spread_year_1_to_5" localSheetId="18">#REF!</definedName>
    <definedName name="Debt_Service_Reserve_Drawn_Spread_year_1_to_5" localSheetId="19">#REF!</definedName>
    <definedName name="Debt_Service_Reserve_Drawn_Spread_year_1_to_5" localSheetId="20">#REF!</definedName>
    <definedName name="Debt_Service_Reserve_Drawn_Spread_year_1_to_5" localSheetId="24">#REF!</definedName>
    <definedName name="Debt_Service_Reserve_Drawn_Spread_year_1_to_5" localSheetId="25">#REF!</definedName>
    <definedName name="Debt_Service_Reserve_Drawn_Spread_year_1_to_5" localSheetId="26">#REF!</definedName>
    <definedName name="Debt_Service_Reserve_Drawn_Spread_year_1_to_5" localSheetId="27">#REF!</definedName>
    <definedName name="Debt_Service_Reserve_Drawn_Spread_year_1_to_5" localSheetId="28">#REF!</definedName>
    <definedName name="Debt_Service_Reserve_Drawn_Spread_year_1_to_5" localSheetId="29">#REF!</definedName>
    <definedName name="Debt_Service_Reserve_Drawn_Spread_year_1_to_5">#REF!</definedName>
    <definedName name="Debt_Service_Reserve_Drawn_Spread_year_6_plus" localSheetId="15">#REF!</definedName>
    <definedName name="Debt_Service_Reserve_Drawn_Spread_year_6_plus" localSheetId="16">#REF!</definedName>
    <definedName name="Debt_Service_Reserve_Drawn_Spread_year_6_plus" localSheetId="17">#REF!</definedName>
    <definedName name="Debt_Service_Reserve_Drawn_Spread_year_6_plus" localSheetId="18">#REF!</definedName>
    <definedName name="Debt_Service_Reserve_Drawn_Spread_year_6_plus" localSheetId="19">#REF!</definedName>
    <definedName name="Debt_Service_Reserve_Drawn_Spread_year_6_plus" localSheetId="20">#REF!</definedName>
    <definedName name="Debt_Service_Reserve_Drawn_Spread_year_6_plus" localSheetId="24">#REF!</definedName>
    <definedName name="Debt_Service_Reserve_Drawn_Spread_year_6_plus" localSheetId="25">#REF!</definedName>
    <definedName name="Debt_Service_Reserve_Drawn_Spread_year_6_plus" localSheetId="26">#REF!</definedName>
    <definedName name="Debt_Service_Reserve_Drawn_Spread_year_6_plus" localSheetId="27">#REF!</definedName>
    <definedName name="Debt_Service_Reserve_Drawn_Spread_year_6_plus" localSheetId="28">#REF!</definedName>
    <definedName name="Debt_Service_Reserve_Drawn_Spread_year_6_plus" localSheetId="29">#REF!</definedName>
    <definedName name="Debt_Service_Reserve_Drawn_Spread_year_6_plus">#REF!</definedName>
    <definedName name="Debt_Service_Reserve_Fund" localSheetId="15">#REF!</definedName>
    <definedName name="Debt_Service_Reserve_Fund" localSheetId="16">#REF!</definedName>
    <definedName name="Debt_Service_Reserve_Fund" localSheetId="17">#REF!</definedName>
    <definedName name="Debt_Service_Reserve_Fund" localSheetId="18">#REF!</definedName>
    <definedName name="Debt_Service_Reserve_Fund" localSheetId="19">#REF!</definedName>
    <definedName name="Debt_Service_Reserve_Fund" localSheetId="20">#REF!</definedName>
    <definedName name="Debt_Service_Reserve_Fund" localSheetId="24">#REF!</definedName>
    <definedName name="Debt_Service_Reserve_Fund" localSheetId="25">#REF!</definedName>
    <definedName name="Debt_Service_Reserve_Fund" localSheetId="26">#REF!</definedName>
    <definedName name="Debt_Service_Reserve_Fund" localSheetId="27">#REF!</definedName>
    <definedName name="Debt_Service_Reserve_Fund" localSheetId="28">#REF!</definedName>
    <definedName name="Debt_Service_Reserve_Fund" localSheetId="29">#REF!</definedName>
    <definedName name="Debt_Service_Reserve_Fund">#REF!</definedName>
    <definedName name="Debt_Service_Reserve_Fund_Change" localSheetId="15">#REF!</definedName>
    <definedName name="Debt_Service_Reserve_Fund_Change" localSheetId="16">#REF!</definedName>
    <definedName name="Debt_Service_Reserve_Fund_Change" localSheetId="17">#REF!</definedName>
    <definedName name="Debt_Service_Reserve_Fund_Change" localSheetId="18">#REF!</definedName>
    <definedName name="Debt_Service_Reserve_Fund_Change" localSheetId="19">#REF!</definedName>
    <definedName name="Debt_Service_Reserve_Fund_Change" localSheetId="20">#REF!</definedName>
    <definedName name="Debt_Service_Reserve_Fund_Change" localSheetId="24">#REF!</definedName>
    <definedName name="Debt_Service_Reserve_Fund_Change" localSheetId="25">#REF!</definedName>
    <definedName name="Debt_Service_Reserve_Fund_Change" localSheetId="26">#REF!</definedName>
    <definedName name="Debt_Service_Reserve_Fund_Change" localSheetId="27">#REF!</definedName>
    <definedName name="Debt_Service_Reserve_Fund_Change" localSheetId="28">#REF!</definedName>
    <definedName name="Debt_Service_Reserve_Fund_Change" localSheetId="29">#REF!</definedName>
    <definedName name="Debt_Service_Reserve_Fund_Change">#REF!</definedName>
    <definedName name="Debt_Service_Reserve_Fund_Initial_Capitalization" localSheetId="15">#REF!</definedName>
    <definedName name="Debt_Service_Reserve_Fund_Initial_Capitalization" localSheetId="16">#REF!</definedName>
    <definedName name="Debt_Service_Reserve_Fund_Initial_Capitalization" localSheetId="17">#REF!</definedName>
    <definedName name="Debt_Service_Reserve_Fund_Initial_Capitalization" localSheetId="18">#REF!</definedName>
    <definedName name="Debt_Service_Reserve_Fund_Initial_Capitalization" localSheetId="19">#REF!</definedName>
    <definedName name="Debt_Service_Reserve_Fund_Initial_Capitalization" localSheetId="20">#REF!</definedName>
    <definedName name="Debt_Service_Reserve_Fund_Initial_Capitalization" localSheetId="24">#REF!</definedName>
    <definedName name="Debt_Service_Reserve_Fund_Initial_Capitalization" localSheetId="25">#REF!</definedName>
    <definedName name="Debt_Service_Reserve_Fund_Initial_Capitalization" localSheetId="26">#REF!</definedName>
    <definedName name="Debt_Service_Reserve_Fund_Initial_Capitalization" localSheetId="27">#REF!</definedName>
    <definedName name="Debt_Service_Reserve_Fund_Initial_Capitalization" localSheetId="28">#REF!</definedName>
    <definedName name="Debt_Service_Reserve_Fund_Initial_Capitalization" localSheetId="29">#REF!</definedName>
    <definedName name="Debt_Service_Reserve_Fund_Initial_Capitalization">#REF!</definedName>
    <definedName name="Debt_Service_Reserve_Fund_Initital_Capitalization" localSheetId="15">#REF!</definedName>
    <definedName name="Debt_Service_Reserve_Fund_Initital_Capitalization" localSheetId="16">#REF!</definedName>
    <definedName name="Debt_Service_Reserve_Fund_Initital_Capitalization" localSheetId="17">#REF!</definedName>
    <definedName name="Debt_Service_Reserve_Fund_Initital_Capitalization" localSheetId="18">#REF!</definedName>
    <definedName name="Debt_Service_Reserve_Fund_Initital_Capitalization" localSheetId="19">#REF!</definedName>
    <definedName name="Debt_Service_Reserve_Fund_Initital_Capitalization" localSheetId="20">#REF!</definedName>
    <definedName name="Debt_Service_Reserve_Fund_Initital_Capitalization" localSheetId="24">#REF!</definedName>
    <definedName name="Debt_Service_Reserve_Fund_Initital_Capitalization" localSheetId="25">#REF!</definedName>
    <definedName name="Debt_Service_Reserve_Fund_Initital_Capitalization" localSheetId="26">#REF!</definedName>
    <definedName name="Debt_Service_Reserve_Fund_Initital_Capitalization" localSheetId="27">#REF!</definedName>
    <definedName name="Debt_Service_Reserve_Fund_Initital_Capitalization" localSheetId="28">#REF!</definedName>
    <definedName name="Debt_Service_Reserve_Fund_Initital_Capitalization" localSheetId="29">#REF!</definedName>
    <definedName name="Debt_Service_Reserve_Fund_Initital_Capitalization">#REF!</definedName>
    <definedName name="Debt_Service_Reserve_Fund_Interest" localSheetId="15">#REF!</definedName>
    <definedName name="Debt_Service_Reserve_Fund_Interest" localSheetId="16">#REF!</definedName>
    <definedName name="Debt_Service_Reserve_Fund_Interest" localSheetId="17">#REF!</definedName>
    <definedName name="Debt_Service_Reserve_Fund_Interest" localSheetId="18">#REF!</definedName>
    <definedName name="Debt_Service_Reserve_Fund_Interest" localSheetId="19">#REF!</definedName>
    <definedName name="Debt_Service_Reserve_Fund_Interest" localSheetId="20">#REF!</definedName>
    <definedName name="Debt_Service_Reserve_Fund_Interest" localSheetId="24">#REF!</definedName>
    <definedName name="Debt_Service_Reserve_Fund_Interest" localSheetId="25">#REF!</definedName>
    <definedName name="Debt_Service_Reserve_Fund_Interest" localSheetId="26">#REF!</definedName>
    <definedName name="Debt_Service_Reserve_Fund_Interest" localSheetId="27">#REF!</definedName>
    <definedName name="Debt_Service_Reserve_Fund_Interest" localSheetId="28">#REF!</definedName>
    <definedName name="Debt_Service_Reserve_Fund_Interest" localSheetId="29">#REF!</definedName>
    <definedName name="Debt_Service_Reserve_Fund_Interest">#REF!</definedName>
    <definedName name="Debt_Service_Reserve_LOC_Fee_Rate_year_1_to_5" localSheetId="15">#REF!</definedName>
    <definedName name="Debt_Service_Reserve_LOC_Fee_Rate_year_1_to_5" localSheetId="16">#REF!</definedName>
    <definedName name="Debt_Service_Reserve_LOC_Fee_Rate_year_1_to_5" localSheetId="17">#REF!</definedName>
    <definedName name="Debt_Service_Reserve_LOC_Fee_Rate_year_1_to_5" localSheetId="18">#REF!</definedName>
    <definedName name="Debt_Service_Reserve_LOC_Fee_Rate_year_1_to_5" localSheetId="19">#REF!</definedName>
    <definedName name="Debt_Service_Reserve_LOC_Fee_Rate_year_1_to_5" localSheetId="20">#REF!</definedName>
    <definedName name="Debt_Service_Reserve_LOC_Fee_Rate_year_1_to_5" localSheetId="24">#REF!</definedName>
    <definedName name="Debt_Service_Reserve_LOC_Fee_Rate_year_1_to_5" localSheetId="25">#REF!</definedName>
    <definedName name="Debt_Service_Reserve_LOC_Fee_Rate_year_1_to_5" localSheetId="26">#REF!</definedName>
    <definedName name="Debt_Service_Reserve_LOC_Fee_Rate_year_1_to_5" localSheetId="27">#REF!</definedName>
    <definedName name="Debt_Service_Reserve_LOC_Fee_Rate_year_1_to_5" localSheetId="28">#REF!</definedName>
    <definedName name="Debt_Service_Reserve_LOC_Fee_Rate_year_1_to_5" localSheetId="29">#REF!</definedName>
    <definedName name="Debt_Service_Reserve_LOC_Fee_Rate_year_1_to_5">#REF!</definedName>
    <definedName name="Debt_Service_Reserve_LOC_Fee_Rate_year_6_plus" localSheetId="15">#REF!</definedName>
    <definedName name="Debt_Service_Reserve_LOC_Fee_Rate_year_6_plus" localSheetId="16">#REF!</definedName>
    <definedName name="Debt_Service_Reserve_LOC_Fee_Rate_year_6_plus" localSheetId="17">#REF!</definedName>
    <definedName name="Debt_Service_Reserve_LOC_Fee_Rate_year_6_plus" localSheetId="18">#REF!</definedName>
    <definedName name="Debt_Service_Reserve_LOC_Fee_Rate_year_6_plus" localSheetId="19">#REF!</definedName>
    <definedName name="Debt_Service_Reserve_LOC_Fee_Rate_year_6_plus" localSheetId="20">#REF!</definedName>
    <definedName name="Debt_Service_Reserve_LOC_Fee_Rate_year_6_plus" localSheetId="24">#REF!</definedName>
    <definedName name="Debt_Service_Reserve_LOC_Fee_Rate_year_6_plus" localSheetId="25">#REF!</definedName>
    <definedName name="Debt_Service_Reserve_LOC_Fee_Rate_year_6_plus" localSheetId="26">#REF!</definedName>
    <definedName name="Debt_Service_Reserve_LOC_Fee_Rate_year_6_plus" localSheetId="27">#REF!</definedName>
    <definedName name="Debt_Service_Reserve_LOC_Fee_Rate_year_6_plus" localSheetId="28">#REF!</definedName>
    <definedName name="Debt_Service_Reserve_LOC_Fee_Rate_year_6_plus" localSheetId="29">#REF!</definedName>
    <definedName name="Debt_Service_Reserve_LOC_Fee_Rate_year_6_plus">#REF!</definedName>
    <definedName name="Debt_Service_Reserve_LOC_Loan_Spread" localSheetId="15">#REF!</definedName>
    <definedName name="Debt_Service_Reserve_LOC_Loan_Spread" localSheetId="16">#REF!</definedName>
    <definedName name="Debt_Service_Reserve_LOC_Loan_Spread" localSheetId="17">#REF!</definedName>
    <definedName name="Debt_Service_Reserve_LOC_Loan_Spread" localSheetId="18">#REF!</definedName>
    <definedName name="Debt_Service_Reserve_LOC_Loan_Spread" localSheetId="19">#REF!</definedName>
    <definedName name="Debt_Service_Reserve_LOC_Loan_Spread" localSheetId="20">#REF!</definedName>
    <definedName name="Debt_Service_Reserve_LOC_Loan_Spread" localSheetId="24">#REF!</definedName>
    <definedName name="Debt_Service_Reserve_LOC_Loan_Spread" localSheetId="25">#REF!</definedName>
    <definedName name="Debt_Service_Reserve_LOC_Loan_Spread" localSheetId="26">#REF!</definedName>
    <definedName name="Debt_Service_Reserve_LOC_Loan_Spread" localSheetId="27">#REF!</definedName>
    <definedName name="Debt_Service_Reserve_LOC_Loan_Spread" localSheetId="28">#REF!</definedName>
    <definedName name="Debt_Service_Reserve_LOC_Loan_Spread" localSheetId="29">#REF!</definedName>
    <definedName name="Debt_Service_Reserve_LOC_Loan_Spread">#REF!</definedName>
    <definedName name="Debt_Service_Reserve_LOC_Spread" localSheetId="15">#REF!</definedName>
    <definedName name="Debt_Service_Reserve_LOC_Spread" localSheetId="16">#REF!</definedName>
    <definedName name="Debt_Service_Reserve_LOC_Spread" localSheetId="17">#REF!</definedName>
    <definedName name="Debt_Service_Reserve_LOC_Spread" localSheetId="18">#REF!</definedName>
    <definedName name="Debt_Service_Reserve_LOC_Spread" localSheetId="19">#REF!</definedName>
    <definedName name="Debt_Service_Reserve_LOC_Spread" localSheetId="20">#REF!</definedName>
    <definedName name="Debt_Service_Reserve_LOC_Spread" localSheetId="24">#REF!</definedName>
    <definedName name="Debt_Service_Reserve_LOC_Spread" localSheetId="25">#REF!</definedName>
    <definedName name="Debt_Service_Reserve_LOC_Spread" localSheetId="26">#REF!</definedName>
    <definedName name="Debt_Service_Reserve_LOC_Spread" localSheetId="27">#REF!</definedName>
    <definedName name="Debt_Service_Reserve_LOC_Spread" localSheetId="28">#REF!</definedName>
    <definedName name="Debt_Service_Reserve_LOC_Spread" localSheetId="29">#REF!</definedName>
    <definedName name="Debt_Service_Reserve_LOC_Spread">#REF!</definedName>
    <definedName name="Debt_Service_Reserve_Switch" localSheetId="15">#REF!</definedName>
    <definedName name="Debt_Service_Reserve_Switch" localSheetId="16">#REF!</definedName>
    <definedName name="Debt_Service_Reserve_Switch" localSheetId="17">#REF!</definedName>
    <definedName name="Debt_Service_Reserve_Switch" localSheetId="18">#REF!</definedName>
    <definedName name="Debt_Service_Reserve_Switch" localSheetId="19">#REF!</definedName>
    <definedName name="Debt_Service_Reserve_Switch" localSheetId="20">#REF!</definedName>
    <definedName name="Debt_Service_Reserve_Switch" localSheetId="24">#REF!</definedName>
    <definedName name="Debt_Service_Reserve_Switch" localSheetId="25">#REF!</definedName>
    <definedName name="Debt_Service_Reserve_Switch" localSheetId="26">#REF!</definedName>
    <definedName name="Debt_Service_Reserve_Switch" localSheetId="27">#REF!</definedName>
    <definedName name="Debt_Service_Reserve_Switch" localSheetId="28">#REF!</definedName>
    <definedName name="Debt_Service_Reserve_Switch" localSheetId="29">#REF!</definedName>
    <definedName name="Debt_Service_Reserve_Switch">#REF!</definedName>
    <definedName name="decimalsep" localSheetId="15">#REF!</definedName>
    <definedName name="decimalsep" localSheetId="16">#REF!</definedName>
    <definedName name="decimalsep" localSheetId="17">#REF!</definedName>
    <definedName name="decimalsep" localSheetId="18">#REF!</definedName>
    <definedName name="decimalsep" localSheetId="19">#REF!</definedName>
    <definedName name="decimalsep" localSheetId="20">#REF!</definedName>
    <definedName name="decimalsep" localSheetId="24">#REF!</definedName>
    <definedName name="decimalsep" localSheetId="25">#REF!</definedName>
    <definedName name="decimalsep" localSheetId="26">#REF!</definedName>
    <definedName name="decimalsep" localSheetId="27">#REF!</definedName>
    <definedName name="decimalsep" localSheetId="28">#REF!</definedName>
    <definedName name="decimalsep" localSheetId="29">#REF!</definedName>
    <definedName name="decimalsep">#REF!</definedName>
    <definedName name="DEFTO65FACTOR" localSheetId="15">#REF!</definedName>
    <definedName name="DEFTO65FACTOR" localSheetId="16">#REF!</definedName>
    <definedName name="DEFTO65FACTOR" localSheetId="17">#REF!</definedName>
    <definedName name="DEFTO65FACTOR" localSheetId="18">#REF!</definedName>
    <definedName name="DEFTO65FACTOR" localSheetId="19">#REF!</definedName>
    <definedName name="DEFTO65FACTOR" localSheetId="20">#REF!</definedName>
    <definedName name="DEFTO65FACTOR" localSheetId="24">#REF!</definedName>
    <definedName name="DEFTO65FACTOR" localSheetId="25">#REF!</definedName>
    <definedName name="DEFTO65FACTOR" localSheetId="26">#REF!</definedName>
    <definedName name="DEFTO65FACTOR" localSheetId="27">#REF!</definedName>
    <definedName name="DEFTO65FACTOR" localSheetId="28">#REF!</definedName>
    <definedName name="DEFTO65FACTOR" localSheetId="29">#REF!</definedName>
    <definedName name="DEFTO65FACTOR">#REF!</definedName>
    <definedName name="DELICIAS_operating_exp" localSheetId="15">#REF!</definedName>
    <definedName name="DELICIAS_operating_exp" localSheetId="16">#REF!</definedName>
    <definedName name="DELICIAS_operating_exp" localSheetId="17">#REF!</definedName>
    <definedName name="DELICIAS_operating_exp" localSheetId="18">#REF!</definedName>
    <definedName name="DELICIAS_operating_exp" localSheetId="19">#REF!</definedName>
    <definedName name="DELICIAS_operating_exp" localSheetId="20">#REF!</definedName>
    <definedName name="DELICIAS_operating_exp" localSheetId="24">#REF!</definedName>
    <definedName name="DELICIAS_operating_exp" localSheetId="25">#REF!</definedName>
    <definedName name="DELICIAS_operating_exp" localSheetId="26">#REF!</definedName>
    <definedName name="DELICIAS_operating_exp" localSheetId="27">#REF!</definedName>
    <definedName name="DELICIAS_operating_exp" localSheetId="28">#REF!</definedName>
    <definedName name="DELICIAS_operating_exp" localSheetId="29">#REF!</definedName>
    <definedName name="DELICIAS_operating_exp">#REF!</definedName>
    <definedName name="DELTA" localSheetId="15">#REF!</definedName>
    <definedName name="DELTA" localSheetId="16">#REF!</definedName>
    <definedName name="DELTA" localSheetId="17">#REF!</definedName>
    <definedName name="DELTA" localSheetId="18">#REF!</definedName>
    <definedName name="DELTA" localSheetId="19">#REF!</definedName>
    <definedName name="DELTA" localSheetId="20">#REF!</definedName>
    <definedName name="DELTA" localSheetId="24">#REF!</definedName>
    <definedName name="DELTA" localSheetId="25">#REF!</definedName>
    <definedName name="DELTA" localSheetId="26">#REF!</definedName>
    <definedName name="DELTA" localSheetId="27">#REF!</definedName>
    <definedName name="DELTA" localSheetId="28">#REF!</definedName>
    <definedName name="DELTA" localSheetId="29">#REF!</definedName>
    <definedName name="DELTA">#REF!</definedName>
    <definedName name="Depreciable_Life">[15]Assumptions!$C$22</definedName>
    <definedName name="Desktop" localSheetId="15">#REF!</definedName>
    <definedName name="Desktop" localSheetId="16">#REF!</definedName>
    <definedName name="Desktop" localSheetId="17">#REF!</definedName>
    <definedName name="Desktop" localSheetId="18">#REF!</definedName>
    <definedName name="Desktop" localSheetId="19">#REF!</definedName>
    <definedName name="Desktop" localSheetId="20">#REF!</definedName>
    <definedName name="Desktop" localSheetId="24">#REF!</definedName>
    <definedName name="Desktop" localSheetId="25">#REF!</definedName>
    <definedName name="Desktop" localSheetId="26">#REF!</definedName>
    <definedName name="Desktop" localSheetId="27">#REF!</definedName>
    <definedName name="Desktop" localSheetId="28">#REF!</definedName>
    <definedName name="Desktop" localSheetId="29">#REF!</definedName>
    <definedName name="Desktop">#REF!</definedName>
    <definedName name="dfdfd" localSheetId="15" hidden="1">{"Page_1",#N/A,FALSE,"BAD4Q98";"Page_2",#N/A,FALSE,"BAD4Q98";"Page_3",#N/A,FALSE,"BAD4Q98";"Page_4",#N/A,FALSE,"BAD4Q98";"Page_5",#N/A,FALSE,"BAD4Q98";"Page_6",#N/A,FALSE,"BAD4Q98";"Input_1",#N/A,FALSE,"BAD4Q98";"Input_2",#N/A,FALSE,"BAD4Q98"}</definedName>
    <definedName name="dfdfd" localSheetId="16" hidden="1">{"Page_1",#N/A,FALSE,"BAD4Q98";"Page_2",#N/A,FALSE,"BAD4Q98";"Page_3",#N/A,FALSE,"BAD4Q98";"Page_4",#N/A,FALSE,"BAD4Q98";"Page_5",#N/A,FALSE,"BAD4Q98";"Page_6",#N/A,FALSE,"BAD4Q98";"Input_1",#N/A,FALSE,"BAD4Q98";"Input_2",#N/A,FALSE,"BAD4Q98"}</definedName>
    <definedName name="dfdfd" localSheetId="17" hidden="1">{"Page_1",#N/A,FALSE,"BAD4Q98";"Page_2",#N/A,FALSE,"BAD4Q98";"Page_3",#N/A,FALSE,"BAD4Q98";"Page_4",#N/A,FALSE,"BAD4Q98";"Page_5",#N/A,FALSE,"BAD4Q98";"Page_6",#N/A,FALSE,"BAD4Q98";"Input_1",#N/A,FALSE,"BAD4Q98";"Input_2",#N/A,FALSE,"BAD4Q98"}</definedName>
    <definedName name="dfdfd" localSheetId="18" hidden="1">{"Page_1",#N/A,FALSE,"BAD4Q98";"Page_2",#N/A,FALSE,"BAD4Q98";"Page_3",#N/A,FALSE,"BAD4Q98";"Page_4",#N/A,FALSE,"BAD4Q98";"Page_5",#N/A,FALSE,"BAD4Q98";"Page_6",#N/A,FALSE,"BAD4Q98";"Input_1",#N/A,FALSE,"BAD4Q98";"Input_2",#N/A,FALSE,"BAD4Q98"}</definedName>
    <definedName name="dfdfd" localSheetId="19" hidden="1">{"Page_1",#N/A,FALSE,"BAD4Q98";"Page_2",#N/A,FALSE,"BAD4Q98";"Page_3",#N/A,FALSE,"BAD4Q98";"Page_4",#N/A,FALSE,"BAD4Q98";"Page_5",#N/A,FALSE,"BAD4Q98";"Page_6",#N/A,FALSE,"BAD4Q98";"Input_1",#N/A,FALSE,"BAD4Q98";"Input_2",#N/A,FALSE,"BAD4Q98"}</definedName>
    <definedName name="dfdfd" localSheetId="20" hidden="1">{"Page_1",#N/A,FALSE,"BAD4Q98";"Page_2",#N/A,FALSE,"BAD4Q98";"Page_3",#N/A,FALSE,"BAD4Q98";"Page_4",#N/A,FALSE,"BAD4Q98";"Page_5",#N/A,FALSE,"BAD4Q98";"Page_6",#N/A,FALSE,"BAD4Q98";"Input_1",#N/A,FALSE,"BAD4Q98";"Input_2",#N/A,FALSE,"BAD4Q98"}</definedName>
    <definedName name="dfdfd" localSheetId="21" hidden="1">{"Page_1",#N/A,FALSE,"BAD4Q98";"Page_2",#N/A,FALSE,"BAD4Q98";"Page_3",#N/A,FALSE,"BAD4Q98";"Page_4",#N/A,FALSE,"BAD4Q98";"Page_5",#N/A,FALSE,"BAD4Q98";"Page_6",#N/A,FALSE,"BAD4Q98";"Input_1",#N/A,FALSE,"BAD4Q98";"Input_2",#N/A,FALSE,"BAD4Q98"}</definedName>
    <definedName name="dfdfd" localSheetId="2" hidden="1">{"Page_1",#N/A,FALSE,"BAD4Q98";"Page_2",#N/A,FALSE,"BAD4Q98";"Page_3",#N/A,FALSE,"BAD4Q98";"Page_4",#N/A,FALSE,"BAD4Q98";"Page_5",#N/A,FALSE,"BAD4Q98";"Page_6",#N/A,FALSE,"BAD4Q98";"Input_1",#N/A,FALSE,"BAD4Q98";"Input_2",#N/A,FALSE,"BAD4Q98"}</definedName>
    <definedName name="dfdfd" localSheetId="7" hidden="1">{"Page_1",#N/A,FALSE,"BAD4Q98";"Page_2",#N/A,FALSE,"BAD4Q98";"Page_3",#N/A,FALSE,"BAD4Q98";"Page_4",#N/A,FALSE,"BAD4Q98";"Page_5",#N/A,FALSE,"BAD4Q98";"Page_6",#N/A,FALSE,"BAD4Q98";"Input_1",#N/A,FALSE,"BAD4Q98";"Input_2",#N/A,FALSE,"BAD4Q98"}</definedName>
    <definedName name="dfdfd" localSheetId="12" hidden="1">{"Page_1",#N/A,FALSE,"BAD4Q98";"Page_2",#N/A,FALSE,"BAD4Q98";"Page_3",#N/A,FALSE,"BAD4Q98";"Page_4",#N/A,FALSE,"BAD4Q98";"Page_5",#N/A,FALSE,"BAD4Q98";"Page_6",#N/A,FALSE,"BAD4Q98";"Input_1",#N/A,FALSE,"BAD4Q98";"Input_2",#N/A,FALSE,"BAD4Q98"}</definedName>
    <definedName name="dfdfd" localSheetId="14" hidden="1">{"Page_1",#N/A,FALSE,"BAD4Q98";"Page_2",#N/A,FALSE,"BAD4Q98";"Page_3",#N/A,FALSE,"BAD4Q98";"Page_4",#N/A,FALSE,"BAD4Q98";"Page_5",#N/A,FALSE,"BAD4Q98";"Page_6",#N/A,FALSE,"BAD4Q98";"Input_1",#N/A,FALSE,"BAD4Q98";"Input_2",#N/A,FALSE,"BAD4Q98"}</definedName>
    <definedName name="dfdfd" localSheetId="24" hidden="1">{"Page_1",#N/A,FALSE,"BAD4Q98";"Page_2",#N/A,FALSE,"BAD4Q98";"Page_3",#N/A,FALSE,"BAD4Q98";"Page_4",#N/A,FALSE,"BAD4Q98";"Page_5",#N/A,FALSE,"BAD4Q98";"Page_6",#N/A,FALSE,"BAD4Q98";"Input_1",#N/A,FALSE,"BAD4Q98";"Input_2",#N/A,FALSE,"BAD4Q98"}</definedName>
    <definedName name="dfdfd" localSheetId="25" hidden="1">{"Page_1",#N/A,FALSE,"BAD4Q98";"Page_2",#N/A,FALSE,"BAD4Q98";"Page_3",#N/A,FALSE,"BAD4Q98";"Page_4",#N/A,FALSE,"BAD4Q98";"Page_5",#N/A,FALSE,"BAD4Q98";"Page_6",#N/A,FALSE,"BAD4Q98";"Input_1",#N/A,FALSE,"BAD4Q98";"Input_2",#N/A,FALSE,"BAD4Q98"}</definedName>
    <definedName name="dfdfd" localSheetId="26" hidden="1">{"Page_1",#N/A,FALSE,"BAD4Q98";"Page_2",#N/A,FALSE,"BAD4Q98";"Page_3",#N/A,FALSE,"BAD4Q98";"Page_4",#N/A,FALSE,"BAD4Q98";"Page_5",#N/A,FALSE,"BAD4Q98";"Page_6",#N/A,FALSE,"BAD4Q98";"Input_1",#N/A,FALSE,"BAD4Q98";"Input_2",#N/A,FALSE,"BAD4Q98"}</definedName>
    <definedName name="dfdfd" localSheetId="27" hidden="1">{"Page_1",#N/A,FALSE,"BAD4Q98";"Page_2",#N/A,FALSE,"BAD4Q98";"Page_3",#N/A,FALSE,"BAD4Q98";"Page_4",#N/A,FALSE,"BAD4Q98";"Page_5",#N/A,FALSE,"BAD4Q98";"Page_6",#N/A,FALSE,"BAD4Q98";"Input_1",#N/A,FALSE,"BAD4Q98";"Input_2",#N/A,FALSE,"BAD4Q98"}</definedName>
    <definedName name="dfdfd" localSheetId="28" hidden="1">{"Page_1",#N/A,FALSE,"BAD4Q98";"Page_2",#N/A,FALSE,"BAD4Q98";"Page_3",#N/A,FALSE,"BAD4Q98";"Page_4",#N/A,FALSE,"BAD4Q98";"Page_5",#N/A,FALSE,"BAD4Q98";"Page_6",#N/A,FALSE,"BAD4Q98";"Input_1",#N/A,FALSE,"BAD4Q98";"Input_2",#N/A,FALSE,"BAD4Q98"}</definedName>
    <definedName name="dfdfd" localSheetId="29" hidden="1">{"Page_1",#N/A,FALSE,"BAD4Q98";"Page_2",#N/A,FALSE,"BAD4Q98";"Page_3",#N/A,FALSE,"BAD4Q98";"Page_4",#N/A,FALSE,"BAD4Q98";"Page_5",#N/A,FALSE,"BAD4Q98";"Page_6",#N/A,FALSE,"BAD4Q98";"Input_1",#N/A,FALSE,"BAD4Q98";"Input_2",#N/A,FALSE,"BAD4Q98"}</definedName>
    <definedName name="dfds" localSheetId="15" hidden="1">{"Page_1",#N/A,FALSE,"BAD4Q98";"Page_2",#N/A,FALSE,"BAD4Q98";"Page_3",#N/A,FALSE,"BAD4Q98";"Page_4",#N/A,FALSE,"BAD4Q98";"Page_5",#N/A,FALSE,"BAD4Q98";"Page_6",#N/A,FALSE,"BAD4Q98";"Input_1",#N/A,FALSE,"BAD4Q98";"Input_2",#N/A,FALSE,"BAD4Q98"}</definedName>
    <definedName name="dfds" localSheetId="16" hidden="1">{"Page_1",#N/A,FALSE,"BAD4Q98";"Page_2",#N/A,FALSE,"BAD4Q98";"Page_3",#N/A,FALSE,"BAD4Q98";"Page_4",#N/A,FALSE,"BAD4Q98";"Page_5",#N/A,FALSE,"BAD4Q98";"Page_6",#N/A,FALSE,"BAD4Q98";"Input_1",#N/A,FALSE,"BAD4Q98";"Input_2",#N/A,FALSE,"BAD4Q98"}</definedName>
    <definedName name="dfds" localSheetId="17" hidden="1">{"Page_1",#N/A,FALSE,"BAD4Q98";"Page_2",#N/A,FALSE,"BAD4Q98";"Page_3",#N/A,FALSE,"BAD4Q98";"Page_4",#N/A,FALSE,"BAD4Q98";"Page_5",#N/A,FALSE,"BAD4Q98";"Page_6",#N/A,FALSE,"BAD4Q98";"Input_1",#N/A,FALSE,"BAD4Q98";"Input_2",#N/A,FALSE,"BAD4Q98"}</definedName>
    <definedName name="dfds" localSheetId="18" hidden="1">{"Page_1",#N/A,FALSE,"BAD4Q98";"Page_2",#N/A,FALSE,"BAD4Q98";"Page_3",#N/A,FALSE,"BAD4Q98";"Page_4",#N/A,FALSE,"BAD4Q98";"Page_5",#N/A,FALSE,"BAD4Q98";"Page_6",#N/A,FALSE,"BAD4Q98";"Input_1",#N/A,FALSE,"BAD4Q98";"Input_2",#N/A,FALSE,"BAD4Q98"}</definedName>
    <definedName name="dfds" localSheetId="19" hidden="1">{"Page_1",#N/A,FALSE,"BAD4Q98";"Page_2",#N/A,FALSE,"BAD4Q98";"Page_3",#N/A,FALSE,"BAD4Q98";"Page_4",#N/A,FALSE,"BAD4Q98";"Page_5",#N/A,FALSE,"BAD4Q98";"Page_6",#N/A,FALSE,"BAD4Q98";"Input_1",#N/A,FALSE,"BAD4Q98";"Input_2",#N/A,FALSE,"BAD4Q98"}</definedName>
    <definedName name="dfds" localSheetId="20" hidden="1">{"Page_1",#N/A,FALSE,"BAD4Q98";"Page_2",#N/A,FALSE,"BAD4Q98";"Page_3",#N/A,FALSE,"BAD4Q98";"Page_4",#N/A,FALSE,"BAD4Q98";"Page_5",#N/A,FALSE,"BAD4Q98";"Page_6",#N/A,FALSE,"BAD4Q98";"Input_1",#N/A,FALSE,"BAD4Q98";"Input_2",#N/A,FALSE,"BAD4Q98"}</definedName>
    <definedName name="dfds" localSheetId="21" hidden="1">{"Page_1",#N/A,FALSE,"BAD4Q98";"Page_2",#N/A,FALSE,"BAD4Q98";"Page_3",#N/A,FALSE,"BAD4Q98";"Page_4",#N/A,FALSE,"BAD4Q98";"Page_5",#N/A,FALSE,"BAD4Q98";"Page_6",#N/A,FALSE,"BAD4Q98";"Input_1",#N/A,FALSE,"BAD4Q98";"Input_2",#N/A,FALSE,"BAD4Q98"}</definedName>
    <definedName name="dfds" localSheetId="2" hidden="1">{"Page_1",#N/A,FALSE,"BAD4Q98";"Page_2",#N/A,FALSE,"BAD4Q98";"Page_3",#N/A,FALSE,"BAD4Q98";"Page_4",#N/A,FALSE,"BAD4Q98";"Page_5",#N/A,FALSE,"BAD4Q98";"Page_6",#N/A,FALSE,"BAD4Q98";"Input_1",#N/A,FALSE,"BAD4Q98";"Input_2",#N/A,FALSE,"BAD4Q98"}</definedName>
    <definedName name="dfds" localSheetId="7" hidden="1">{"Page_1",#N/A,FALSE,"BAD4Q98";"Page_2",#N/A,FALSE,"BAD4Q98";"Page_3",#N/A,FALSE,"BAD4Q98";"Page_4",#N/A,FALSE,"BAD4Q98";"Page_5",#N/A,FALSE,"BAD4Q98";"Page_6",#N/A,FALSE,"BAD4Q98";"Input_1",#N/A,FALSE,"BAD4Q98";"Input_2",#N/A,FALSE,"BAD4Q98"}</definedName>
    <definedName name="dfds" localSheetId="12" hidden="1">{"Page_1",#N/A,FALSE,"BAD4Q98";"Page_2",#N/A,FALSE,"BAD4Q98";"Page_3",#N/A,FALSE,"BAD4Q98";"Page_4",#N/A,FALSE,"BAD4Q98";"Page_5",#N/A,FALSE,"BAD4Q98";"Page_6",#N/A,FALSE,"BAD4Q98";"Input_1",#N/A,FALSE,"BAD4Q98";"Input_2",#N/A,FALSE,"BAD4Q98"}</definedName>
    <definedName name="dfds" localSheetId="14" hidden="1">{"Page_1",#N/A,FALSE,"BAD4Q98";"Page_2",#N/A,FALSE,"BAD4Q98";"Page_3",#N/A,FALSE,"BAD4Q98";"Page_4",#N/A,FALSE,"BAD4Q98";"Page_5",#N/A,FALSE,"BAD4Q98";"Page_6",#N/A,FALSE,"BAD4Q98";"Input_1",#N/A,FALSE,"BAD4Q98";"Input_2",#N/A,FALSE,"BAD4Q98"}</definedName>
    <definedName name="dfds" localSheetId="24" hidden="1">{"Page_1",#N/A,FALSE,"BAD4Q98";"Page_2",#N/A,FALSE,"BAD4Q98";"Page_3",#N/A,FALSE,"BAD4Q98";"Page_4",#N/A,FALSE,"BAD4Q98";"Page_5",#N/A,FALSE,"BAD4Q98";"Page_6",#N/A,FALSE,"BAD4Q98";"Input_1",#N/A,FALSE,"BAD4Q98";"Input_2",#N/A,FALSE,"BAD4Q98"}</definedName>
    <definedName name="dfds" localSheetId="25" hidden="1">{"Page_1",#N/A,FALSE,"BAD4Q98";"Page_2",#N/A,FALSE,"BAD4Q98";"Page_3",#N/A,FALSE,"BAD4Q98";"Page_4",#N/A,FALSE,"BAD4Q98";"Page_5",#N/A,FALSE,"BAD4Q98";"Page_6",#N/A,FALSE,"BAD4Q98";"Input_1",#N/A,FALSE,"BAD4Q98";"Input_2",#N/A,FALSE,"BAD4Q98"}</definedName>
    <definedName name="dfds" localSheetId="26" hidden="1">{"Page_1",#N/A,FALSE,"BAD4Q98";"Page_2",#N/A,FALSE,"BAD4Q98";"Page_3",#N/A,FALSE,"BAD4Q98";"Page_4",#N/A,FALSE,"BAD4Q98";"Page_5",#N/A,FALSE,"BAD4Q98";"Page_6",#N/A,FALSE,"BAD4Q98";"Input_1",#N/A,FALSE,"BAD4Q98";"Input_2",#N/A,FALSE,"BAD4Q98"}</definedName>
    <definedName name="dfds" localSheetId="27" hidden="1">{"Page_1",#N/A,FALSE,"BAD4Q98";"Page_2",#N/A,FALSE,"BAD4Q98";"Page_3",#N/A,FALSE,"BAD4Q98";"Page_4",#N/A,FALSE,"BAD4Q98";"Page_5",#N/A,FALSE,"BAD4Q98";"Page_6",#N/A,FALSE,"BAD4Q98";"Input_1",#N/A,FALSE,"BAD4Q98";"Input_2",#N/A,FALSE,"BAD4Q98"}</definedName>
    <definedName name="dfds" localSheetId="28" hidden="1">{"Page_1",#N/A,FALSE,"BAD4Q98";"Page_2",#N/A,FALSE,"BAD4Q98";"Page_3",#N/A,FALSE,"BAD4Q98";"Page_4",#N/A,FALSE,"BAD4Q98";"Page_5",#N/A,FALSE,"BAD4Q98";"Page_6",#N/A,FALSE,"BAD4Q98";"Input_1",#N/A,FALSE,"BAD4Q98";"Input_2",#N/A,FALSE,"BAD4Q98"}</definedName>
    <definedName name="dfds" localSheetId="29" hidden="1">{"Page_1",#N/A,FALSE,"BAD4Q98";"Page_2",#N/A,FALSE,"BAD4Q98";"Page_3",#N/A,FALSE,"BAD4Q98";"Page_4",#N/A,FALSE,"BAD4Q98";"Page_5",#N/A,FALSE,"BAD4Q98";"Page_6",#N/A,FALSE,"BAD4Q98";"Input_1",#N/A,FALSE,"BAD4Q98";"Input_2",#N/A,FALSE,"BAD4Q98"}</definedName>
    <definedName name="Disaster">#REF!</definedName>
    <definedName name="disc_date">[16]Input!$B$3</definedName>
    <definedName name="disc_month" localSheetId="15">#REF!</definedName>
    <definedName name="disc_month" localSheetId="16">#REF!</definedName>
    <definedName name="disc_month" localSheetId="17">#REF!</definedName>
    <definedName name="disc_month" localSheetId="18">#REF!</definedName>
    <definedName name="disc_month" localSheetId="19">#REF!</definedName>
    <definedName name="disc_month" localSheetId="20">#REF!</definedName>
    <definedName name="disc_month" localSheetId="24">#REF!</definedName>
    <definedName name="disc_month" localSheetId="25">#REF!</definedName>
    <definedName name="disc_month" localSheetId="26">#REF!</definedName>
    <definedName name="disc_month" localSheetId="27">#REF!</definedName>
    <definedName name="disc_month" localSheetId="28">#REF!</definedName>
    <definedName name="disc_month" localSheetId="29">#REF!</definedName>
    <definedName name="disc_month">#REF!</definedName>
    <definedName name="disc_year">[16]Input!$C$3</definedName>
    <definedName name="Discount_Year">[4]Inputs!$B$84</definedName>
    <definedName name="distribution_portanl">[5]Inputs!$B$24</definedName>
    <definedName name="DP1287TB1" localSheetId="15">#REF!</definedName>
    <definedName name="DP1287TB1" localSheetId="16">#REF!</definedName>
    <definedName name="DP1287TB1" localSheetId="17">#REF!</definedName>
    <definedName name="DP1287TB1" localSheetId="18">#REF!</definedName>
    <definedName name="DP1287TB1" localSheetId="19">#REF!</definedName>
    <definedName name="DP1287TB1" localSheetId="20">#REF!</definedName>
    <definedName name="DP1287TB1" localSheetId="24">#REF!</definedName>
    <definedName name="DP1287TB1" localSheetId="25">#REF!</definedName>
    <definedName name="DP1287TB1" localSheetId="26">#REF!</definedName>
    <definedName name="DP1287TB1" localSheetId="27">#REF!</definedName>
    <definedName name="DP1287TB1" localSheetId="28">#REF!</definedName>
    <definedName name="DP1287TB1" localSheetId="29">#REF!</definedName>
    <definedName name="DP1287TB1">#REF!</definedName>
    <definedName name="DR" localSheetId="15">#REF!+#REF!</definedName>
    <definedName name="DR" localSheetId="16">#REF!+#REF!</definedName>
    <definedName name="DR" localSheetId="17">#REF!+#REF!</definedName>
    <definedName name="DR" localSheetId="18">#REF!+#REF!</definedName>
    <definedName name="DR" localSheetId="19">#REF!+#REF!</definedName>
    <definedName name="DR" localSheetId="20">#REF!+#REF!</definedName>
    <definedName name="DR" localSheetId="24">#REF!+#REF!</definedName>
    <definedName name="DR" localSheetId="25">#REF!+#REF!</definedName>
    <definedName name="DR" localSheetId="26">#REF!+#REF!</definedName>
    <definedName name="DR" localSheetId="27">#REF!+#REF!</definedName>
    <definedName name="DR" localSheetId="28">#REF!+#REF!</definedName>
    <definedName name="DR" localSheetId="29">#REF!+#REF!</definedName>
    <definedName name="DR">#REF!+#REF!</definedName>
    <definedName name="dual_treesteps" localSheetId="15">#REF!</definedName>
    <definedName name="dual_treesteps" localSheetId="16">#REF!</definedName>
    <definedName name="dual_treesteps" localSheetId="17">#REF!</definedName>
    <definedName name="dual_treesteps" localSheetId="18">#REF!</definedName>
    <definedName name="dual_treesteps" localSheetId="19">#REF!</definedName>
    <definedName name="dual_treesteps" localSheetId="20">#REF!</definedName>
    <definedName name="dual_treesteps" localSheetId="24">#REF!</definedName>
    <definedName name="dual_treesteps" localSheetId="25">#REF!</definedName>
    <definedName name="dual_treesteps" localSheetId="26">#REF!</definedName>
    <definedName name="dual_treesteps" localSheetId="27">#REF!</definedName>
    <definedName name="dual_treesteps" localSheetId="28">#REF!</definedName>
    <definedName name="dual_treesteps" localSheetId="29">#REF!</definedName>
    <definedName name="dual_treesteps">#REF!</definedName>
    <definedName name="dual_volatility" localSheetId="15">#REF!</definedName>
    <definedName name="dual_volatility" localSheetId="16">#REF!</definedName>
    <definedName name="dual_volatility" localSheetId="17">#REF!</definedName>
    <definedName name="dual_volatility" localSheetId="18">#REF!</definedName>
    <definedName name="dual_volatility" localSheetId="19">#REF!</definedName>
    <definedName name="dual_volatility" localSheetId="20">#REF!</definedName>
    <definedName name="dual_volatility" localSheetId="24">#REF!</definedName>
    <definedName name="dual_volatility" localSheetId="25">#REF!</definedName>
    <definedName name="dual_volatility" localSheetId="26">#REF!</definedName>
    <definedName name="dual_volatility" localSheetId="27">#REF!</definedName>
    <definedName name="dual_volatility" localSheetId="28">#REF!</definedName>
    <definedName name="dual_volatility" localSheetId="29">#REF!</definedName>
    <definedName name="dual_volatility">#REF!</definedName>
    <definedName name="dual_volatility2" localSheetId="15">#REF!</definedName>
    <definedName name="dual_volatility2" localSheetId="16">#REF!</definedName>
    <definedName name="dual_volatility2" localSheetId="17">#REF!</definedName>
    <definedName name="dual_volatility2" localSheetId="18">#REF!</definedName>
    <definedName name="dual_volatility2" localSheetId="19">#REF!</definedName>
    <definedName name="dual_volatility2" localSheetId="20">#REF!</definedName>
    <definedName name="dual_volatility2" localSheetId="24">#REF!</definedName>
    <definedName name="dual_volatility2" localSheetId="25">#REF!</definedName>
    <definedName name="dual_volatility2" localSheetId="26">#REF!</definedName>
    <definedName name="dual_volatility2" localSheetId="27">#REF!</definedName>
    <definedName name="dual_volatility2" localSheetId="28">#REF!</definedName>
    <definedName name="dual_volatility2" localSheetId="29">#REF!</definedName>
    <definedName name="dual_volatility2">#REF!</definedName>
    <definedName name="dupper12">[2]Parameters!$D$19</definedName>
    <definedName name="DZ.IndSpec_Left" localSheetId="15" hidden="1">#REF!</definedName>
    <definedName name="DZ.IndSpec_Left" localSheetId="16" hidden="1">#REF!</definedName>
    <definedName name="DZ.IndSpec_Left" localSheetId="17" hidden="1">#REF!</definedName>
    <definedName name="DZ.IndSpec_Left" localSheetId="18" hidden="1">#REF!</definedName>
    <definedName name="DZ.IndSpec_Left" localSheetId="19" hidden="1">#REF!</definedName>
    <definedName name="DZ.IndSpec_Left" localSheetId="20" hidden="1">#REF!</definedName>
    <definedName name="DZ.IndSpec_Left" localSheetId="24" hidden="1">#REF!</definedName>
    <definedName name="DZ.IndSpec_Left" localSheetId="25" hidden="1">#REF!</definedName>
    <definedName name="DZ.IndSpec_Left" localSheetId="26" hidden="1">#REF!</definedName>
    <definedName name="DZ.IndSpec_Left" localSheetId="27" hidden="1">#REF!</definedName>
    <definedName name="DZ.IndSpec_Left" localSheetId="28" hidden="1">#REF!</definedName>
    <definedName name="DZ.IndSpec_Left" localSheetId="29" hidden="1">#REF!</definedName>
    <definedName name="DZ.IndSpec_Left" hidden="1">#REF!</definedName>
    <definedName name="DZ.IndSpec_Right" localSheetId="15" hidden="1">#REF!</definedName>
    <definedName name="DZ.IndSpec_Right" localSheetId="16" hidden="1">#REF!</definedName>
    <definedName name="DZ.IndSpec_Right" localSheetId="17" hidden="1">#REF!</definedName>
    <definedName name="DZ.IndSpec_Right" localSheetId="18" hidden="1">#REF!</definedName>
    <definedName name="DZ.IndSpec_Right" localSheetId="19" hidden="1">#REF!</definedName>
    <definedName name="DZ.IndSpec_Right" localSheetId="20" hidden="1">#REF!</definedName>
    <definedName name="DZ.IndSpec_Right" localSheetId="24" hidden="1">#REF!</definedName>
    <definedName name="DZ.IndSpec_Right" localSheetId="25" hidden="1">#REF!</definedName>
    <definedName name="DZ.IndSpec_Right" localSheetId="26" hidden="1">#REF!</definedName>
    <definedName name="DZ.IndSpec_Right" localSheetId="27" hidden="1">#REF!</definedName>
    <definedName name="DZ.IndSpec_Right" localSheetId="28" hidden="1">#REF!</definedName>
    <definedName name="DZ.IndSpec_Right" localSheetId="29" hidden="1">#REF!</definedName>
    <definedName name="DZ.IndSpec_Right" hidden="1">#REF!</definedName>
    <definedName name="E.R.">2.15</definedName>
    <definedName name="E_Data">#REF!</definedName>
    <definedName name="eeeeeeeeeee" localSheetId="15" hidden="1">{"SourcesUses",#N/A,TRUE,#N/A;"TransOverview",#N/A,TRUE,"CFMODEL"}</definedName>
    <definedName name="eeeeeeeeeee" localSheetId="16" hidden="1">{"SourcesUses",#N/A,TRUE,#N/A;"TransOverview",#N/A,TRUE,"CFMODEL"}</definedName>
    <definedName name="eeeeeeeeeee" localSheetId="17" hidden="1">{"SourcesUses",#N/A,TRUE,#N/A;"TransOverview",#N/A,TRUE,"CFMODEL"}</definedName>
    <definedName name="eeeeeeeeeee" localSheetId="18" hidden="1">{"SourcesUses",#N/A,TRUE,#N/A;"TransOverview",#N/A,TRUE,"CFMODEL"}</definedName>
    <definedName name="eeeeeeeeeee" localSheetId="19" hidden="1">{"SourcesUses",#N/A,TRUE,#N/A;"TransOverview",#N/A,TRUE,"CFMODEL"}</definedName>
    <definedName name="eeeeeeeeeee" localSheetId="20" hidden="1">{"SourcesUses",#N/A,TRUE,#N/A;"TransOverview",#N/A,TRUE,"CFMODEL"}</definedName>
    <definedName name="eeeeeeeeeee" localSheetId="21" hidden="1">{"SourcesUses",#N/A,TRUE,#N/A;"TransOverview",#N/A,TRUE,"CFMODEL"}</definedName>
    <definedName name="eeeeeeeeeee" localSheetId="2" hidden="1">{"SourcesUses",#N/A,TRUE,#N/A;"TransOverview",#N/A,TRUE,"CFMODEL"}</definedName>
    <definedName name="eeeeeeeeeee" localSheetId="7" hidden="1">{"SourcesUses",#N/A,TRUE,#N/A;"TransOverview",#N/A,TRUE,"CFMODEL"}</definedName>
    <definedName name="eeeeeeeeeee" localSheetId="12" hidden="1">{"SourcesUses",#N/A,TRUE,#N/A;"TransOverview",#N/A,TRUE,"CFMODEL"}</definedName>
    <definedName name="eeeeeeeeeee" localSheetId="14" hidden="1">{"SourcesUses",#N/A,TRUE,#N/A;"TransOverview",#N/A,TRUE,"CFMODEL"}</definedName>
    <definedName name="eeeeeeeeeee" localSheetId="24" hidden="1">{"SourcesUses",#N/A,TRUE,#N/A;"TransOverview",#N/A,TRUE,"CFMODEL"}</definedName>
    <definedName name="eeeeeeeeeee" localSheetId="25" hidden="1">{"SourcesUses",#N/A,TRUE,#N/A;"TransOverview",#N/A,TRUE,"CFMODEL"}</definedName>
    <definedName name="eeeeeeeeeee" localSheetId="26" hidden="1">{"SourcesUses",#N/A,TRUE,#N/A;"TransOverview",#N/A,TRUE,"CFMODEL"}</definedName>
    <definedName name="eeeeeeeeeee" localSheetId="27" hidden="1">{"SourcesUses",#N/A,TRUE,#N/A;"TransOverview",#N/A,TRUE,"CFMODEL"}</definedName>
    <definedName name="eeeeeeeeeee" localSheetId="28" hidden="1">{"SourcesUses",#N/A,TRUE,#N/A;"TransOverview",#N/A,TRUE,"CFMODEL"}</definedName>
    <definedName name="eeeeeeeeeee" localSheetId="29" hidden="1">{"SourcesUses",#N/A,TRUE,#N/A;"TransOverview",#N/A,TRUE,"CFMODEL"}</definedName>
    <definedName name="eeeeeeeeeeeeeeeeee" localSheetId="15" hidden="1">{"SourcesUses",#N/A,TRUE,"FundsFlow";"TransOverview",#N/A,TRUE,"FundsFlow"}</definedName>
    <definedName name="eeeeeeeeeeeeeeeeee" localSheetId="16" hidden="1">{"SourcesUses",#N/A,TRUE,"FundsFlow";"TransOverview",#N/A,TRUE,"FundsFlow"}</definedName>
    <definedName name="eeeeeeeeeeeeeeeeee" localSheetId="17" hidden="1">{"SourcesUses",#N/A,TRUE,"FundsFlow";"TransOverview",#N/A,TRUE,"FundsFlow"}</definedName>
    <definedName name="eeeeeeeeeeeeeeeeee" localSheetId="18" hidden="1">{"SourcesUses",#N/A,TRUE,"FundsFlow";"TransOverview",#N/A,TRUE,"FundsFlow"}</definedName>
    <definedName name="eeeeeeeeeeeeeeeeee" localSheetId="19" hidden="1">{"SourcesUses",#N/A,TRUE,"FundsFlow";"TransOverview",#N/A,TRUE,"FundsFlow"}</definedName>
    <definedName name="eeeeeeeeeeeeeeeeee" localSheetId="20" hidden="1">{"SourcesUses",#N/A,TRUE,"FundsFlow";"TransOverview",#N/A,TRUE,"FundsFlow"}</definedName>
    <definedName name="eeeeeeeeeeeeeeeeee" localSheetId="21" hidden="1">{"SourcesUses",#N/A,TRUE,"FundsFlow";"TransOverview",#N/A,TRUE,"FundsFlow"}</definedName>
    <definedName name="eeeeeeeeeeeeeeeeee" localSheetId="2" hidden="1">{"SourcesUses",#N/A,TRUE,"FundsFlow";"TransOverview",#N/A,TRUE,"FundsFlow"}</definedName>
    <definedName name="eeeeeeeeeeeeeeeeee" localSheetId="7" hidden="1">{"SourcesUses",#N/A,TRUE,"FundsFlow";"TransOverview",#N/A,TRUE,"FundsFlow"}</definedName>
    <definedName name="eeeeeeeeeeeeeeeeee" localSheetId="12" hidden="1">{"SourcesUses",#N/A,TRUE,"FundsFlow";"TransOverview",#N/A,TRUE,"FundsFlow"}</definedName>
    <definedName name="eeeeeeeeeeeeeeeeee" localSheetId="14" hidden="1">{"SourcesUses",#N/A,TRUE,"FundsFlow";"TransOverview",#N/A,TRUE,"FundsFlow"}</definedName>
    <definedName name="eeeeeeeeeeeeeeeeee" localSheetId="24" hidden="1">{"SourcesUses",#N/A,TRUE,"FundsFlow";"TransOverview",#N/A,TRUE,"FundsFlow"}</definedName>
    <definedName name="eeeeeeeeeeeeeeeeee" localSheetId="25" hidden="1">{"SourcesUses",#N/A,TRUE,"FundsFlow";"TransOverview",#N/A,TRUE,"FundsFlow"}</definedName>
    <definedName name="eeeeeeeeeeeeeeeeee" localSheetId="26" hidden="1">{"SourcesUses",#N/A,TRUE,"FundsFlow";"TransOverview",#N/A,TRUE,"FundsFlow"}</definedName>
    <definedName name="eeeeeeeeeeeeeeeeee" localSheetId="27" hidden="1">{"SourcesUses",#N/A,TRUE,"FundsFlow";"TransOverview",#N/A,TRUE,"FundsFlow"}</definedName>
    <definedName name="eeeeeeeeeeeeeeeeee" localSheetId="28" hidden="1">{"SourcesUses",#N/A,TRUE,"FundsFlow";"TransOverview",#N/A,TRUE,"FundsFlow"}</definedName>
    <definedName name="eeeeeeeeeeeeeeeeee" localSheetId="29" hidden="1">{"SourcesUses",#N/A,TRUE,"FundsFlow";"TransOverview",#N/A,TRUE,"FundsFlow"}</definedName>
    <definedName name="effective_date">[5]Inputs!$B$14</definedName>
    <definedName name="eighty_seven" localSheetId="15">#REF!</definedName>
    <definedName name="eighty_seven" localSheetId="16">#REF!</definedName>
    <definedName name="eighty_seven" localSheetId="17">#REF!</definedName>
    <definedName name="eighty_seven" localSheetId="18">#REF!</definedName>
    <definedName name="eighty_seven" localSheetId="19">#REF!</definedName>
    <definedName name="eighty_seven" localSheetId="20">#REF!</definedName>
    <definedName name="eighty_seven" localSheetId="24">#REF!</definedName>
    <definedName name="eighty_seven" localSheetId="25">#REF!</definedName>
    <definedName name="eighty_seven" localSheetId="26">#REF!</definedName>
    <definedName name="eighty_seven" localSheetId="27">#REF!</definedName>
    <definedName name="eighty_seven" localSheetId="28">#REF!</definedName>
    <definedName name="eighty_seven" localSheetId="29">#REF!</definedName>
    <definedName name="eighty_seven">#REF!</definedName>
    <definedName name="electric" localSheetId="15">#REF!</definedName>
    <definedName name="electric" localSheetId="16">#REF!</definedName>
    <definedName name="electric" localSheetId="17">#REF!</definedName>
    <definedName name="electric" localSheetId="18">#REF!</definedName>
    <definedName name="electric" localSheetId="19">#REF!</definedName>
    <definedName name="electric" localSheetId="20">#REF!</definedName>
    <definedName name="electric" localSheetId="24">#REF!</definedName>
    <definedName name="electric" localSheetId="25">#REF!</definedName>
    <definedName name="electric" localSheetId="26">#REF!</definedName>
    <definedName name="electric" localSheetId="27">#REF!</definedName>
    <definedName name="electric" localSheetId="28">#REF!</definedName>
    <definedName name="electric" localSheetId="29">#REF!</definedName>
    <definedName name="electric">#REF!</definedName>
    <definedName name="electric_deep">'[17]Realization Rates'!$C$7</definedName>
    <definedName name="electric_plus">'[18]Realization Rates'!$C$6</definedName>
    <definedName name="EnergyServices_Rev_Growth">[9]Assumptions!$C$13</definedName>
    <definedName name="Enterprise" localSheetId="15">#REF!</definedName>
    <definedName name="Enterprise" localSheetId="16">#REF!</definedName>
    <definedName name="Enterprise" localSheetId="17">#REF!</definedName>
    <definedName name="Enterprise" localSheetId="18">#REF!</definedName>
    <definedName name="Enterprise" localSheetId="19">#REF!</definedName>
    <definedName name="Enterprise" localSheetId="20">#REF!</definedName>
    <definedName name="Enterprise" localSheetId="24">#REF!</definedName>
    <definedName name="Enterprise" localSheetId="25">#REF!</definedName>
    <definedName name="Enterprise" localSheetId="26">#REF!</definedName>
    <definedName name="Enterprise" localSheetId="27">#REF!</definedName>
    <definedName name="Enterprise" localSheetId="28">#REF!</definedName>
    <definedName name="Enterprise" localSheetId="29">#REF!</definedName>
    <definedName name="Enterprise">#REF!</definedName>
    <definedName name="entity" localSheetId="15">#REF!</definedName>
    <definedName name="entity" localSheetId="16">#REF!</definedName>
    <definedName name="entity" localSheetId="17">#REF!</definedName>
    <definedName name="entity" localSheetId="18">#REF!</definedName>
    <definedName name="entity" localSheetId="19">#REF!</definedName>
    <definedName name="entity" localSheetId="20">#REF!</definedName>
    <definedName name="entity" localSheetId="24">#REF!</definedName>
    <definedName name="entity" localSheetId="25">#REF!</definedName>
    <definedName name="entity" localSheetId="26">#REF!</definedName>
    <definedName name="entity" localSheetId="27">#REF!</definedName>
    <definedName name="entity" localSheetId="28">#REF!</definedName>
    <definedName name="entity" localSheetId="29">#REF!</definedName>
    <definedName name="entity">#REF!</definedName>
    <definedName name="entity1" localSheetId="15">#REF!</definedName>
    <definedName name="entity1" localSheetId="16">#REF!</definedName>
    <definedName name="entity1" localSheetId="17">#REF!</definedName>
    <definedName name="entity1" localSheetId="18">#REF!</definedName>
    <definedName name="entity1" localSheetId="19">#REF!</definedName>
    <definedName name="entity1" localSheetId="20">#REF!</definedName>
    <definedName name="entity1" localSheetId="24">#REF!</definedName>
    <definedName name="entity1" localSheetId="25">#REF!</definedName>
    <definedName name="entity1" localSheetId="26">#REF!</definedName>
    <definedName name="entity1" localSheetId="27">#REF!</definedName>
    <definedName name="entity1" localSheetId="28">#REF!</definedName>
    <definedName name="entity1" localSheetId="29">#REF!</definedName>
    <definedName name="entity1">#REF!</definedName>
    <definedName name="Equity_Bridge_Loan_Interest_Expense_Lease" localSheetId="15">#REF!</definedName>
    <definedName name="Equity_Bridge_Loan_Interest_Expense_Lease" localSheetId="16">#REF!</definedName>
    <definedName name="Equity_Bridge_Loan_Interest_Expense_Lease" localSheetId="17">#REF!</definedName>
    <definedName name="Equity_Bridge_Loan_Interest_Expense_Lease" localSheetId="18">#REF!</definedName>
    <definedName name="Equity_Bridge_Loan_Interest_Expense_Lease" localSheetId="19">#REF!</definedName>
    <definedName name="Equity_Bridge_Loan_Interest_Expense_Lease" localSheetId="20">#REF!</definedName>
    <definedName name="Equity_Bridge_Loan_Interest_Expense_Lease" localSheetId="24">#REF!</definedName>
    <definedName name="Equity_Bridge_Loan_Interest_Expense_Lease" localSheetId="25">#REF!</definedName>
    <definedName name="Equity_Bridge_Loan_Interest_Expense_Lease" localSheetId="26">#REF!</definedName>
    <definedName name="Equity_Bridge_Loan_Interest_Expense_Lease" localSheetId="27">#REF!</definedName>
    <definedName name="Equity_Bridge_Loan_Interest_Expense_Lease" localSheetId="28">#REF!</definedName>
    <definedName name="Equity_Bridge_Loan_Interest_Expense_Lease" localSheetId="29">#REF!</definedName>
    <definedName name="Equity_Bridge_Loan_Interest_Expense_Lease">#REF!</definedName>
    <definedName name="equityapo_volatility" localSheetId="15">#REF!</definedName>
    <definedName name="equityapo_volatility" localSheetId="16">#REF!</definedName>
    <definedName name="equityapo_volatility" localSheetId="17">#REF!</definedName>
    <definedName name="equityapo_volatility" localSheetId="18">#REF!</definedName>
    <definedName name="equityapo_volatility" localSheetId="19">#REF!</definedName>
    <definedName name="equityapo_volatility" localSheetId="20">#REF!</definedName>
    <definedName name="equityapo_volatility" localSheetId="24">#REF!</definedName>
    <definedName name="equityapo_volatility" localSheetId="25">#REF!</definedName>
    <definedName name="equityapo_volatility" localSheetId="26">#REF!</definedName>
    <definedName name="equityapo_volatility" localSheetId="27">#REF!</definedName>
    <definedName name="equityapo_volatility" localSheetId="28">#REF!</definedName>
    <definedName name="equityapo_volatility" localSheetId="29">#REF!</definedName>
    <definedName name="equityapo_volatility">#REF!</definedName>
    <definedName name="equityoption_treesteps" localSheetId="15">#REF!</definedName>
    <definedName name="equityoption_treesteps" localSheetId="16">#REF!</definedName>
    <definedName name="equityoption_treesteps" localSheetId="17">#REF!</definedName>
    <definedName name="equityoption_treesteps" localSheetId="18">#REF!</definedName>
    <definedName name="equityoption_treesteps" localSheetId="19">#REF!</definedName>
    <definedName name="equityoption_treesteps" localSheetId="20">#REF!</definedName>
    <definedName name="equityoption_treesteps" localSheetId="24">#REF!</definedName>
    <definedName name="equityoption_treesteps" localSheetId="25">#REF!</definedName>
    <definedName name="equityoption_treesteps" localSheetId="26">#REF!</definedName>
    <definedName name="equityoption_treesteps" localSheetId="27">#REF!</definedName>
    <definedName name="equityoption_treesteps" localSheetId="28">#REF!</definedName>
    <definedName name="equityoption_treesteps" localSheetId="29">#REF!</definedName>
    <definedName name="equityoption_treesteps">#REF!</definedName>
    <definedName name="equityoption_volatility" localSheetId="15">#REF!</definedName>
    <definedName name="equityoption_volatility" localSheetId="16">#REF!</definedName>
    <definedName name="equityoption_volatility" localSheetId="17">#REF!</definedName>
    <definedName name="equityoption_volatility" localSheetId="18">#REF!</definedName>
    <definedName name="equityoption_volatility" localSheetId="19">#REF!</definedName>
    <definedName name="equityoption_volatility" localSheetId="20">#REF!</definedName>
    <definedName name="equityoption_volatility" localSheetId="24">#REF!</definedName>
    <definedName name="equityoption_volatility" localSheetId="25">#REF!</definedName>
    <definedName name="equityoption_volatility" localSheetId="26">#REF!</definedName>
    <definedName name="equityoption_volatility" localSheetId="27">#REF!</definedName>
    <definedName name="equityoption_volatility" localSheetId="28">#REF!</definedName>
    <definedName name="equityoption_volatility" localSheetId="29">#REF!</definedName>
    <definedName name="equityoption_volatility">#REF!</definedName>
    <definedName name="EssAliasTable">"Default"</definedName>
    <definedName name="ESSBASE_AREA">#REF!</definedName>
    <definedName name="eurofutopt_meanreversion" localSheetId="15">#REF!</definedName>
    <definedName name="eurofutopt_meanreversion" localSheetId="16">#REF!</definedName>
    <definedName name="eurofutopt_meanreversion" localSheetId="17">#REF!</definedName>
    <definedName name="eurofutopt_meanreversion" localSheetId="18">#REF!</definedName>
    <definedName name="eurofutopt_meanreversion" localSheetId="19">#REF!</definedName>
    <definedName name="eurofutopt_meanreversion" localSheetId="20">#REF!</definedName>
    <definedName name="eurofutopt_meanreversion" localSheetId="24">#REF!</definedName>
    <definedName name="eurofutopt_meanreversion" localSheetId="25">#REF!</definedName>
    <definedName name="eurofutopt_meanreversion" localSheetId="26">#REF!</definedName>
    <definedName name="eurofutopt_meanreversion" localSheetId="27">#REF!</definedName>
    <definedName name="eurofutopt_meanreversion" localSheetId="28">#REF!</definedName>
    <definedName name="eurofutopt_meanreversion" localSheetId="29">#REF!</definedName>
    <definedName name="eurofutopt_meanreversion">#REF!</definedName>
    <definedName name="eurofutopt_model" localSheetId="15">#REF!</definedName>
    <definedName name="eurofutopt_model" localSheetId="16">#REF!</definedName>
    <definedName name="eurofutopt_model" localSheetId="17">#REF!</definedName>
    <definedName name="eurofutopt_model" localSheetId="18">#REF!</definedName>
    <definedName name="eurofutopt_model" localSheetId="19">#REF!</definedName>
    <definedName name="eurofutopt_model" localSheetId="20">#REF!</definedName>
    <definedName name="eurofutopt_model" localSheetId="24">#REF!</definedName>
    <definedName name="eurofutopt_model" localSheetId="25">#REF!</definedName>
    <definedName name="eurofutopt_model" localSheetId="26">#REF!</definedName>
    <definedName name="eurofutopt_model" localSheetId="27">#REF!</definedName>
    <definedName name="eurofutopt_model" localSheetId="28">#REF!</definedName>
    <definedName name="eurofutopt_model" localSheetId="29">#REF!</definedName>
    <definedName name="eurofutopt_model">#REF!</definedName>
    <definedName name="eurofutopt_volatility" localSheetId="15">#REF!</definedName>
    <definedName name="eurofutopt_volatility" localSheetId="16">#REF!</definedName>
    <definedName name="eurofutopt_volatility" localSheetId="17">#REF!</definedName>
    <definedName name="eurofutopt_volatility" localSheetId="18">#REF!</definedName>
    <definedName name="eurofutopt_volatility" localSheetId="19">#REF!</definedName>
    <definedName name="eurofutopt_volatility" localSheetId="20">#REF!</definedName>
    <definedName name="eurofutopt_volatility" localSheetId="24">#REF!</definedName>
    <definedName name="eurofutopt_volatility" localSheetId="25">#REF!</definedName>
    <definedName name="eurofutopt_volatility" localSheetId="26">#REF!</definedName>
    <definedName name="eurofutopt_volatility" localSheetId="27">#REF!</definedName>
    <definedName name="eurofutopt_volatility" localSheetId="28">#REF!</definedName>
    <definedName name="eurofutopt_volatility" localSheetId="29">#REF!</definedName>
    <definedName name="eurofutopt_volatility">#REF!</definedName>
    <definedName name="ev.Calculation" hidden="1">-4105</definedName>
    <definedName name="ev.Initialized" hidden="1">FALSE</definedName>
    <definedName name="EXA">#REF!</definedName>
    <definedName name="Excess_Dividend_Tax_Amount_Unlevered" localSheetId="15">#REF!</definedName>
    <definedName name="Excess_Dividend_Tax_Amount_Unlevered" localSheetId="16">#REF!</definedName>
    <definedName name="Excess_Dividend_Tax_Amount_Unlevered" localSheetId="17">#REF!</definedName>
    <definedName name="Excess_Dividend_Tax_Amount_Unlevered" localSheetId="18">#REF!</definedName>
    <definedName name="Excess_Dividend_Tax_Amount_Unlevered" localSheetId="19">#REF!</definedName>
    <definedName name="Excess_Dividend_Tax_Amount_Unlevered" localSheetId="20">#REF!</definedName>
    <definedName name="Excess_Dividend_Tax_Amount_Unlevered" localSheetId="24">#REF!</definedName>
    <definedName name="Excess_Dividend_Tax_Amount_Unlevered" localSheetId="25">#REF!</definedName>
    <definedName name="Excess_Dividend_Tax_Amount_Unlevered" localSheetId="26">#REF!</definedName>
    <definedName name="Excess_Dividend_Tax_Amount_Unlevered" localSheetId="27">#REF!</definedName>
    <definedName name="Excess_Dividend_Tax_Amount_Unlevered" localSheetId="28">#REF!</definedName>
    <definedName name="Excess_Dividend_Tax_Amount_Unlevered" localSheetId="29">#REF!</definedName>
    <definedName name="Excess_Dividend_Tax_Amount_Unlevered">#REF!</definedName>
    <definedName name="Excess_Dividends_Tax_Amount" localSheetId="15">#REF!</definedName>
    <definedName name="Excess_Dividends_Tax_Amount" localSheetId="16">#REF!</definedName>
    <definedName name="Excess_Dividends_Tax_Amount" localSheetId="17">#REF!</definedName>
    <definedName name="Excess_Dividends_Tax_Amount" localSheetId="18">#REF!</definedName>
    <definedName name="Excess_Dividends_Tax_Amount" localSheetId="19">#REF!</definedName>
    <definedName name="Excess_Dividends_Tax_Amount" localSheetId="20">#REF!</definedName>
    <definedName name="Excess_Dividends_Tax_Amount" localSheetId="24">#REF!</definedName>
    <definedName name="Excess_Dividends_Tax_Amount" localSheetId="25">#REF!</definedName>
    <definedName name="Excess_Dividends_Tax_Amount" localSheetId="26">#REF!</definedName>
    <definedName name="Excess_Dividends_Tax_Amount" localSheetId="27">#REF!</definedName>
    <definedName name="Excess_Dividends_Tax_Amount" localSheetId="28">#REF!</definedName>
    <definedName name="Excess_Dividends_Tax_Amount" localSheetId="29">#REF!</definedName>
    <definedName name="Excess_Dividends_Tax_Amount">#REF!</definedName>
    <definedName name="exchange_rates">[5]Inputs!$B$29</definedName>
    <definedName name="existing" localSheetId="15">#REF!</definedName>
    <definedName name="existing" localSheetId="16">#REF!</definedName>
    <definedName name="existing" localSheetId="17">#REF!</definedName>
    <definedName name="existing" localSheetId="18">#REF!</definedName>
    <definedName name="existing" localSheetId="19">#REF!</definedName>
    <definedName name="existing" localSheetId="20">#REF!</definedName>
    <definedName name="existing" localSheetId="24">#REF!</definedName>
    <definedName name="existing" localSheetId="25">#REF!</definedName>
    <definedName name="existing" localSheetId="26">#REF!</definedName>
    <definedName name="existing" localSheetId="27">#REF!</definedName>
    <definedName name="existing" localSheetId="28">#REF!</definedName>
    <definedName name="existing" localSheetId="29">#REF!</definedName>
    <definedName name="existing">#REF!</definedName>
    <definedName name="existing_table" localSheetId="15">#REF!</definedName>
    <definedName name="existing_table" localSheetId="16">#REF!</definedName>
    <definedName name="existing_table" localSheetId="17">#REF!</definedName>
    <definedName name="existing_table" localSheetId="18">#REF!</definedName>
    <definedName name="existing_table" localSheetId="19">#REF!</definedName>
    <definedName name="existing_table" localSheetId="20">#REF!</definedName>
    <definedName name="existing_table" localSheetId="24">#REF!</definedName>
    <definedName name="existing_table" localSheetId="25">#REF!</definedName>
    <definedName name="existing_table" localSheetId="26">#REF!</definedName>
    <definedName name="existing_table" localSheetId="27">#REF!</definedName>
    <definedName name="existing_table" localSheetId="28">#REF!</definedName>
    <definedName name="existing_table" localSheetId="29">#REF!</definedName>
    <definedName name="existing_table">#REF!</definedName>
    <definedName name="f" localSheetId="15" hidden="1">{"Page_1",#N/A,FALSE,"BAD4Q98";"Page_2",#N/A,FALSE,"BAD4Q98";"Page_3",#N/A,FALSE,"BAD4Q98";"Page_4",#N/A,FALSE,"BAD4Q98";"Page_5",#N/A,FALSE,"BAD4Q98";"Page_6",#N/A,FALSE,"BAD4Q98";"Input_1",#N/A,FALSE,"BAD4Q98";"Input_2",#N/A,FALSE,"BAD4Q98"}</definedName>
    <definedName name="f" localSheetId="16" hidden="1">{"Page_1",#N/A,FALSE,"BAD4Q98";"Page_2",#N/A,FALSE,"BAD4Q98";"Page_3",#N/A,FALSE,"BAD4Q98";"Page_4",#N/A,FALSE,"BAD4Q98";"Page_5",#N/A,FALSE,"BAD4Q98";"Page_6",#N/A,FALSE,"BAD4Q98";"Input_1",#N/A,FALSE,"BAD4Q98";"Input_2",#N/A,FALSE,"BAD4Q98"}</definedName>
    <definedName name="f" localSheetId="17" hidden="1">{"Page_1",#N/A,FALSE,"BAD4Q98";"Page_2",#N/A,FALSE,"BAD4Q98";"Page_3",#N/A,FALSE,"BAD4Q98";"Page_4",#N/A,FALSE,"BAD4Q98";"Page_5",#N/A,FALSE,"BAD4Q98";"Page_6",#N/A,FALSE,"BAD4Q98";"Input_1",#N/A,FALSE,"BAD4Q98";"Input_2",#N/A,FALSE,"BAD4Q98"}</definedName>
    <definedName name="f" localSheetId="18" hidden="1">{"Page_1",#N/A,FALSE,"BAD4Q98";"Page_2",#N/A,FALSE,"BAD4Q98";"Page_3",#N/A,FALSE,"BAD4Q98";"Page_4",#N/A,FALSE,"BAD4Q98";"Page_5",#N/A,FALSE,"BAD4Q98";"Page_6",#N/A,FALSE,"BAD4Q98";"Input_1",#N/A,FALSE,"BAD4Q98";"Input_2",#N/A,FALSE,"BAD4Q98"}</definedName>
    <definedName name="f" localSheetId="19" hidden="1">{"Page_1",#N/A,FALSE,"BAD4Q98";"Page_2",#N/A,FALSE,"BAD4Q98";"Page_3",#N/A,FALSE,"BAD4Q98";"Page_4",#N/A,FALSE,"BAD4Q98";"Page_5",#N/A,FALSE,"BAD4Q98";"Page_6",#N/A,FALSE,"BAD4Q98";"Input_1",#N/A,FALSE,"BAD4Q98";"Input_2",#N/A,FALSE,"BAD4Q98"}</definedName>
    <definedName name="f" localSheetId="20" hidden="1">{"Page_1",#N/A,FALSE,"BAD4Q98";"Page_2",#N/A,FALSE,"BAD4Q98";"Page_3",#N/A,FALSE,"BAD4Q98";"Page_4",#N/A,FALSE,"BAD4Q98";"Page_5",#N/A,FALSE,"BAD4Q98";"Page_6",#N/A,FALSE,"BAD4Q98";"Input_1",#N/A,FALSE,"BAD4Q98";"Input_2",#N/A,FALSE,"BAD4Q98"}</definedName>
    <definedName name="f" localSheetId="21" hidden="1">{"Page_1",#N/A,FALSE,"BAD4Q98";"Page_2",#N/A,FALSE,"BAD4Q98";"Page_3",#N/A,FALSE,"BAD4Q98";"Page_4",#N/A,FALSE,"BAD4Q98";"Page_5",#N/A,FALSE,"BAD4Q98";"Page_6",#N/A,FALSE,"BAD4Q98";"Input_1",#N/A,FALSE,"BAD4Q98";"Input_2",#N/A,FALSE,"BAD4Q98"}</definedName>
    <definedName name="f" localSheetId="2" hidden="1">{"Page_1",#N/A,FALSE,"BAD4Q98";"Page_2",#N/A,FALSE,"BAD4Q98";"Page_3",#N/A,FALSE,"BAD4Q98";"Page_4",#N/A,FALSE,"BAD4Q98";"Page_5",#N/A,FALSE,"BAD4Q98";"Page_6",#N/A,FALSE,"BAD4Q98";"Input_1",#N/A,FALSE,"BAD4Q98";"Input_2",#N/A,FALSE,"BAD4Q98"}</definedName>
    <definedName name="f" localSheetId="7" hidden="1">{"Page_1",#N/A,FALSE,"BAD4Q98";"Page_2",#N/A,FALSE,"BAD4Q98";"Page_3",#N/A,FALSE,"BAD4Q98";"Page_4",#N/A,FALSE,"BAD4Q98";"Page_5",#N/A,FALSE,"BAD4Q98";"Page_6",#N/A,FALSE,"BAD4Q98";"Input_1",#N/A,FALSE,"BAD4Q98";"Input_2",#N/A,FALSE,"BAD4Q98"}</definedName>
    <definedName name="f" localSheetId="12" hidden="1">{"Page_1",#N/A,FALSE,"BAD4Q98";"Page_2",#N/A,FALSE,"BAD4Q98";"Page_3",#N/A,FALSE,"BAD4Q98";"Page_4",#N/A,FALSE,"BAD4Q98";"Page_5",#N/A,FALSE,"BAD4Q98";"Page_6",#N/A,FALSE,"BAD4Q98";"Input_1",#N/A,FALSE,"BAD4Q98";"Input_2",#N/A,FALSE,"BAD4Q98"}</definedName>
    <definedName name="f" localSheetId="14" hidden="1">{"Page_1",#N/A,FALSE,"BAD4Q98";"Page_2",#N/A,FALSE,"BAD4Q98";"Page_3",#N/A,FALSE,"BAD4Q98";"Page_4",#N/A,FALSE,"BAD4Q98";"Page_5",#N/A,FALSE,"BAD4Q98";"Page_6",#N/A,FALSE,"BAD4Q98";"Input_1",#N/A,FALSE,"BAD4Q98";"Input_2",#N/A,FALSE,"BAD4Q98"}</definedName>
    <definedName name="f" localSheetId="24" hidden="1">{"Page_1",#N/A,FALSE,"BAD4Q98";"Page_2",#N/A,FALSE,"BAD4Q98";"Page_3",#N/A,FALSE,"BAD4Q98";"Page_4",#N/A,FALSE,"BAD4Q98";"Page_5",#N/A,FALSE,"BAD4Q98";"Page_6",#N/A,FALSE,"BAD4Q98";"Input_1",#N/A,FALSE,"BAD4Q98";"Input_2",#N/A,FALSE,"BAD4Q98"}</definedName>
    <definedName name="f" localSheetId="25" hidden="1">{"Page_1",#N/A,FALSE,"BAD4Q98";"Page_2",#N/A,FALSE,"BAD4Q98";"Page_3",#N/A,FALSE,"BAD4Q98";"Page_4",#N/A,FALSE,"BAD4Q98";"Page_5",#N/A,FALSE,"BAD4Q98";"Page_6",#N/A,FALSE,"BAD4Q98";"Input_1",#N/A,FALSE,"BAD4Q98";"Input_2",#N/A,FALSE,"BAD4Q98"}</definedName>
    <definedName name="f" localSheetId="26" hidden="1">{"Page_1",#N/A,FALSE,"BAD4Q98";"Page_2",#N/A,FALSE,"BAD4Q98";"Page_3",#N/A,FALSE,"BAD4Q98";"Page_4",#N/A,FALSE,"BAD4Q98";"Page_5",#N/A,FALSE,"BAD4Q98";"Page_6",#N/A,FALSE,"BAD4Q98";"Input_1",#N/A,FALSE,"BAD4Q98";"Input_2",#N/A,FALSE,"BAD4Q98"}</definedName>
    <definedName name="f" localSheetId="27" hidden="1">{"Page_1",#N/A,FALSE,"BAD4Q98";"Page_2",#N/A,FALSE,"BAD4Q98";"Page_3",#N/A,FALSE,"BAD4Q98";"Page_4",#N/A,FALSE,"BAD4Q98";"Page_5",#N/A,FALSE,"BAD4Q98";"Page_6",#N/A,FALSE,"BAD4Q98";"Input_1",#N/A,FALSE,"BAD4Q98";"Input_2",#N/A,FALSE,"BAD4Q98"}</definedName>
    <definedName name="f" localSheetId="28" hidden="1">{"Page_1",#N/A,FALSE,"BAD4Q98";"Page_2",#N/A,FALSE,"BAD4Q98";"Page_3",#N/A,FALSE,"BAD4Q98";"Page_4",#N/A,FALSE,"BAD4Q98";"Page_5",#N/A,FALSE,"BAD4Q98";"Page_6",#N/A,FALSE,"BAD4Q98";"Input_1",#N/A,FALSE,"BAD4Q98";"Input_2",#N/A,FALSE,"BAD4Q98"}</definedName>
    <definedName name="f" localSheetId="29" hidden="1">{"Page_1",#N/A,FALSE,"BAD4Q98";"Page_2",#N/A,FALSE,"BAD4Q98";"Page_3",#N/A,FALSE,"BAD4Q98";"Page_4",#N/A,FALSE,"BAD4Q98";"Page_5",#N/A,FALSE,"BAD4Q98";"Page_6",#N/A,FALSE,"BAD4Q98";"Input_1",#N/A,FALSE,"BAD4Q98";"Input_2",#N/A,FALSE,"BAD4Q98"}</definedName>
    <definedName name="FACT">[2]Factors!$B$9:$H$109</definedName>
    <definedName name="fdasdfdsadf" localSheetId="15">#REF!</definedName>
    <definedName name="fdasdfdsadf" localSheetId="16">#REF!</definedName>
    <definedName name="fdasdfdsadf" localSheetId="17">#REF!</definedName>
    <definedName name="fdasdfdsadf" localSheetId="18">#REF!</definedName>
    <definedName name="fdasdfdsadf" localSheetId="19">#REF!</definedName>
    <definedName name="fdasdfdsadf" localSheetId="20">#REF!</definedName>
    <definedName name="fdasdfdsadf" localSheetId="24">#REF!</definedName>
    <definedName name="fdasdfdsadf" localSheetId="25">#REF!</definedName>
    <definedName name="fdasdfdsadf" localSheetId="26">#REF!</definedName>
    <definedName name="fdasdfdsadf" localSheetId="27">#REF!</definedName>
    <definedName name="fdasdfdsadf" localSheetId="28">#REF!</definedName>
    <definedName name="fdasdfdsadf" localSheetId="29">#REF!</definedName>
    <definedName name="fdasdfdsadf">#REF!</definedName>
    <definedName name="fdfdfdfd" localSheetId="15">#REF!</definedName>
    <definedName name="fdfdfdfd" localSheetId="16">#REF!</definedName>
    <definedName name="fdfdfdfd" localSheetId="17">#REF!</definedName>
    <definedName name="fdfdfdfd" localSheetId="18">#REF!</definedName>
    <definedName name="fdfdfdfd" localSheetId="19">#REF!</definedName>
    <definedName name="fdfdfdfd" localSheetId="20">#REF!</definedName>
    <definedName name="fdfdfdfd" localSheetId="24">#REF!</definedName>
    <definedName name="fdfdfdfd" localSheetId="25">#REF!</definedName>
    <definedName name="fdfdfdfd" localSheetId="26">#REF!</definedName>
    <definedName name="fdfdfdfd" localSheetId="27">#REF!</definedName>
    <definedName name="fdfdfdfd" localSheetId="28">#REF!</definedName>
    <definedName name="fdfdfdfd" localSheetId="29">#REF!</definedName>
    <definedName name="fdfdfdfd">#REF!</definedName>
    <definedName name="fdfdfdfdfd" localSheetId="15">#REF!</definedName>
    <definedName name="fdfdfdfdfd" localSheetId="16">#REF!</definedName>
    <definedName name="fdfdfdfdfd" localSheetId="17">#REF!</definedName>
    <definedName name="fdfdfdfdfd" localSheetId="18">#REF!</definedName>
    <definedName name="fdfdfdfdfd" localSheetId="19">#REF!</definedName>
    <definedName name="fdfdfdfdfd" localSheetId="20">#REF!</definedName>
    <definedName name="fdfdfdfdfd" localSheetId="24">#REF!</definedName>
    <definedName name="fdfdfdfdfd" localSheetId="25">#REF!</definedName>
    <definedName name="fdfdfdfdfd" localSheetId="26">#REF!</definedName>
    <definedName name="fdfdfdfdfd" localSheetId="27">#REF!</definedName>
    <definedName name="fdfdfdfdfd" localSheetId="28">#REF!</definedName>
    <definedName name="fdfdfdfdfd" localSheetId="29">#REF!</definedName>
    <definedName name="fdfdfdfdfd">#REF!</definedName>
    <definedName name="FEDELEC" localSheetId="15">#REF!</definedName>
    <definedName name="FEDELEC" localSheetId="16">#REF!</definedName>
    <definedName name="FEDELEC" localSheetId="17">#REF!</definedName>
    <definedName name="FEDELEC" localSheetId="18">#REF!</definedName>
    <definedName name="FEDELEC" localSheetId="19">#REF!</definedName>
    <definedName name="FEDELEC" localSheetId="20">#REF!</definedName>
    <definedName name="FEDELEC" localSheetId="24">#REF!</definedName>
    <definedName name="FEDELEC" localSheetId="25">#REF!</definedName>
    <definedName name="FEDELEC" localSheetId="26">#REF!</definedName>
    <definedName name="FEDELEC" localSheetId="27">#REF!</definedName>
    <definedName name="FEDELEC" localSheetId="28">#REF!</definedName>
    <definedName name="FEDELEC" localSheetId="29">#REF!</definedName>
    <definedName name="FEDELEC">#REF!</definedName>
    <definedName name="Federal_Income_Tax_Amount" localSheetId="15">#REF!</definedName>
    <definedName name="Federal_Income_Tax_Amount" localSheetId="16">#REF!</definedName>
    <definedName name="Federal_Income_Tax_Amount" localSheetId="17">#REF!</definedName>
    <definedName name="Federal_Income_Tax_Amount" localSheetId="18">#REF!</definedName>
    <definedName name="Federal_Income_Tax_Amount" localSheetId="19">#REF!</definedName>
    <definedName name="Federal_Income_Tax_Amount" localSheetId="20">#REF!</definedName>
    <definedName name="Federal_Income_Tax_Amount" localSheetId="24">#REF!</definedName>
    <definedName name="Federal_Income_Tax_Amount" localSheetId="25">#REF!</definedName>
    <definedName name="Federal_Income_Tax_Amount" localSheetId="26">#REF!</definedName>
    <definedName name="Federal_Income_Tax_Amount" localSheetId="27">#REF!</definedName>
    <definedName name="Federal_Income_Tax_Amount" localSheetId="28">#REF!</definedName>
    <definedName name="Federal_Income_Tax_Amount" localSheetId="29">#REF!</definedName>
    <definedName name="Federal_Income_Tax_Amount">#REF!</definedName>
    <definedName name="Federal_Income_Tax_Amount_Unlevered" localSheetId="15">#REF!</definedName>
    <definedName name="Federal_Income_Tax_Amount_Unlevered" localSheetId="16">#REF!</definedName>
    <definedName name="Federal_Income_Tax_Amount_Unlevered" localSheetId="17">#REF!</definedName>
    <definedName name="Federal_Income_Tax_Amount_Unlevered" localSheetId="18">#REF!</definedName>
    <definedName name="Federal_Income_Tax_Amount_Unlevered" localSheetId="19">#REF!</definedName>
    <definedName name="Federal_Income_Tax_Amount_Unlevered" localSheetId="20">#REF!</definedName>
    <definedName name="Federal_Income_Tax_Amount_Unlevered" localSheetId="24">#REF!</definedName>
    <definedName name="Federal_Income_Tax_Amount_Unlevered" localSheetId="25">#REF!</definedName>
    <definedName name="Federal_Income_Tax_Amount_Unlevered" localSheetId="26">#REF!</definedName>
    <definedName name="Federal_Income_Tax_Amount_Unlevered" localSheetId="27">#REF!</definedName>
    <definedName name="Federal_Income_Tax_Amount_Unlevered" localSheetId="28">#REF!</definedName>
    <definedName name="Federal_Income_Tax_Amount_Unlevered" localSheetId="29">#REF!</definedName>
    <definedName name="Federal_Income_Tax_Amount_Unlevered">#REF!</definedName>
    <definedName name="FEDGAS" localSheetId="15">#REF!</definedName>
    <definedName name="FEDGAS" localSheetId="16">#REF!</definedName>
    <definedName name="FEDGAS" localSheetId="17">#REF!</definedName>
    <definedName name="FEDGAS" localSheetId="18">#REF!</definedName>
    <definedName name="FEDGAS" localSheetId="19">#REF!</definedName>
    <definedName name="FEDGAS" localSheetId="20">#REF!</definedName>
    <definedName name="FEDGAS" localSheetId="24">#REF!</definedName>
    <definedName name="FEDGAS" localSheetId="25">#REF!</definedName>
    <definedName name="FEDGAS" localSheetId="26">#REF!</definedName>
    <definedName name="FEDGAS" localSheetId="27">#REF!</definedName>
    <definedName name="FEDGAS" localSheetId="28">#REF!</definedName>
    <definedName name="FEDGAS" localSheetId="29">#REF!</definedName>
    <definedName name="FEDGAS">#REF!</definedName>
    <definedName name="fedopt_volatility" localSheetId="15">#REF!</definedName>
    <definedName name="fedopt_volatility" localSheetId="16">#REF!</definedName>
    <definedName name="fedopt_volatility" localSheetId="17">#REF!</definedName>
    <definedName name="fedopt_volatility" localSheetId="18">#REF!</definedName>
    <definedName name="fedopt_volatility" localSheetId="19">#REF!</definedName>
    <definedName name="fedopt_volatility" localSheetId="20">#REF!</definedName>
    <definedName name="fedopt_volatility" localSheetId="24">#REF!</definedName>
    <definedName name="fedopt_volatility" localSheetId="25">#REF!</definedName>
    <definedName name="fedopt_volatility" localSheetId="26">#REF!</definedName>
    <definedName name="fedopt_volatility" localSheetId="27">#REF!</definedName>
    <definedName name="fedopt_volatility" localSheetId="28">#REF!</definedName>
    <definedName name="fedopt_volatility" localSheetId="29">#REF!</definedName>
    <definedName name="fedopt_volatility">#REF!</definedName>
    <definedName name="fff" localSheetId="1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1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1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1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1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2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2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1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1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2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2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2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2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2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2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gvfgf">#REF!</definedName>
    <definedName name="fielddelim" localSheetId="15">#REF!</definedName>
    <definedName name="fielddelim" localSheetId="16">#REF!</definedName>
    <definedName name="fielddelim" localSheetId="17">#REF!</definedName>
    <definedName name="fielddelim" localSheetId="18">#REF!</definedName>
    <definedName name="fielddelim" localSheetId="19">#REF!</definedName>
    <definedName name="fielddelim" localSheetId="20">#REF!</definedName>
    <definedName name="fielddelim" localSheetId="24">#REF!</definedName>
    <definedName name="fielddelim" localSheetId="25">#REF!</definedName>
    <definedName name="fielddelim" localSheetId="26">#REF!</definedName>
    <definedName name="fielddelim" localSheetId="27">#REF!</definedName>
    <definedName name="fielddelim" localSheetId="28">#REF!</definedName>
    <definedName name="fielddelim" localSheetId="29">#REF!</definedName>
    <definedName name="fielddelim">#REF!</definedName>
    <definedName name="Fin_Plan_1293" localSheetId="15">#REF!</definedName>
    <definedName name="Fin_Plan_1293" localSheetId="16">#REF!</definedName>
    <definedName name="Fin_Plan_1293" localSheetId="17">#REF!</definedName>
    <definedName name="Fin_Plan_1293" localSheetId="18">#REF!</definedName>
    <definedName name="Fin_Plan_1293" localSheetId="19">#REF!</definedName>
    <definedName name="Fin_Plan_1293" localSheetId="20">#REF!</definedName>
    <definedName name="Fin_Plan_1293" localSheetId="24">#REF!</definedName>
    <definedName name="Fin_Plan_1293" localSheetId="25">#REF!</definedName>
    <definedName name="Fin_Plan_1293" localSheetId="26">#REF!</definedName>
    <definedName name="Fin_Plan_1293" localSheetId="27">#REF!</definedName>
    <definedName name="Fin_Plan_1293" localSheetId="28">#REF!</definedName>
    <definedName name="Fin_Plan_1293" localSheetId="29">#REF!</definedName>
    <definedName name="Fin_Plan_1293">#REF!</definedName>
    <definedName name="Fire_District_Payment_Base_Year" localSheetId="15">#REF!</definedName>
    <definedName name="Fire_District_Payment_Base_Year" localSheetId="16">#REF!</definedName>
    <definedName name="Fire_District_Payment_Base_Year" localSheetId="17">#REF!</definedName>
    <definedName name="Fire_District_Payment_Base_Year" localSheetId="18">#REF!</definedName>
    <definedName name="Fire_District_Payment_Base_Year" localSheetId="19">#REF!</definedName>
    <definedName name="Fire_District_Payment_Base_Year" localSheetId="20">#REF!</definedName>
    <definedName name="Fire_District_Payment_Base_Year" localSheetId="24">#REF!</definedName>
    <definedName name="Fire_District_Payment_Base_Year" localSheetId="25">#REF!</definedName>
    <definedName name="Fire_District_Payment_Base_Year" localSheetId="26">#REF!</definedName>
    <definedName name="Fire_District_Payment_Base_Year" localSheetId="27">#REF!</definedName>
    <definedName name="Fire_District_Payment_Base_Year" localSheetId="28">#REF!</definedName>
    <definedName name="Fire_District_Payment_Base_Year" localSheetId="29">#REF!</definedName>
    <definedName name="Fire_District_Payment_Base_Year">#REF!</definedName>
    <definedName name="Fire_District_Payment_Input" localSheetId="15">#REF!</definedName>
    <definedName name="Fire_District_Payment_Input" localSheetId="16">#REF!</definedName>
    <definedName name="Fire_District_Payment_Input" localSheetId="17">#REF!</definedName>
    <definedName name="Fire_District_Payment_Input" localSheetId="18">#REF!</definedName>
    <definedName name="Fire_District_Payment_Input" localSheetId="19">#REF!</definedName>
    <definedName name="Fire_District_Payment_Input" localSheetId="20">#REF!</definedName>
    <definedName name="Fire_District_Payment_Input" localSheetId="24">#REF!</definedName>
    <definedName name="Fire_District_Payment_Input" localSheetId="25">#REF!</definedName>
    <definedName name="Fire_District_Payment_Input" localSheetId="26">#REF!</definedName>
    <definedName name="Fire_District_Payment_Input" localSheetId="27">#REF!</definedName>
    <definedName name="Fire_District_Payment_Input" localSheetId="28">#REF!</definedName>
    <definedName name="Fire_District_Payment_Input" localSheetId="29">#REF!</definedName>
    <definedName name="Fire_District_Payment_Input">#REF!</definedName>
    <definedName name="FirstOne" localSheetId="15">#REF!</definedName>
    <definedName name="FirstOne" localSheetId="16">#REF!</definedName>
    <definedName name="FirstOne" localSheetId="17">#REF!</definedName>
    <definedName name="FirstOne" localSheetId="18">#REF!</definedName>
    <definedName name="FirstOne" localSheetId="19">#REF!</definedName>
    <definedName name="FirstOne" localSheetId="20">#REF!</definedName>
    <definedName name="FirstOne" localSheetId="24">#REF!</definedName>
    <definedName name="FirstOne" localSheetId="25">#REF!</definedName>
    <definedName name="FirstOne" localSheetId="26">#REF!</definedName>
    <definedName name="FirstOne" localSheetId="27">#REF!</definedName>
    <definedName name="FirstOne" localSheetId="28">#REF!</definedName>
    <definedName name="FirstOne" localSheetId="29">#REF!</definedName>
    <definedName name="FirstOne">#REF!</definedName>
    <definedName name="Fletes" localSheetId="15" hidden="1">{#N/A,#N/A,FALSE,"Aging Summary";#N/A,#N/A,FALSE,"Ratio Analysis";#N/A,#N/A,FALSE,"Test 120 Day Accts";#N/A,#N/A,FALSE,"Tickmarks"}</definedName>
    <definedName name="Fletes" localSheetId="16" hidden="1">{#N/A,#N/A,FALSE,"Aging Summary";#N/A,#N/A,FALSE,"Ratio Analysis";#N/A,#N/A,FALSE,"Test 120 Day Accts";#N/A,#N/A,FALSE,"Tickmarks"}</definedName>
    <definedName name="Fletes" localSheetId="17" hidden="1">{#N/A,#N/A,FALSE,"Aging Summary";#N/A,#N/A,FALSE,"Ratio Analysis";#N/A,#N/A,FALSE,"Test 120 Day Accts";#N/A,#N/A,FALSE,"Tickmarks"}</definedName>
    <definedName name="Fletes" localSheetId="18" hidden="1">{#N/A,#N/A,FALSE,"Aging Summary";#N/A,#N/A,FALSE,"Ratio Analysis";#N/A,#N/A,FALSE,"Test 120 Day Accts";#N/A,#N/A,FALSE,"Tickmarks"}</definedName>
    <definedName name="Fletes" localSheetId="19" hidden="1">{#N/A,#N/A,FALSE,"Aging Summary";#N/A,#N/A,FALSE,"Ratio Analysis";#N/A,#N/A,FALSE,"Test 120 Day Accts";#N/A,#N/A,FALSE,"Tickmarks"}</definedName>
    <definedName name="Fletes" localSheetId="20" hidden="1">{#N/A,#N/A,FALSE,"Aging Summary";#N/A,#N/A,FALSE,"Ratio Analysis";#N/A,#N/A,FALSE,"Test 120 Day Accts";#N/A,#N/A,FALSE,"Tickmarks"}</definedName>
    <definedName name="Fletes" localSheetId="21" hidden="1">{#N/A,#N/A,FALSE,"Aging Summary";#N/A,#N/A,FALSE,"Ratio Analysis";#N/A,#N/A,FALSE,"Test 120 Day Accts";#N/A,#N/A,FALSE,"Tickmarks"}</definedName>
    <definedName name="Fletes" localSheetId="2" hidden="1">{#N/A,#N/A,FALSE,"Aging Summary";#N/A,#N/A,FALSE,"Ratio Analysis";#N/A,#N/A,FALSE,"Test 120 Day Accts";#N/A,#N/A,FALSE,"Tickmarks"}</definedName>
    <definedName name="Fletes" localSheetId="7" hidden="1">{#N/A,#N/A,FALSE,"Aging Summary";#N/A,#N/A,FALSE,"Ratio Analysis";#N/A,#N/A,FALSE,"Test 120 Day Accts";#N/A,#N/A,FALSE,"Tickmarks"}</definedName>
    <definedName name="Fletes" localSheetId="12" hidden="1">{#N/A,#N/A,FALSE,"Aging Summary";#N/A,#N/A,FALSE,"Ratio Analysis";#N/A,#N/A,FALSE,"Test 120 Day Accts";#N/A,#N/A,FALSE,"Tickmarks"}</definedName>
    <definedName name="Fletes" localSheetId="14" hidden="1">{#N/A,#N/A,FALSE,"Aging Summary";#N/A,#N/A,FALSE,"Ratio Analysis";#N/A,#N/A,FALSE,"Test 120 Day Accts";#N/A,#N/A,FALSE,"Tickmarks"}</definedName>
    <definedName name="Fletes" localSheetId="24" hidden="1">{#N/A,#N/A,FALSE,"Aging Summary";#N/A,#N/A,FALSE,"Ratio Analysis";#N/A,#N/A,FALSE,"Test 120 Day Accts";#N/A,#N/A,FALSE,"Tickmarks"}</definedName>
    <definedName name="Fletes" localSheetId="25" hidden="1">{#N/A,#N/A,FALSE,"Aging Summary";#N/A,#N/A,FALSE,"Ratio Analysis";#N/A,#N/A,FALSE,"Test 120 Day Accts";#N/A,#N/A,FALSE,"Tickmarks"}</definedName>
    <definedName name="Fletes" localSheetId="26" hidden="1">{#N/A,#N/A,FALSE,"Aging Summary";#N/A,#N/A,FALSE,"Ratio Analysis";#N/A,#N/A,FALSE,"Test 120 Day Accts";#N/A,#N/A,FALSE,"Tickmarks"}</definedName>
    <definedName name="Fletes" localSheetId="27" hidden="1">{#N/A,#N/A,FALSE,"Aging Summary";#N/A,#N/A,FALSE,"Ratio Analysis";#N/A,#N/A,FALSE,"Test 120 Day Accts";#N/A,#N/A,FALSE,"Tickmarks"}</definedName>
    <definedName name="Fletes" localSheetId="28" hidden="1">{#N/A,#N/A,FALSE,"Aging Summary";#N/A,#N/A,FALSE,"Ratio Analysis";#N/A,#N/A,FALSE,"Test 120 Day Accts";#N/A,#N/A,FALSE,"Tickmarks"}</definedName>
    <definedName name="Fletes" localSheetId="29" hidden="1">{#N/A,#N/A,FALSE,"Aging Summary";#N/A,#N/A,FALSE,"Ratio Analysis";#N/A,#N/A,FALSE,"Test 120 Day Accts";#N/A,#N/A,FALSE,"Tickmarks"}</definedName>
    <definedName name="Fringe_Rate_1995">'[19]FED G&amp;A Assumption Rates'!$B$4</definedName>
    <definedName name="Fringe_Rate_1996">'[19]FED G&amp;A Assumption Rates'!$C$4</definedName>
    <definedName name="Fringe_Rate_1997">'[19]FED G&amp;A Assumption Rates'!$D$4</definedName>
    <definedName name="Fringe_Rate_1998">'[19]FED G&amp;A Assumption Rates'!$E$4</definedName>
    <definedName name="Fringe_Rate_1999">'[19]FED G&amp;A Assumption Rates'!$F$4</definedName>
    <definedName name="Fringe_Rate_2000">'[19]FED G&amp;A Assumption Rates'!$G$4</definedName>
    <definedName name="FUN" localSheetId="15">#REF!</definedName>
    <definedName name="FUN" localSheetId="16">#REF!</definedName>
    <definedName name="FUN" localSheetId="17">#REF!</definedName>
    <definedName name="FUN" localSheetId="18">#REF!</definedName>
    <definedName name="FUN" localSheetId="19">#REF!</definedName>
    <definedName name="FUN" localSheetId="20">#REF!</definedName>
    <definedName name="FUN" localSheetId="24">#REF!</definedName>
    <definedName name="FUN" localSheetId="25">#REF!</definedName>
    <definedName name="FUN" localSheetId="26">#REF!</definedName>
    <definedName name="FUN" localSheetId="27">#REF!</definedName>
    <definedName name="FUN" localSheetId="28">#REF!</definedName>
    <definedName name="FUN" localSheetId="29">#REF!</definedName>
    <definedName name="FUN">#REF!</definedName>
    <definedName name="FutDates">[20]Futures!$J$1:$BT$2</definedName>
    <definedName name="FutMTM">[20]Futures!$B$34:$BT$50</definedName>
    <definedName name="FutVol">[20]Futures!$B$7:$BT$25</definedName>
    <definedName name="fwdopt_meanreversion" localSheetId="15">#REF!</definedName>
    <definedName name="fwdopt_meanreversion" localSheetId="16">#REF!</definedName>
    <definedName name="fwdopt_meanreversion" localSheetId="17">#REF!</definedName>
    <definedName name="fwdopt_meanreversion" localSheetId="18">#REF!</definedName>
    <definedName name="fwdopt_meanreversion" localSheetId="19">#REF!</definedName>
    <definedName name="fwdopt_meanreversion" localSheetId="20">#REF!</definedName>
    <definedName name="fwdopt_meanreversion" localSheetId="24">#REF!</definedName>
    <definedName name="fwdopt_meanreversion" localSheetId="25">#REF!</definedName>
    <definedName name="fwdopt_meanreversion" localSheetId="26">#REF!</definedName>
    <definedName name="fwdopt_meanreversion" localSheetId="27">#REF!</definedName>
    <definedName name="fwdopt_meanreversion" localSheetId="28">#REF!</definedName>
    <definedName name="fwdopt_meanreversion" localSheetId="29">#REF!</definedName>
    <definedName name="fwdopt_meanreversion">#REF!</definedName>
    <definedName name="fwdopt_meshpoints" localSheetId="15">#REF!</definedName>
    <definedName name="fwdopt_meshpoints" localSheetId="16">#REF!</definedName>
    <definedName name="fwdopt_meshpoints" localSheetId="17">#REF!</definedName>
    <definedName name="fwdopt_meshpoints" localSheetId="18">#REF!</definedName>
    <definedName name="fwdopt_meshpoints" localSheetId="19">#REF!</definedName>
    <definedName name="fwdopt_meshpoints" localSheetId="20">#REF!</definedName>
    <definedName name="fwdopt_meshpoints" localSheetId="24">#REF!</definedName>
    <definedName name="fwdopt_meshpoints" localSheetId="25">#REF!</definedName>
    <definedName name="fwdopt_meshpoints" localSheetId="26">#REF!</definedName>
    <definedName name="fwdopt_meshpoints" localSheetId="27">#REF!</definedName>
    <definedName name="fwdopt_meshpoints" localSheetId="28">#REF!</definedName>
    <definedName name="fwdopt_meshpoints" localSheetId="29">#REF!</definedName>
    <definedName name="fwdopt_meshpoints">#REF!</definedName>
    <definedName name="fwdopt_model" localSheetId="15">#REF!</definedName>
    <definedName name="fwdopt_model" localSheetId="16">#REF!</definedName>
    <definedName name="fwdopt_model" localSheetId="17">#REF!</definedName>
    <definedName name="fwdopt_model" localSheetId="18">#REF!</definedName>
    <definedName name="fwdopt_model" localSheetId="19">#REF!</definedName>
    <definedName name="fwdopt_model" localSheetId="20">#REF!</definedName>
    <definedName name="fwdopt_model" localSheetId="24">#REF!</definedName>
    <definedName name="fwdopt_model" localSheetId="25">#REF!</definedName>
    <definedName name="fwdopt_model" localSheetId="26">#REF!</definedName>
    <definedName name="fwdopt_model" localSheetId="27">#REF!</definedName>
    <definedName name="fwdopt_model" localSheetId="28">#REF!</definedName>
    <definedName name="fwdopt_model" localSheetId="29">#REF!</definedName>
    <definedName name="fwdopt_model">#REF!</definedName>
    <definedName name="FYE">[21]Input1!$B$6</definedName>
    <definedName name="g" localSheetId="15" hidden="1">{"SourcesUses",#N/A,TRUE,#N/A;"TransOverview",#N/A,TRUE,"CFMODEL"}</definedName>
    <definedName name="g" localSheetId="16" hidden="1">{"SourcesUses",#N/A,TRUE,#N/A;"TransOverview",#N/A,TRUE,"CFMODEL"}</definedName>
    <definedName name="g" localSheetId="17" hidden="1">{"SourcesUses",#N/A,TRUE,#N/A;"TransOverview",#N/A,TRUE,"CFMODEL"}</definedName>
    <definedName name="g" localSheetId="18" hidden="1">{"SourcesUses",#N/A,TRUE,#N/A;"TransOverview",#N/A,TRUE,"CFMODEL"}</definedName>
    <definedName name="g" localSheetId="19" hidden="1">{"SourcesUses",#N/A,TRUE,#N/A;"TransOverview",#N/A,TRUE,"CFMODEL"}</definedName>
    <definedName name="g" localSheetId="20" hidden="1">{"SourcesUses",#N/A,TRUE,#N/A;"TransOverview",#N/A,TRUE,"CFMODEL"}</definedName>
    <definedName name="g" localSheetId="21" hidden="1">{"SourcesUses",#N/A,TRUE,#N/A;"TransOverview",#N/A,TRUE,"CFMODEL"}</definedName>
    <definedName name="g" localSheetId="2" hidden="1">{"SourcesUses",#N/A,TRUE,#N/A;"TransOverview",#N/A,TRUE,"CFMODEL"}</definedName>
    <definedName name="g" localSheetId="7" hidden="1">{"SourcesUses",#N/A,TRUE,#N/A;"TransOverview",#N/A,TRUE,"CFMODEL"}</definedName>
    <definedName name="g" localSheetId="12" hidden="1">{"SourcesUses",#N/A,TRUE,#N/A;"TransOverview",#N/A,TRUE,"CFMODEL"}</definedName>
    <definedName name="g" localSheetId="14" hidden="1">{"SourcesUses",#N/A,TRUE,#N/A;"TransOverview",#N/A,TRUE,"CFMODEL"}</definedName>
    <definedName name="g" localSheetId="24" hidden="1">{"SourcesUses",#N/A,TRUE,#N/A;"TransOverview",#N/A,TRUE,"CFMODEL"}</definedName>
    <definedName name="g" localSheetId="25" hidden="1">{"SourcesUses",#N/A,TRUE,#N/A;"TransOverview",#N/A,TRUE,"CFMODEL"}</definedName>
    <definedName name="g" localSheetId="26" hidden="1">{"SourcesUses",#N/A,TRUE,#N/A;"TransOverview",#N/A,TRUE,"CFMODEL"}</definedName>
    <definedName name="g" localSheetId="27" hidden="1">{"SourcesUses",#N/A,TRUE,#N/A;"TransOverview",#N/A,TRUE,"CFMODEL"}</definedName>
    <definedName name="g" localSheetId="28" hidden="1">{"SourcesUses",#N/A,TRUE,#N/A;"TransOverview",#N/A,TRUE,"CFMODEL"}</definedName>
    <definedName name="g" localSheetId="29" hidden="1">{"SourcesUses",#N/A,TRUE,#N/A;"TransOverview",#N/A,TRUE,"CFMODEL"}</definedName>
    <definedName name="gas" localSheetId="15">#REF!</definedName>
    <definedName name="gas" localSheetId="16">#REF!</definedName>
    <definedName name="gas" localSheetId="17">#REF!</definedName>
    <definedName name="gas" localSheetId="18">#REF!</definedName>
    <definedName name="gas" localSheetId="19">#REF!</definedName>
    <definedName name="gas" localSheetId="20">#REF!</definedName>
    <definedName name="gas" localSheetId="24">#REF!</definedName>
    <definedName name="gas" localSheetId="25">#REF!</definedName>
    <definedName name="gas" localSheetId="26">#REF!</definedName>
    <definedName name="gas" localSheetId="27">#REF!</definedName>
    <definedName name="gas" localSheetId="28">#REF!</definedName>
    <definedName name="gas" localSheetId="29">#REF!</definedName>
    <definedName name="gas">#REF!</definedName>
    <definedName name="GasServicesDates">[20]GasServices!$L$1:$BU$2</definedName>
    <definedName name="GasServicesMTM">[20]GasServices!$B$62:$BU$105</definedName>
    <definedName name="GasServicesVol">[20]GasServices!$B$7:$BU$50</definedName>
    <definedName name="Gastos_a_prorratear" localSheetId="15">#REF!</definedName>
    <definedName name="Gastos_a_prorratear" localSheetId="16">#REF!</definedName>
    <definedName name="Gastos_a_prorratear" localSheetId="17">#REF!</definedName>
    <definedName name="Gastos_a_prorratear" localSheetId="18">#REF!</definedName>
    <definedName name="Gastos_a_prorratear" localSheetId="19">#REF!</definedName>
    <definedName name="Gastos_a_prorratear" localSheetId="20">#REF!</definedName>
    <definedName name="Gastos_a_prorratear" localSheetId="24">#REF!</definedName>
    <definedName name="Gastos_a_prorratear" localSheetId="25">#REF!</definedName>
    <definedName name="Gastos_a_prorratear" localSheetId="26">#REF!</definedName>
    <definedName name="Gastos_a_prorratear" localSheetId="27">#REF!</definedName>
    <definedName name="Gastos_a_prorratear" localSheetId="28">#REF!</definedName>
    <definedName name="Gastos_a_prorratear" localSheetId="29">#REF!</definedName>
    <definedName name="Gastos_a_prorratear">#REF!</definedName>
    <definedName name="gatt">[22]Parameters!$D$16</definedName>
    <definedName name="gfdg" localSheetId="15" hidden="1">{"Page_1",#N/A,FALSE,"BAD4Q98";"Page_2",#N/A,FALSE,"BAD4Q98";"Page_3",#N/A,FALSE,"BAD4Q98";"Page_4",#N/A,FALSE,"BAD4Q98";"Page_5",#N/A,FALSE,"BAD4Q98";"Page_6",#N/A,FALSE,"BAD4Q98";"Input_1",#N/A,FALSE,"BAD4Q98";"Input_2",#N/A,FALSE,"BAD4Q98"}</definedName>
    <definedName name="gfdg" localSheetId="16" hidden="1">{"Page_1",#N/A,FALSE,"BAD4Q98";"Page_2",#N/A,FALSE,"BAD4Q98";"Page_3",#N/A,FALSE,"BAD4Q98";"Page_4",#N/A,FALSE,"BAD4Q98";"Page_5",#N/A,FALSE,"BAD4Q98";"Page_6",#N/A,FALSE,"BAD4Q98";"Input_1",#N/A,FALSE,"BAD4Q98";"Input_2",#N/A,FALSE,"BAD4Q98"}</definedName>
    <definedName name="gfdg" localSheetId="17" hidden="1">{"Page_1",#N/A,FALSE,"BAD4Q98";"Page_2",#N/A,FALSE,"BAD4Q98";"Page_3",#N/A,FALSE,"BAD4Q98";"Page_4",#N/A,FALSE,"BAD4Q98";"Page_5",#N/A,FALSE,"BAD4Q98";"Page_6",#N/A,FALSE,"BAD4Q98";"Input_1",#N/A,FALSE,"BAD4Q98";"Input_2",#N/A,FALSE,"BAD4Q98"}</definedName>
    <definedName name="gfdg" localSheetId="18" hidden="1">{"Page_1",#N/A,FALSE,"BAD4Q98";"Page_2",#N/A,FALSE,"BAD4Q98";"Page_3",#N/A,FALSE,"BAD4Q98";"Page_4",#N/A,FALSE,"BAD4Q98";"Page_5",#N/A,FALSE,"BAD4Q98";"Page_6",#N/A,FALSE,"BAD4Q98";"Input_1",#N/A,FALSE,"BAD4Q98";"Input_2",#N/A,FALSE,"BAD4Q98"}</definedName>
    <definedName name="gfdg" localSheetId="19" hidden="1">{"Page_1",#N/A,FALSE,"BAD4Q98";"Page_2",#N/A,FALSE,"BAD4Q98";"Page_3",#N/A,FALSE,"BAD4Q98";"Page_4",#N/A,FALSE,"BAD4Q98";"Page_5",#N/A,FALSE,"BAD4Q98";"Page_6",#N/A,FALSE,"BAD4Q98";"Input_1",#N/A,FALSE,"BAD4Q98";"Input_2",#N/A,FALSE,"BAD4Q98"}</definedName>
    <definedName name="gfdg" localSheetId="20" hidden="1">{"Page_1",#N/A,FALSE,"BAD4Q98";"Page_2",#N/A,FALSE,"BAD4Q98";"Page_3",#N/A,FALSE,"BAD4Q98";"Page_4",#N/A,FALSE,"BAD4Q98";"Page_5",#N/A,FALSE,"BAD4Q98";"Page_6",#N/A,FALSE,"BAD4Q98";"Input_1",#N/A,FALSE,"BAD4Q98";"Input_2",#N/A,FALSE,"BAD4Q98"}</definedName>
    <definedName name="gfdg" localSheetId="21" hidden="1">{"Page_1",#N/A,FALSE,"BAD4Q98";"Page_2",#N/A,FALSE,"BAD4Q98";"Page_3",#N/A,FALSE,"BAD4Q98";"Page_4",#N/A,FALSE,"BAD4Q98";"Page_5",#N/A,FALSE,"BAD4Q98";"Page_6",#N/A,FALSE,"BAD4Q98";"Input_1",#N/A,FALSE,"BAD4Q98";"Input_2",#N/A,FALSE,"BAD4Q98"}</definedName>
    <definedName name="gfdg" localSheetId="2" hidden="1">{"Page_1",#N/A,FALSE,"BAD4Q98";"Page_2",#N/A,FALSE,"BAD4Q98";"Page_3",#N/A,FALSE,"BAD4Q98";"Page_4",#N/A,FALSE,"BAD4Q98";"Page_5",#N/A,FALSE,"BAD4Q98";"Page_6",#N/A,FALSE,"BAD4Q98";"Input_1",#N/A,FALSE,"BAD4Q98";"Input_2",#N/A,FALSE,"BAD4Q98"}</definedName>
    <definedName name="gfdg" localSheetId="7" hidden="1">{"Page_1",#N/A,FALSE,"BAD4Q98";"Page_2",#N/A,FALSE,"BAD4Q98";"Page_3",#N/A,FALSE,"BAD4Q98";"Page_4",#N/A,FALSE,"BAD4Q98";"Page_5",#N/A,FALSE,"BAD4Q98";"Page_6",#N/A,FALSE,"BAD4Q98";"Input_1",#N/A,FALSE,"BAD4Q98";"Input_2",#N/A,FALSE,"BAD4Q98"}</definedName>
    <definedName name="gfdg" localSheetId="12" hidden="1">{"Page_1",#N/A,FALSE,"BAD4Q98";"Page_2",#N/A,FALSE,"BAD4Q98";"Page_3",#N/A,FALSE,"BAD4Q98";"Page_4",#N/A,FALSE,"BAD4Q98";"Page_5",#N/A,FALSE,"BAD4Q98";"Page_6",#N/A,FALSE,"BAD4Q98";"Input_1",#N/A,FALSE,"BAD4Q98";"Input_2",#N/A,FALSE,"BAD4Q98"}</definedName>
    <definedName name="gfdg" localSheetId="14" hidden="1">{"Page_1",#N/A,FALSE,"BAD4Q98";"Page_2",#N/A,FALSE,"BAD4Q98";"Page_3",#N/A,FALSE,"BAD4Q98";"Page_4",#N/A,FALSE,"BAD4Q98";"Page_5",#N/A,FALSE,"BAD4Q98";"Page_6",#N/A,FALSE,"BAD4Q98";"Input_1",#N/A,FALSE,"BAD4Q98";"Input_2",#N/A,FALSE,"BAD4Q98"}</definedName>
    <definedName name="gfdg" localSheetId="24" hidden="1">{"Page_1",#N/A,FALSE,"BAD4Q98";"Page_2",#N/A,FALSE,"BAD4Q98";"Page_3",#N/A,FALSE,"BAD4Q98";"Page_4",#N/A,FALSE,"BAD4Q98";"Page_5",#N/A,FALSE,"BAD4Q98";"Page_6",#N/A,FALSE,"BAD4Q98";"Input_1",#N/A,FALSE,"BAD4Q98";"Input_2",#N/A,FALSE,"BAD4Q98"}</definedName>
    <definedName name="gfdg" localSheetId="25" hidden="1">{"Page_1",#N/A,FALSE,"BAD4Q98";"Page_2",#N/A,FALSE,"BAD4Q98";"Page_3",#N/A,FALSE,"BAD4Q98";"Page_4",#N/A,FALSE,"BAD4Q98";"Page_5",#N/A,FALSE,"BAD4Q98";"Page_6",#N/A,FALSE,"BAD4Q98";"Input_1",#N/A,FALSE,"BAD4Q98";"Input_2",#N/A,FALSE,"BAD4Q98"}</definedName>
    <definedName name="gfdg" localSheetId="26" hidden="1">{"Page_1",#N/A,FALSE,"BAD4Q98";"Page_2",#N/A,FALSE,"BAD4Q98";"Page_3",#N/A,FALSE,"BAD4Q98";"Page_4",#N/A,FALSE,"BAD4Q98";"Page_5",#N/A,FALSE,"BAD4Q98";"Page_6",#N/A,FALSE,"BAD4Q98";"Input_1",#N/A,FALSE,"BAD4Q98";"Input_2",#N/A,FALSE,"BAD4Q98"}</definedName>
    <definedName name="gfdg" localSheetId="27" hidden="1">{"Page_1",#N/A,FALSE,"BAD4Q98";"Page_2",#N/A,FALSE,"BAD4Q98";"Page_3",#N/A,FALSE,"BAD4Q98";"Page_4",#N/A,FALSE,"BAD4Q98";"Page_5",#N/A,FALSE,"BAD4Q98";"Page_6",#N/A,FALSE,"BAD4Q98";"Input_1",#N/A,FALSE,"BAD4Q98";"Input_2",#N/A,FALSE,"BAD4Q98"}</definedName>
    <definedName name="gfdg" localSheetId="28" hidden="1">{"Page_1",#N/A,FALSE,"BAD4Q98";"Page_2",#N/A,FALSE,"BAD4Q98";"Page_3",#N/A,FALSE,"BAD4Q98";"Page_4",#N/A,FALSE,"BAD4Q98";"Page_5",#N/A,FALSE,"BAD4Q98";"Page_6",#N/A,FALSE,"BAD4Q98";"Input_1",#N/A,FALSE,"BAD4Q98";"Input_2",#N/A,FALSE,"BAD4Q98"}</definedName>
    <definedName name="gfdg" localSheetId="29" hidden="1">{"Page_1",#N/A,FALSE,"BAD4Q98";"Page_2",#N/A,FALSE,"BAD4Q98";"Page_3",#N/A,FALSE,"BAD4Q98";"Page_4",#N/A,FALSE,"BAD4Q98";"Page_5",#N/A,FALSE,"BAD4Q98";"Page_6",#N/A,FALSE,"BAD4Q98";"Input_1",#N/A,FALSE,"BAD4Q98";"Input_2",#N/A,FALSE,"BAD4Q98"}</definedName>
    <definedName name="gfgfgf" localSheetId="15">#REF!</definedName>
    <definedName name="gfgfgf" localSheetId="16">#REF!</definedName>
    <definedName name="gfgfgf" localSheetId="17">#REF!</definedName>
    <definedName name="gfgfgf" localSheetId="18">#REF!</definedName>
    <definedName name="gfgfgf" localSheetId="19">#REF!</definedName>
    <definedName name="gfgfgf" localSheetId="20">#REF!</definedName>
    <definedName name="gfgfgf" localSheetId="24">#REF!</definedName>
    <definedName name="gfgfgf" localSheetId="25">#REF!</definedName>
    <definedName name="gfgfgf" localSheetId="26">#REF!</definedName>
    <definedName name="gfgfgf" localSheetId="27">#REF!</definedName>
    <definedName name="gfgfgf" localSheetId="28">#REF!</definedName>
    <definedName name="gfgfgf" localSheetId="29">#REF!</definedName>
    <definedName name="gfgfgf">#REF!</definedName>
    <definedName name="gggg" localSheetId="15" hidden="1">{"SourcesUses",#N/A,TRUE,#N/A;"TransOverview",#N/A,TRUE,"CFMODEL"}</definedName>
    <definedName name="gggg" localSheetId="16" hidden="1">{"SourcesUses",#N/A,TRUE,#N/A;"TransOverview",#N/A,TRUE,"CFMODEL"}</definedName>
    <definedName name="gggg" localSheetId="17" hidden="1">{"SourcesUses",#N/A,TRUE,#N/A;"TransOverview",#N/A,TRUE,"CFMODEL"}</definedName>
    <definedName name="gggg" localSheetId="18" hidden="1">{"SourcesUses",#N/A,TRUE,#N/A;"TransOverview",#N/A,TRUE,"CFMODEL"}</definedName>
    <definedName name="gggg" localSheetId="19" hidden="1">{"SourcesUses",#N/A,TRUE,#N/A;"TransOverview",#N/A,TRUE,"CFMODEL"}</definedName>
    <definedName name="gggg" localSheetId="20" hidden="1">{"SourcesUses",#N/A,TRUE,#N/A;"TransOverview",#N/A,TRUE,"CFMODEL"}</definedName>
    <definedName name="gggg" localSheetId="21" hidden="1">{"SourcesUses",#N/A,TRUE,#N/A;"TransOverview",#N/A,TRUE,"CFMODEL"}</definedName>
    <definedName name="gggg" localSheetId="2" hidden="1">{"SourcesUses",#N/A,TRUE,#N/A;"TransOverview",#N/A,TRUE,"CFMODEL"}</definedName>
    <definedName name="gggg" localSheetId="7" hidden="1">{"SourcesUses",#N/A,TRUE,#N/A;"TransOverview",#N/A,TRUE,"CFMODEL"}</definedName>
    <definedName name="gggg" localSheetId="12" hidden="1">{"SourcesUses",#N/A,TRUE,#N/A;"TransOverview",#N/A,TRUE,"CFMODEL"}</definedName>
    <definedName name="gggg" localSheetId="14" hidden="1">{"SourcesUses",#N/A,TRUE,#N/A;"TransOverview",#N/A,TRUE,"CFMODEL"}</definedName>
    <definedName name="gggg" localSheetId="24" hidden="1">{"SourcesUses",#N/A,TRUE,#N/A;"TransOverview",#N/A,TRUE,"CFMODEL"}</definedName>
    <definedName name="gggg" localSheetId="25" hidden="1">{"SourcesUses",#N/A,TRUE,#N/A;"TransOverview",#N/A,TRUE,"CFMODEL"}</definedName>
    <definedName name="gggg" localSheetId="26" hidden="1">{"SourcesUses",#N/A,TRUE,#N/A;"TransOverview",#N/A,TRUE,"CFMODEL"}</definedName>
    <definedName name="gggg" localSheetId="27" hidden="1">{"SourcesUses",#N/A,TRUE,#N/A;"TransOverview",#N/A,TRUE,"CFMODEL"}</definedName>
    <definedName name="gggg" localSheetId="28" hidden="1">{"SourcesUses",#N/A,TRUE,#N/A;"TransOverview",#N/A,TRUE,"CFMODEL"}</definedName>
    <definedName name="gggg" localSheetId="29" hidden="1">{"SourcesUses",#N/A,TRUE,#N/A;"TransOverview",#N/A,TRUE,"CFMODEL"}</definedName>
    <definedName name="Gross_Earnings_Tax_Amount" localSheetId="15">#REF!</definedName>
    <definedName name="Gross_Earnings_Tax_Amount" localSheetId="16">#REF!</definedName>
    <definedName name="Gross_Earnings_Tax_Amount" localSheetId="17">#REF!</definedName>
    <definedName name="Gross_Earnings_Tax_Amount" localSheetId="18">#REF!</definedName>
    <definedName name="Gross_Earnings_Tax_Amount" localSheetId="19">#REF!</definedName>
    <definedName name="Gross_Earnings_Tax_Amount" localSheetId="20">#REF!</definedName>
    <definedName name="Gross_Earnings_Tax_Amount" localSheetId="24">#REF!</definedName>
    <definedName name="Gross_Earnings_Tax_Amount" localSheetId="25">#REF!</definedName>
    <definedName name="Gross_Earnings_Tax_Amount" localSheetId="26">#REF!</definedName>
    <definedName name="Gross_Earnings_Tax_Amount" localSheetId="27">#REF!</definedName>
    <definedName name="Gross_Earnings_Tax_Amount" localSheetId="28">#REF!</definedName>
    <definedName name="Gross_Earnings_Tax_Amount" localSheetId="29">#REF!</definedName>
    <definedName name="Gross_Earnings_Tax_Amount">#REF!</definedName>
    <definedName name="guam" localSheetId="15"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16"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1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18"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19"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20"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2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2"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12"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14"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24"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25"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26"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2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28"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29"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hhhh" localSheetId="15" hidden="1">{"SourcesUses",#N/A,TRUE,#N/A;"TransOverview",#N/A,TRUE,"CFMODEL"}</definedName>
    <definedName name="hhhh" localSheetId="16" hidden="1">{"SourcesUses",#N/A,TRUE,#N/A;"TransOverview",#N/A,TRUE,"CFMODEL"}</definedName>
    <definedName name="hhhh" localSheetId="17" hidden="1">{"SourcesUses",#N/A,TRUE,#N/A;"TransOverview",#N/A,TRUE,"CFMODEL"}</definedName>
    <definedName name="hhhh" localSheetId="18" hidden="1">{"SourcesUses",#N/A,TRUE,#N/A;"TransOverview",#N/A,TRUE,"CFMODEL"}</definedName>
    <definedName name="hhhh" localSheetId="19" hidden="1">{"SourcesUses",#N/A,TRUE,#N/A;"TransOverview",#N/A,TRUE,"CFMODEL"}</definedName>
    <definedName name="hhhh" localSheetId="20" hidden="1">{"SourcesUses",#N/A,TRUE,#N/A;"TransOverview",#N/A,TRUE,"CFMODEL"}</definedName>
    <definedName name="hhhh" localSheetId="21" hidden="1">{"SourcesUses",#N/A,TRUE,#N/A;"TransOverview",#N/A,TRUE,"CFMODEL"}</definedName>
    <definedName name="hhhh" localSheetId="2" hidden="1">{"SourcesUses",#N/A,TRUE,#N/A;"TransOverview",#N/A,TRUE,"CFMODEL"}</definedName>
    <definedName name="hhhh" localSheetId="7" hidden="1">{"SourcesUses",#N/A,TRUE,#N/A;"TransOverview",#N/A,TRUE,"CFMODEL"}</definedName>
    <definedName name="hhhh" localSheetId="12" hidden="1">{"SourcesUses",#N/A,TRUE,#N/A;"TransOverview",#N/A,TRUE,"CFMODEL"}</definedName>
    <definedName name="hhhh" localSheetId="14" hidden="1">{"SourcesUses",#N/A,TRUE,#N/A;"TransOverview",#N/A,TRUE,"CFMODEL"}</definedName>
    <definedName name="hhhh" localSheetId="24" hidden="1">{"SourcesUses",#N/A,TRUE,#N/A;"TransOverview",#N/A,TRUE,"CFMODEL"}</definedName>
    <definedName name="hhhh" localSheetId="25" hidden="1">{"SourcesUses",#N/A,TRUE,#N/A;"TransOverview",#N/A,TRUE,"CFMODEL"}</definedName>
    <definedName name="hhhh" localSheetId="26" hidden="1">{"SourcesUses",#N/A,TRUE,#N/A;"TransOverview",#N/A,TRUE,"CFMODEL"}</definedName>
    <definedName name="hhhh" localSheetId="27" hidden="1">{"SourcesUses",#N/A,TRUE,#N/A;"TransOverview",#N/A,TRUE,"CFMODEL"}</definedName>
    <definedName name="hhhh" localSheetId="28" hidden="1">{"SourcesUses",#N/A,TRUE,#N/A;"TransOverview",#N/A,TRUE,"CFMODEL"}</definedName>
    <definedName name="hhhh" localSheetId="29" hidden="1">{"SourcesUses",#N/A,TRUE,#N/A;"TransOverview",#N/A,TRUE,"CFMODEL"}</definedName>
    <definedName name="hkjhkhkjhkh">#REF!</definedName>
    <definedName name="hn._I006" localSheetId="15" hidden="1">#REF!</definedName>
    <definedName name="hn._I006" localSheetId="16" hidden="1">#REF!</definedName>
    <definedName name="hn._I006" localSheetId="17" hidden="1">#REF!</definedName>
    <definedName name="hn._I006" localSheetId="18" hidden="1">#REF!</definedName>
    <definedName name="hn._I006" localSheetId="19" hidden="1">#REF!</definedName>
    <definedName name="hn._I006" localSheetId="20" hidden="1">#REF!</definedName>
    <definedName name="hn._I006" localSheetId="24" hidden="1">#REF!</definedName>
    <definedName name="hn._I006" localSheetId="25" hidden="1">#REF!</definedName>
    <definedName name="hn._I006" localSheetId="26" hidden="1">#REF!</definedName>
    <definedName name="hn._I006" localSheetId="27" hidden="1">#REF!</definedName>
    <definedName name="hn._I006" localSheetId="28" hidden="1">#REF!</definedName>
    <definedName name="hn._I006" localSheetId="29" hidden="1">#REF!</definedName>
    <definedName name="hn._I006" hidden="1">#REF!</definedName>
    <definedName name="hn._I018" localSheetId="15" hidden="1">#REF!</definedName>
    <definedName name="hn._I018" localSheetId="16" hidden="1">#REF!</definedName>
    <definedName name="hn._I018" localSheetId="17" hidden="1">#REF!</definedName>
    <definedName name="hn._I018" localSheetId="18" hidden="1">#REF!</definedName>
    <definedName name="hn._I018" localSheetId="19" hidden="1">#REF!</definedName>
    <definedName name="hn._I018" localSheetId="20" hidden="1">#REF!</definedName>
    <definedName name="hn._I018" localSheetId="24" hidden="1">#REF!</definedName>
    <definedName name="hn._I018" localSheetId="25" hidden="1">#REF!</definedName>
    <definedName name="hn._I018" localSheetId="26" hidden="1">#REF!</definedName>
    <definedName name="hn._I018" localSheetId="27" hidden="1">#REF!</definedName>
    <definedName name="hn._I018" localSheetId="28" hidden="1">#REF!</definedName>
    <definedName name="hn._I018" localSheetId="29" hidden="1">#REF!</definedName>
    <definedName name="hn._I018" hidden="1">#REF!</definedName>
    <definedName name="hn._I024" localSheetId="15" hidden="1">#REF!</definedName>
    <definedName name="hn._I024" localSheetId="16" hidden="1">#REF!</definedName>
    <definedName name="hn._I024" localSheetId="17" hidden="1">#REF!</definedName>
    <definedName name="hn._I024" localSheetId="18" hidden="1">#REF!</definedName>
    <definedName name="hn._I024" localSheetId="19" hidden="1">#REF!</definedName>
    <definedName name="hn._I024" localSheetId="20" hidden="1">#REF!</definedName>
    <definedName name="hn._I024" localSheetId="24" hidden="1">#REF!</definedName>
    <definedName name="hn._I024" localSheetId="25" hidden="1">#REF!</definedName>
    <definedName name="hn._I024" localSheetId="26" hidden="1">#REF!</definedName>
    <definedName name="hn._I024" localSheetId="27" hidden="1">#REF!</definedName>
    <definedName name="hn._I024" localSheetId="28" hidden="1">#REF!</definedName>
    <definedName name="hn._I024" localSheetId="29" hidden="1">#REF!</definedName>
    <definedName name="hn._I024" hidden="1">#REF!</definedName>
    <definedName name="hn._I028" localSheetId="15" hidden="1">#REF!</definedName>
    <definedName name="hn._I028" localSheetId="16" hidden="1">#REF!</definedName>
    <definedName name="hn._I028" localSheetId="17" hidden="1">#REF!</definedName>
    <definedName name="hn._I028" localSheetId="18" hidden="1">#REF!</definedName>
    <definedName name="hn._I028" localSheetId="19" hidden="1">#REF!</definedName>
    <definedName name="hn._I028" localSheetId="20" hidden="1">#REF!</definedName>
    <definedName name="hn._I028" localSheetId="24" hidden="1">#REF!</definedName>
    <definedName name="hn._I028" localSheetId="25" hidden="1">#REF!</definedName>
    <definedName name="hn._I028" localSheetId="26" hidden="1">#REF!</definedName>
    <definedName name="hn._I028" localSheetId="27" hidden="1">#REF!</definedName>
    <definedName name="hn._I028" localSheetId="28" hidden="1">#REF!</definedName>
    <definedName name="hn._I028" localSheetId="29" hidden="1">#REF!</definedName>
    <definedName name="hn._I028" hidden="1">#REF!</definedName>
    <definedName name="hn._I029" localSheetId="15" hidden="1">#REF!</definedName>
    <definedName name="hn._I029" localSheetId="16" hidden="1">#REF!</definedName>
    <definedName name="hn._I029" localSheetId="17" hidden="1">#REF!</definedName>
    <definedName name="hn._I029" localSheetId="18" hidden="1">#REF!</definedName>
    <definedName name="hn._I029" localSheetId="19" hidden="1">#REF!</definedName>
    <definedName name="hn._I029" localSheetId="20" hidden="1">#REF!</definedName>
    <definedName name="hn._I029" localSheetId="24" hidden="1">#REF!</definedName>
    <definedName name="hn._I029" localSheetId="25" hidden="1">#REF!</definedName>
    <definedName name="hn._I029" localSheetId="26" hidden="1">#REF!</definedName>
    <definedName name="hn._I029" localSheetId="27" hidden="1">#REF!</definedName>
    <definedName name="hn._I029" localSheetId="28" hidden="1">#REF!</definedName>
    <definedName name="hn._I029" localSheetId="29" hidden="1">#REF!</definedName>
    <definedName name="hn._I029" hidden="1">#REF!</definedName>
    <definedName name="hn._I030" localSheetId="15" hidden="1">#REF!</definedName>
    <definedName name="hn._I030" localSheetId="16" hidden="1">#REF!</definedName>
    <definedName name="hn._I030" localSheetId="17" hidden="1">#REF!</definedName>
    <definedName name="hn._I030" localSheetId="18" hidden="1">#REF!</definedName>
    <definedName name="hn._I030" localSheetId="19" hidden="1">#REF!</definedName>
    <definedName name="hn._I030" localSheetId="20" hidden="1">#REF!</definedName>
    <definedName name="hn._I030" localSheetId="24" hidden="1">#REF!</definedName>
    <definedName name="hn._I030" localSheetId="25" hidden="1">#REF!</definedName>
    <definedName name="hn._I030" localSheetId="26" hidden="1">#REF!</definedName>
    <definedName name="hn._I030" localSheetId="27" hidden="1">#REF!</definedName>
    <definedName name="hn._I030" localSheetId="28" hidden="1">#REF!</definedName>
    <definedName name="hn._I030" localSheetId="29" hidden="1">#REF!</definedName>
    <definedName name="hn._I030" hidden="1">#REF!</definedName>
    <definedName name="hn._I031" localSheetId="15" hidden="1">#REF!</definedName>
    <definedName name="hn._I031" localSheetId="16" hidden="1">#REF!</definedName>
    <definedName name="hn._I031" localSheetId="17" hidden="1">#REF!</definedName>
    <definedName name="hn._I031" localSheetId="18" hidden="1">#REF!</definedName>
    <definedName name="hn._I031" localSheetId="19" hidden="1">#REF!</definedName>
    <definedName name="hn._I031" localSheetId="20" hidden="1">#REF!</definedName>
    <definedName name="hn._I031" localSheetId="24" hidden="1">#REF!</definedName>
    <definedName name="hn._I031" localSheetId="25" hidden="1">#REF!</definedName>
    <definedName name="hn._I031" localSheetId="26" hidden="1">#REF!</definedName>
    <definedName name="hn._I031" localSheetId="27" hidden="1">#REF!</definedName>
    <definedName name="hn._I031" localSheetId="28" hidden="1">#REF!</definedName>
    <definedName name="hn._I031" localSheetId="29" hidden="1">#REF!</definedName>
    <definedName name="hn._I031" hidden="1">#REF!</definedName>
    <definedName name="hn._I044" localSheetId="15" hidden="1">#REF!</definedName>
    <definedName name="hn._I044" localSheetId="16" hidden="1">#REF!</definedName>
    <definedName name="hn._I044" localSheetId="17" hidden="1">#REF!</definedName>
    <definedName name="hn._I044" localSheetId="18" hidden="1">#REF!</definedName>
    <definedName name="hn._I044" localSheetId="19" hidden="1">#REF!</definedName>
    <definedName name="hn._I044" localSheetId="20" hidden="1">#REF!</definedName>
    <definedName name="hn._I044" localSheetId="24" hidden="1">#REF!</definedName>
    <definedName name="hn._I044" localSheetId="25" hidden="1">#REF!</definedName>
    <definedName name="hn._I044" localSheetId="26" hidden="1">#REF!</definedName>
    <definedName name="hn._I044" localSheetId="27" hidden="1">#REF!</definedName>
    <definedName name="hn._I044" localSheetId="28" hidden="1">#REF!</definedName>
    <definedName name="hn._I044" localSheetId="29" hidden="1">#REF!</definedName>
    <definedName name="hn._I044" hidden="1">#REF!</definedName>
    <definedName name="hn._I051" localSheetId="15" hidden="1">#REF!</definedName>
    <definedName name="hn._I051" localSheetId="16" hidden="1">#REF!</definedName>
    <definedName name="hn._I051" localSheetId="17" hidden="1">#REF!</definedName>
    <definedName name="hn._I051" localSheetId="18" hidden="1">#REF!</definedName>
    <definedName name="hn._I051" localSheetId="19" hidden="1">#REF!</definedName>
    <definedName name="hn._I051" localSheetId="20" hidden="1">#REF!</definedName>
    <definedName name="hn._I051" localSheetId="24" hidden="1">#REF!</definedName>
    <definedName name="hn._I051" localSheetId="25" hidden="1">#REF!</definedName>
    <definedName name="hn._I051" localSheetId="26" hidden="1">#REF!</definedName>
    <definedName name="hn._I051" localSheetId="27" hidden="1">#REF!</definedName>
    <definedName name="hn._I051" localSheetId="28" hidden="1">#REF!</definedName>
    <definedName name="hn._I051" localSheetId="29" hidden="1">#REF!</definedName>
    <definedName name="hn._I051" hidden="1">#REF!</definedName>
    <definedName name="hn._I059" localSheetId="15" hidden="1">#REF!</definedName>
    <definedName name="hn._I059" localSheetId="16" hidden="1">#REF!</definedName>
    <definedName name="hn._I059" localSheetId="17" hidden="1">#REF!</definedName>
    <definedName name="hn._I059" localSheetId="18" hidden="1">#REF!</definedName>
    <definedName name="hn._I059" localSheetId="19" hidden="1">#REF!</definedName>
    <definedName name="hn._I059" localSheetId="20" hidden="1">#REF!</definedName>
    <definedName name="hn._I059" localSheetId="24" hidden="1">#REF!</definedName>
    <definedName name="hn._I059" localSheetId="25" hidden="1">#REF!</definedName>
    <definedName name="hn._I059" localSheetId="26" hidden="1">#REF!</definedName>
    <definedName name="hn._I059" localSheetId="27" hidden="1">#REF!</definedName>
    <definedName name="hn._I059" localSheetId="28" hidden="1">#REF!</definedName>
    <definedName name="hn._I059" localSheetId="29" hidden="1">#REF!</definedName>
    <definedName name="hn._I059" hidden="1">#REF!</definedName>
    <definedName name="hn._I062" localSheetId="15" hidden="1">#REF!</definedName>
    <definedName name="hn._I062" localSheetId="16" hidden="1">#REF!</definedName>
    <definedName name="hn._I062" localSheetId="17" hidden="1">#REF!</definedName>
    <definedName name="hn._I062" localSheetId="18" hidden="1">#REF!</definedName>
    <definedName name="hn._I062" localSheetId="19" hidden="1">#REF!</definedName>
    <definedName name="hn._I062" localSheetId="20" hidden="1">#REF!</definedName>
    <definedName name="hn._I062" localSheetId="24" hidden="1">#REF!</definedName>
    <definedName name="hn._I062" localSheetId="25" hidden="1">#REF!</definedName>
    <definedName name="hn._I062" localSheetId="26" hidden="1">#REF!</definedName>
    <definedName name="hn._I062" localSheetId="27" hidden="1">#REF!</definedName>
    <definedName name="hn._I062" localSheetId="28" hidden="1">#REF!</definedName>
    <definedName name="hn._I062" localSheetId="29" hidden="1">#REF!</definedName>
    <definedName name="hn._I062" hidden="1">#REF!</definedName>
    <definedName name="hn._I070" localSheetId="15" hidden="1">#REF!</definedName>
    <definedName name="hn._I070" localSheetId="16" hidden="1">#REF!</definedName>
    <definedName name="hn._I070" localSheetId="17" hidden="1">#REF!</definedName>
    <definedName name="hn._I070" localSheetId="18" hidden="1">#REF!</definedName>
    <definedName name="hn._I070" localSheetId="19" hidden="1">#REF!</definedName>
    <definedName name="hn._I070" localSheetId="20" hidden="1">#REF!</definedName>
    <definedName name="hn._I070" localSheetId="24" hidden="1">#REF!</definedName>
    <definedName name="hn._I070" localSheetId="25" hidden="1">#REF!</definedName>
    <definedName name="hn._I070" localSheetId="26" hidden="1">#REF!</definedName>
    <definedName name="hn._I070" localSheetId="27" hidden="1">#REF!</definedName>
    <definedName name="hn._I070" localSheetId="28" hidden="1">#REF!</definedName>
    <definedName name="hn._I070" localSheetId="29" hidden="1">#REF!</definedName>
    <definedName name="hn._I070" hidden="1">#REF!</definedName>
    <definedName name="hn._I071" localSheetId="15" hidden="1">#REF!</definedName>
    <definedName name="hn._I071" localSheetId="16" hidden="1">#REF!</definedName>
    <definedName name="hn._I071" localSheetId="17" hidden="1">#REF!</definedName>
    <definedName name="hn._I071" localSheetId="18" hidden="1">#REF!</definedName>
    <definedName name="hn._I071" localSheetId="19" hidden="1">#REF!</definedName>
    <definedName name="hn._I071" localSheetId="20" hidden="1">#REF!</definedName>
    <definedName name="hn._I071" localSheetId="24" hidden="1">#REF!</definedName>
    <definedName name="hn._I071" localSheetId="25" hidden="1">#REF!</definedName>
    <definedName name="hn._I071" localSheetId="26" hidden="1">#REF!</definedName>
    <definedName name="hn._I071" localSheetId="27" hidden="1">#REF!</definedName>
    <definedName name="hn._I071" localSheetId="28" hidden="1">#REF!</definedName>
    <definedName name="hn._I071" localSheetId="29" hidden="1">#REF!</definedName>
    <definedName name="hn._I071" hidden="1">#REF!</definedName>
    <definedName name="hn._I075" localSheetId="15" hidden="1">#REF!</definedName>
    <definedName name="hn._I075" localSheetId="16" hidden="1">#REF!</definedName>
    <definedName name="hn._I075" localSheetId="17" hidden="1">#REF!</definedName>
    <definedName name="hn._I075" localSheetId="18" hidden="1">#REF!</definedName>
    <definedName name="hn._I075" localSheetId="19" hidden="1">#REF!</definedName>
    <definedName name="hn._I075" localSheetId="20" hidden="1">#REF!</definedName>
    <definedName name="hn._I075" localSheetId="24" hidden="1">#REF!</definedName>
    <definedName name="hn._I075" localSheetId="25" hidden="1">#REF!</definedName>
    <definedName name="hn._I075" localSheetId="26" hidden="1">#REF!</definedName>
    <definedName name="hn._I075" localSheetId="27" hidden="1">#REF!</definedName>
    <definedName name="hn._I075" localSheetId="28" hidden="1">#REF!</definedName>
    <definedName name="hn._I075" localSheetId="29" hidden="1">#REF!</definedName>
    <definedName name="hn._I075" hidden="1">#REF!</definedName>
    <definedName name="hn._I077" localSheetId="15" hidden="1">#REF!</definedName>
    <definedName name="hn._I077" localSheetId="16" hidden="1">#REF!</definedName>
    <definedName name="hn._I077" localSheetId="17" hidden="1">#REF!</definedName>
    <definedName name="hn._I077" localSheetId="18" hidden="1">#REF!</definedName>
    <definedName name="hn._I077" localSheetId="19" hidden="1">#REF!</definedName>
    <definedName name="hn._I077" localSheetId="20" hidden="1">#REF!</definedName>
    <definedName name="hn._I077" localSheetId="24" hidden="1">#REF!</definedName>
    <definedName name="hn._I077" localSheetId="25" hidden="1">#REF!</definedName>
    <definedName name="hn._I077" localSheetId="26" hidden="1">#REF!</definedName>
    <definedName name="hn._I077" localSheetId="27" hidden="1">#REF!</definedName>
    <definedName name="hn._I077" localSheetId="28" hidden="1">#REF!</definedName>
    <definedName name="hn._I077" localSheetId="29" hidden="1">#REF!</definedName>
    <definedName name="hn._I077" hidden="1">#REF!</definedName>
    <definedName name="hn._I083" localSheetId="15" hidden="1">#REF!</definedName>
    <definedName name="hn._I083" localSheetId="16" hidden="1">#REF!</definedName>
    <definedName name="hn._I083" localSheetId="17" hidden="1">#REF!</definedName>
    <definedName name="hn._I083" localSheetId="18" hidden="1">#REF!</definedName>
    <definedName name="hn._I083" localSheetId="19" hidden="1">#REF!</definedName>
    <definedName name="hn._I083" localSheetId="20" hidden="1">#REF!</definedName>
    <definedName name="hn._I083" localSheetId="24" hidden="1">#REF!</definedName>
    <definedName name="hn._I083" localSheetId="25" hidden="1">#REF!</definedName>
    <definedName name="hn._I083" localSheetId="26" hidden="1">#REF!</definedName>
    <definedName name="hn._I083" localSheetId="27" hidden="1">#REF!</definedName>
    <definedName name="hn._I083" localSheetId="28" hidden="1">#REF!</definedName>
    <definedName name="hn._I083" localSheetId="29" hidden="1">#REF!</definedName>
    <definedName name="hn._I083" hidden="1">#REF!</definedName>
    <definedName name="hn._I085" localSheetId="15" hidden="1">#REF!</definedName>
    <definedName name="hn._I085" localSheetId="16" hidden="1">#REF!</definedName>
    <definedName name="hn._I085" localSheetId="17" hidden="1">#REF!</definedName>
    <definedName name="hn._I085" localSheetId="18" hidden="1">#REF!</definedName>
    <definedName name="hn._I085" localSheetId="19" hidden="1">#REF!</definedName>
    <definedName name="hn._I085" localSheetId="20" hidden="1">#REF!</definedName>
    <definedName name="hn._I085" localSheetId="24" hidden="1">#REF!</definedName>
    <definedName name="hn._I085" localSheetId="25" hidden="1">#REF!</definedName>
    <definedName name="hn._I085" localSheetId="26" hidden="1">#REF!</definedName>
    <definedName name="hn._I085" localSheetId="27" hidden="1">#REF!</definedName>
    <definedName name="hn._I085" localSheetId="28" hidden="1">#REF!</definedName>
    <definedName name="hn._I085" localSheetId="29" hidden="1">#REF!</definedName>
    <definedName name="hn._I085" hidden="1">#REF!</definedName>
    <definedName name="hn._P001" localSheetId="15" hidden="1">#REF!</definedName>
    <definedName name="hn._P001" localSheetId="16" hidden="1">#REF!</definedName>
    <definedName name="hn._P001" localSheetId="17" hidden="1">#REF!</definedName>
    <definedName name="hn._P001" localSheetId="18" hidden="1">#REF!</definedName>
    <definedName name="hn._P001" localSheetId="19" hidden="1">#REF!</definedName>
    <definedName name="hn._P001" localSheetId="20" hidden="1">#REF!</definedName>
    <definedName name="hn._P001" localSheetId="24" hidden="1">#REF!</definedName>
    <definedName name="hn._P001" localSheetId="25" hidden="1">#REF!</definedName>
    <definedName name="hn._P001" localSheetId="26" hidden="1">#REF!</definedName>
    <definedName name="hn._P001" localSheetId="27" hidden="1">#REF!</definedName>
    <definedName name="hn._P001" localSheetId="28" hidden="1">#REF!</definedName>
    <definedName name="hn._P001" localSheetId="29" hidden="1">#REF!</definedName>
    <definedName name="hn._P001" hidden="1">#REF!</definedName>
    <definedName name="hn._P002" localSheetId="15" hidden="1">#REF!</definedName>
    <definedName name="hn._P002" localSheetId="16" hidden="1">#REF!</definedName>
    <definedName name="hn._P002" localSheetId="17" hidden="1">#REF!</definedName>
    <definedName name="hn._P002" localSheetId="18" hidden="1">#REF!</definedName>
    <definedName name="hn._P002" localSheetId="19" hidden="1">#REF!</definedName>
    <definedName name="hn._P002" localSheetId="20" hidden="1">#REF!</definedName>
    <definedName name="hn._P002" localSheetId="24" hidden="1">#REF!</definedName>
    <definedName name="hn._P002" localSheetId="25" hidden="1">#REF!</definedName>
    <definedName name="hn._P002" localSheetId="26" hidden="1">#REF!</definedName>
    <definedName name="hn._P002" localSheetId="27" hidden="1">#REF!</definedName>
    <definedName name="hn._P002" localSheetId="28" hidden="1">#REF!</definedName>
    <definedName name="hn._P002" localSheetId="29" hidden="1">#REF!</definedName>
    <definedName name="hn._P002" hidden="1">#REF!</definedName>
    <definedName name="hn._P004" localSheetId="15" hidden="1">#REF!</definedName>
    <definedName name="hn._P004" localSheetId="16" hidden="1">#REF!</definedName>
    <definedName name="hn._P004" localSheetId="17" hidden="1">#REF!</definedName>
    <definedName name="hn._P004" localSheetId="18" hidden="1">#REF!</definedName>
    <definedName name="hn._P004" localSheetId="19" hidden="1">#REF!</definedName>
    <definedName name="hn._P004" localSheetId="20" hidden="1">#REF!</definedName>
    <definedName name="hn._P004" localSheetId="24" hidden="1">#REF!</definedName>
    <definedName name="hn._P004" localSheetId="25" hidden="1">#REF!</definedName>
    <definedName name="hn._P004" localSheetId="26" hidden="1">#REF!</definedName>
    <definedName name="hn._P004" localSheetId="27" hidden="1">#REF!</definedName>
    <definedName name="hn._P004" localSheetId="28" hidden="1">#REF!</definedName>
    <definedName name="hn._P004" localSheetId="29" hidden="1">#REF!</definedName>
    <definedName name="hn._P004" hidden="1">#REF!</definedName>
    <definedName name="hn._P014" localSheetId="15" hidden="1">#REF!</definedName>
    <definedName name="hn._P014" localSheetId="16" hidden="1">#REF!</definedName>
    <definedName name="hn._P014" localSheetId="17" hidden="1">#REF!</definedName>
    <definedName name="hn._P014" localSheetId="18" hidden="1">#REF!</definedName>
    <definedName name="hn._P014" localSheetId="19" hidden="1">#REF!</definedName>
    <definedName name="hn._P014" localSheetId="20" hidden="1">#REF!</definedName>
    <definedName name="hn._P014" localSheetId="24" hidden="1">#REF!</definedName>
    <definedName name="hn._P014" localSheetId="25" hidden="1">#REF!</definedName>
    <definedName name="hn._P014" localSheetId="26" hidden="1">#REF!</definedName>
    <definedName name="hn._P014" localSheetId="27" hidden="1">#REF!</definedName>
    <definedName name="hn._P014" localSheetId="28" hidden="1">#REF!</definedName>
    <definedName name="hn._P014" localSheetId="29" hidden="1">#REF!</definedName>
    <definedName name="hn._P014" hidden="1">#REF!</definedName>
    <definedName name="hn._P016" localSheetId="15" hidden="1">#REF!</definedName>
    <definedName name="hn._P016" localSheetId="16" hidden="1">#REF!</definedName>
    <definedName name="hn._P016" localSheetId="17" hidden="1">#REF!</definedName>
    <definedName name="hn._P016" localSheetId="18" hidden="1">#REF!</definedName>
    <definedName name="hn._P016" localSheetId="19" hidden="1">#REF!</definedName>
    <definedName name="hn._P016" localSheetId="20" hidden="1">#REF!</definedName>
    <definedName name="hn._P016" localSheetId="24" hidden="1">#REF!</definedName>
    <definedName name="hn._P016" localSheetId="25" hidden="1">#REF!</definedName>
    <definedName name="hn._P016" localSheetId="26" hidden="1">#REF!</definedName>
    <definedName name="hn._P016" localSheetId="27" hidden="1">#REF!</definedName>
    <definedName name="hn._P016" localSheetId="28" hidden="1">#REF!</definedName>
    <definedName name="hn._P016" localSheetId="29" hidden="1">#REF!</definedName>
    <definedName name="hn._P016" hidden="1">#REF!</definedName>
    <definedName name="hn._P017" localSheetId="15" hidden="1">#REF!</definedName>
    <definedName name="hn._P017" localSheetId="16" hidden="1">#REF!</definedName>
    <definedName name="hn._P017" localSheetId="17" hidden="1">#REF!</definedName>
    <definedName name="hn._P017" localSheetId="18" hidden="1">#REF!</definedName>
    <definedName name="hn._P017" localSheetId="19" hidden="1">#REF!</definedName>
    <definedName name="hn._P017" localSheetId="20" hidden="1">#REF!</definedName>
    <definedName name="hn._P017" localSheetId="24" hidden="1">#REF!</definedName>
    <definedName name="hn._P017" localSheetId="25" hidden="1">#REF!</definedName>
    <definedName name="hn._P017" localSheetId="26" hidden="1">#REF!</definedName>
    <definedName name="hn._P017" localSheetId="27" hidden="1">#REF!</definedName>
    <definedName name="hn._P017" localSheetId="28" hidden="1">#REF!</definedName>
    <definedName name="hn._P017" localSheetId="29" hidden="1">#REF!</definedName>
    <definedName name="hn._P017" hidden="1">#REF!</definedName>
    <definedName name="hn._P017g" localSheetId="15" hidden="1">#REF!</definedName>
    <definedName name="hn._P017g" localSheetId="16" hidden="1">#REF!</definedName>
    <definedName name="hn._P017g" localSheetId="17" hidden="1">#REF!</definedName>
    <definedName name="hn._P017g" localSheetId="18" hidden="1">#REF!</definedName>
    <definedName name="hn._P017g" localSheetId="19" hidden="1">#REF!</definedName>
    <definedName name="hn._P017g" localSheetId="20" hidden="1">#REF!</definedName>
    <definedName name="hn._P017g" localSheetId="24" hidden="1">#REF!</definedName>
    <definedName name="hn._P017g" localSheetId="25" hidden="1">#REF!</definedName>
    <definedName name="hn._P017g" localSheetId="26" hidden="1">#REF!</definedName>
    <definedName name="hn._P017g" localSheetId="27" hidden="1">#REF!</definedName>
    <definedName name="hn._P017g" localSheetId="28" hidden="1">#REF!</definedName>
    <definedName name="hn._P017g" localSheetId="29" hidden="1">#REF!</definedName>
    <definedName name="hn._P017g" hidden="1">#REF!</definedName>
    <definedName name="hn._P021" localSheetId="15" hidden="1">#REF!</definedName>
    <definedName name="hn._P021" localSheetId="16" hidden="1">#REF!</definedName>
    <definedName name="hn._P021" localSheetId="17" hidden="1">#REF!</definedName>
    <definedName name="hn._P021" localSheetId="18" hidden="1">#REF!</definedName>
    <definedName name="hn._P021" localSheetId="19" hidden="1">#REF!</definedName>
    <definedName name="hn._P021" localSheetId="20" hidden="1">#REF!</definedName>
    <definedName name="hn._P021" localSheetId="24" hidden="1">#REF!</definedName>
    <definedName name="hn._P021" localSheetId="25" hidden="1">#REF!</definedName>
    <definedName name="hn._P021" localSheetId="26" hidden="1">#REF!</definedName>
    <definedName name="hn._P021" localSheetId="27" hidden="1">#REF!</definedName>
    <definedName name="hn._P021" localSheetId="28" hidden="1">#REF!</definedName>
    <definedName name="hn._P021" localSheetId="29" hidden="1">#REF!</definedName>
    <definedName name="hn._P021" hidden="1">#REF!</definedName>
    <definedName name="hn._P024" localSheetId="15" hidden="1">#REF!</definedName>
    <definedName name="hn._P024" localSheetId="16" hidden="1">#REF!</definedName>
    <definedName name="hn._P024" localSheetId="17" hidden="1">#REF!</definedName>
    <definedName name="hn._P024" localSheetId="18" hidden="1">#REF!</definedName>
    <definedName name="hn._P024" localSheetId="19" hidden="1">#REF!</definedName>
    <definedName name="hn._P024" localSheetId="20" hidden="1">#REF!</definedName>
    <definedName name="hn._P024" localSheetId="24" hidden="1">#REF!</definedName>
    <definedName name="hn._P024" localSheetId="25" hidden="1">#REF!</definedName>
    <definedName name="hn._P024" localSheetId="26" hidden="1">#REF!</definedName>
    <definedName name="hn._P024" localSheetId="27" hidden="1">#REF!</definedName>
    <definedName name="hn._P024" localSheetId="28" hidden="1">#REF!</definedName>
    <definedName name="hn._P024" localSheetId="29" hidden="1">#REF!</definedName>
    <definedName name="hn._P024" hidden="1">#REF!</definedName>
    <definedName name="hn.Add015" localSheetId="15" hidden="1">#REF!</definedName>
    <definedName name="hn.Add015" localSheetId="16" hidden="1">#REF!</definedName>
    <definedName name="hn.Add015" localSheetId="17" hidden="1">#REF!</definedName>
    <definedName name="hn.Add015" localSheetId="18" hidden="1">#REF!</definedName>
    <definedName name="hn.Add015" localSheetId="19" hidden="1">#REF!</definedName>
    <definedName name="hn.Add015" localSheetId="20" hidden="1">#REF!</definedName>
    <definedName name="hn.Add015" localSheetId="24" hidden="1">#REF!</definedName>
    <definedName name="hn.Add015" localSheetId="25" hidden="1">#REF!</definedName>
    <definedName name="hn.Add015" localSheetId="26" hidden="1">#REF!</definedName>
    <definedName name="hn.Add015" localSheetId="27" hidden="1">#REF!</definedName>
    <definedName name="hn.Add015" localSheetId="28" hidden="1">#REF!</definedName>
    <definedName name="hn.Add015" localSheetId="29" hidden="1">#REF!</definedName>
    <definedName name="hn.Add015" hidden="1">#REF!</definedName>
    <definedName name="hn.ConvertZero1" hidden="1">[23]LTM!$G$461:$J$461,[23]LTM!$G$463:$J$464,[23]LTM!$G$468:$J$469,[23]LTM!$G$473:$J$475,[23]LTM!$G$480:$J$480,[23]LTM!$G$484:$J$485,[23]LTM!$G$490:$J$490,[23]LTM!$G$514:$J$518,[23]LTM!$G$525:$J$526,[23]LTM!$G$532:$J$537</definedName>
    <definedName name="hn.ConvertZero2" hidden="1">[23]LTM!$G$560:$J$560,[23]LTM!$H$590:$J$591,[23]LTM!$H$614:$J$614,[23]LTM!$H$635:$J$636,[23]LTM!$G$676:$J$680,[23]LTM!$G$686:$J$686,[23]LTM!$G$688:$J$694,[23]LTM!$G$681:$J$682</definedName>
    <definedName name="hn.ConvertZero3" hidden="1">[23]LTM!$G$699:$J$706,[23]LTM!$G$710:$J$714,[23]LTM!$G$717:$J$734,[23]LTM!$G$738:$J$738,[23]LTM!$G$745:$J$751</definedName>
    <definedName name="hn.ConvertZero4" hidden="1">[23]LTM!$G$840:$J$840,[23]LTM!$H$1266:$J$1266,[23]LTM!$G$1267:$J$1267,[23]LTM!$G$1454:$J$1461,[23]LTM!$J$1462,[23]LTM!$J$1463,[23]LTM!$G$1468:$J$1469,[23]LTM!$L$1469:$N$1469</definedName>
    <definedName name="hn.ConvertZeroUnhide1" hidden="1">[23]LTM!$G$1469:$J$1469,[23]LTM!$L$1469:$N$1469,[23]LTM!$H$1266:$J$1266</definedName>
    <definedName name="hn.Delete015" localSheetId="15" hidden="1">#REF!,#REF!,#REF!,#REF!</definedName>
    <definedName name="hn.Delete015" localSheetId="16" hidden="1">#REF!,#REF!,#REF!,#REF!</definedName>
    <definedName name="hn.Delete015" localSheetId="17" hidden="1">#REF!,#REF!,#REF!,#REF!</definedName>
    <definedName name="hn.Delete015" localSheetId="18" hidden="1">#REF!,#REF!,#REF!,#REF!</definedName>
    <definedName name="hn.Delete015" localSheetId="19" hidden="1">#REF!,#REF!,#REF!,#REF!</definedName>
    <definedName name="hn.Delete015" localSheetId="20" hidden="1">#REF!,#REF!,#REF!,#REF!</definedName>
    <definedName name="hn.Delete015" localSheetId="24" hidden="1">#REF!,#REF!,#REF!,#REF!</definedName>
    <definedName name="hn.Delete015" localSheetId="25" hidden="1">#REF!,#REF!,#REF!,#REF!</definedName>
    <definedName name="hn.Delete015" localSheetId="26" hidden="1">#REF!,#REF!,#REF!,#REF!</definedName>
    <definedName name="hn.Delete015" localSheetId="27" hidden="1">#REF!,#REF!,#REF!,#REF!</definedName>
    <definedName name="hn.Delete015" localSheetId="28" hidden="1">#REF!,#REF!,#REF!,#REF!</definedName>
    <definedName name="hn.Delete015" localSheetId="29" hidden="1">#REF!,#REF!,#REF!,#REF!</definedName>
    <definedName name="hn.Delete015" hidden="1">#REF!,#REF!,#REF!,#REF!</definedName>
    <definedName name="hn.domestic" localSheetId="15" hidden="1">#REF!</definedName>
    <definedName name="hn.domestic" localSheetId="16" hidden="1">#REF!</definedName>
    <definedName name="hn.domestic" localSheetId="17" hidden="1">#REF!</definedName>
    <definedName name="hn.domestic" localSheetId="18" hidden="1">#REF!</definedName>
    <definedName name="hn.domestic" localSheetId="19" hidden="1">#REF!</definedName>
    <definedName name="hn.domestic" localSheetId="20" hidden="1">#REF!</definedName>
    <definedName name="hn.domestic" localSheetId="24" hidden="1">#REF!</definedName>
    <definedName name="hn.domestic" localSheetId="25" hidden="1">#REF!</definedName>
    <definedName name="hn.domestic" localSheetId="26" hidden="1">#REF!</definedName>
    <definedName name="hn.domestic" localSheetId="27" hidden="1">#REF!</definedName>
    <definedName name="hn.domestic" localSheetId="28" hidden="1">#REF!</definedName>
    <definedName name="hn.domestic" localSheetId="29" hidden="1">#REF!</definedName>
    <definedName name="hn.domestic" hidden="1">#REF!</definedName>
    <definedName name="hn.DZ_MultByFXRates" hidden="1">[23]DropZone!$B$2:$I$118,[23]DropZone!$B$120:$I$132,[23]DropZone!$B$134:$I$136,[23]DropZone!$B$138:$I$146</definedName>
    <definedName name="hn.ExtDb" hidden="1">FALSE</definedName>
    <definedName name="hn.Global" localSheetId="15" hidden="1">#REF!</definedName>
    <definedName name="hn.Global" localSheetId="16" hidden="1">#REF!</definedName>
    <definedName name="hn.Global" localSheetId="17" hidden="1">#REF!</definedName>
    <definedName name="hn.Global" localSheetId="18" hidden="1">#REF!</definedName>
    <definedName name="hn.Global" localSheetId="19" hidden="1">#REF!</definedName>
    <definedName name="hn.Global" localSheetId="20" hidden="1">#REF!</definedName>
    <definedName name="hn.Global" localSheetId="24" hidden="1">#REF!</definedName>
    <definedName name="hn.Global" localSheetId="25" hidden="1">#REF!</definedName>
    <definedName name="hn.Global" localSheetId="26" hidden="1">#REF!</definedName>
    <definedName name="hn.Global" localSheetId="27" hidden="1">#REF!</definedName>
    <definedName name="hn.Global" localSheetId="28" hidden="1">#REF!</definedName>
    <definedName name="hn.Global" localSheetId="29" hidden="1">#REF!</definedName>
    <definedName name="hn.Global" hidden="1">#REF!</definedName>
    <definedName name="hn.LTM_MultByFXRates" hidden="1">[23]LTM!$G$461:$N$477,[23]LTM!$G$480:$N$539,[23]LTM!$G$548:$N$667,[23]LTM!$G$676:$N$1266,[23]LTM!$G$1454:$N$1461,[23]LTM!$G$1463:$N$1465,[23]LTM!$G$1468:$N$1469</definedName>
    <definedName name="hn.ModelType" hidden="1">"DEAL"</definedName>
    <definedName name="hn.ModelVersion" hidden="1">1</definedName>
    <definedName name="hn.MultbyFXRates" hidden="1">[23]LTM!$G$461:$N$477,[23]LTM!$G$480:$N$539,[23]LTM!$G$548:$N$667,[23]LTM!$G$676:$N$1266,[23]LTM!$G$1454:$N$1461,[23]LTM!$G$1463:$N$1465,[23]LTM!$G$1468:$N$1469</definedName>
    <definedName name="hn.MultByFXRates1" hidden="1">[23]LTM!$G$461:$G$477,[23]LTM!$G$480:$G$539,[23]LTM!$G$548:$G$562,[23]LTM!$G$676:$G$840,[23]LTM!$G$1454:$G$1469</definedName>
    <definedName name="hn.MultByFXRates2" hidden="1">[23]LTM!$H$461:$H$477,[23]LTM!$H$480:$H$539,[23]LTM!$H$548:$H$667,[23]LTM!$H$676:$H$1266,[23]LTM!$H$1454:$H$1469</definedName>
    <definedName name="hn.MultByFXRates3" hidden="1">[23]LTM!$I$461:$I$477,[23]LTM!$I$480:$I$539,[23]LTM!$I$548:$I$667,[23]LTM!$I$676:$I$1266,[23]LTM!$I$1454:$I$1469</definedName>
    <definedName name="hn.MultbyFxrates4" hidden="1">[23]LTM!$J$461:$J$477,[23]LTM!$J$480:$J$539,[23]LTM!$J$548:$J$668,[23]LTM!$J$676:$J$1266,[23]LTM!$J$1454:$J$1461,[23]LTM!$J$1463:$J$1465,[23]LTM!$J$1468</definedName>
    <definedName name="hn.multbyfxrates5" hidden="1">[23]LTM!$L$461:$L$477,[23]LTM!$L$480:$L$539,[23]LTM!$L$548:$L$562,[23]LTM!$L$676:$L$840,[23]LTM!$L$1454:$L$1469</definedName>
    <definedName name="hn.multbyfxrates6" hidden="1">[23]LTM!$M$461:$M$477,[23]LTM!$M$480:$M$539,[23]LTM!$M$548:$M$668,[23]LTM!$M$676:$M$1266,[23]LTM!$M$1454:$M$1469</definedName>
    <definedName name="hn.multbyfxrates7" hidden="1">[23]LTM!$N$461:$N$477,[23]LTM!$N$480:$N$539,[23]LTM!$N$548:$N$667,[23]LTM!$N$676:$N$1266,[23]LTM!$N$1454:$N$1469</definedName>
    <definedName name="hn.MultByFXRatesBot1" hidden="1">[23]LTM!$G$676:$G$682,[23]LTM!$G$686,[23]LTM!$G$688:$G$694,[23]LTM!$G$699:$G$706,[23]LTM!$G$710:$G$714,[23]LTM!$G$717:$G$734,[23]LTM!$G$738,[23]LTM!$G$738,[23]LTM!$G$745:$G$751,[23]LTM!$G$840,[23]LTM!$G$1454:$G$1461,[23]LTM!$G$1468:$G$1469</definedName>
    <definedName name="hn.MultByFXRatesBot2" hidden="1">[23]LTM!$H$676:$H$682,[23]LTM!$H$686,[23]LTM!$H$688:$H$694,[23]LTM!$H$699:$H$706,[23]LTM!$H$710:$H$714,[23]LTM!$H$717:$H$734,[23]LTM!$H$738,[23]LTM!$H$745:$H$751,[23]LTM!$H$840,[23]LTM!$H$1266,[23]LTM!$H$1454:$H$1461,[23]LTM!$H$1468:$H$1469</definedName>
    <definedName name="hn.MultByFXRatesBot3" hidden="1">[23]LTM!$I$676:$I$682,[23]LTM!$I$686,[23]LTM!$I$688:$I$694,[23]LTM!$I$699:$I$706,[23]LTM!$I$710:$I$714,[23]LTM!$I$717:$I$734,[23]LTM!$I$738,[23]LTM!$I$745:$I$751,[23]LTM!$I$840,[23]LTM!$I$1266,[23]LTM!$I$1454:$I$1461,[23]LTM!$I$1468:$I$1469</definedName>
    <definedName name="hn.MultByFXRatesBot4" hidden="1">[23]LTM!$J$676:$J$682,[23]LTM!$J$686,[23]LTM!$J$688:$J$694,[23]LTM!$J$699:$J$706,[23]LTM!$J$710:$J$714,[23]LTM!$J$717:$J$734,[23]LTM!$J$738,[23]LTM!$J$745:$J$751,[23]LTM!$J$840,[23]LTM!$J$1266,[23]LTM!$J$1454:$J$1461,[23]LTM!$J$1463:$J$1465,[23]LTM!$J$1468</definedName>
    <definedName name="hn.MultByFXRatesBot5" hidden="1">[23]LTM!$L$676:$L$682,[23]LTM!$L$686,[23]LTM!$L$688:$L$694,[23]LTM!$L$699:$L$706,[23]LTM!$L$710:$L$714,[23]LTM!$L$717:$L$734,[23]LTM!$L$738,[23]LTM!$L$745:$L$751,[23]LTM!$L$837:$L$838,[23]LTM!$L$1454:$L$1458,[23]LTM!$L$1468:$L$1469</definedName>
    <definedName name="hn.MultByFXRatesBot6" hidden="1">[23]LTM!$M$676:$M$682,[23]LTM!$M$686,[23]LTM!$M$688:$M$694,[23]LTM!$M$699:$M$706,[23]LTM!$M$710:$M$714,[23]LTM!$M$717:$M$734,[23]LTM!$M$738,[23]LTM!$M$745:$M$751,[23]LTM!$M$837:$M$838,[23]LTM!$M$1454:$M$1458,[23]LTM!$M$1468:$M$1469</definedName>
    <definedName name="hn.MultByFXRatesBot7" hidden="1">[23]LTM!$N$676:$N$682,[23]LTM!$N$686,[23]LTM!$N$688:$N$694,[23]LTM!$N$699:$N$706,[23]LTM!$N$710:$N$714,[23]LTM!$N$717:$N$734,[23]LTM!$N$738,[23]LTM!$N$745:$N$751,[23]LTM!$N$837:$N$838,[23]LTM!$N$1454:$N$1458,[23]LTM!$N$1468:$N$1469</definedName>
    <definedName name="hn.MultByFXRatesTop1" hidden="1">[23]LTM!$G$461,[23]LTM!$G$463:$G$464,[23]LTM!$G$468:$G$469,[23]LTM!$G$473:$G$475,[23]LTM!$G$480,[23]LTM!$G$484:$G$485,[23]LTM!$G$490:$G$509,[23]LTM!$G$512,[23]LTM!$G$514:$G$518,[23]LTM!$G$525:$G$526,[23]LTM!$G$532:$G$537,[23]LTM!$G$560</definedName>
    <definedName name="hn.MultByFXRatesTop2" hidden="1">[23]LTM!$H$461,[23]LTM!$H$463:$H$464,[23]LTM!$H$468:$H$469,[23]LTM!$H$473:$H$475,[23]LTM!$H$480,[23]LTM!$H$484:$H$485,[23]LTM!$H$490:$H$509,[23]LTM!$H$512,[23]LTM!$H$514:$H$518,[23]LTM!$H$525:$H$526,[23]LTM!$H$532:$H$537,[23]LTM!$H$560,[23]LTM!$H$590:$H$591,[23]LTM!$H$614:$H$631,[23]LTM!$H$635:$H$636</definedName>
    <definedName name="hn.MultByFXRatesTop3" hidden="1">[23]LTM!$I$461,[23]LTM!$I$463:$I$464,[23]LTM!$I$468:$I$469,[23]LTM!$I$473:$I$475,[23]LTM!$I$480,[23]LTM!$I$484:$I$485,[23]LTM!$I$490:$I$509,[23]LTM!$I$512,[23]LTM!$I$514:$I$518,[23]LTM!$I$525:$I$526,[23]LTM!$I$532:$I$537,[23]LTM!$I$560,[23]LTM!$I$590:$I$591,[23]LTM!$I$614:$I$631,[23]LTM!$I$635:$I$636</definedName>
    <definedName name="hn.MultByFXRatesTop4" hidden="1">[23]LTM!$J$461,[23]LTM!$J$463:$J$464,[23]LTM!$J$468:$J$469,[23]LTM!$J$473:$J$475,[23]LTM!$J$480,[23]LTM!$J$484:$J$485,[23]LTM!$J$490:$J$509,[23]LTM!$J$512,[23]LTM!$J$514:$J$518,[23]LTM!$J$525:$J$526,[23]LTM!$J$532:$J$537,[23]LTM!$J$560,[23]LTM!$J$590:$J$591,[23]LTM!$J$614:$J$631,[23]LTM!$J$635:$J$636</definedName>
    <definedName name="hn.MultByFXRatesTop5" hidden="1">[23]LTM!$L$461,[23]LTM!$L$463:$L$464,[23]LTM!$L$468:$L$469,[23]LTM!$L$473:$L$475,[23]LTM!$L$480,[23]LTM!$L$484:$L$485,[23]LTM!$L$490:$L$509,[23]LTM!$L$512,[23]LTM!$L$514:$L$518,[23]LTM!$L$525:$L$526,[23]LTM!$L$532:$L$537,[23]LTM!$L$560</definedName>
    <definedName name="hn.MultByFXRatesTop6" hidden="1">[23]LTM!$M$461,[23]LTM!$M$463:$M$464,[23]LTM!$M$468:$M$469,[23]LTM!$M$473:$M$475,[23]LTM!$M$480,[23]LTM!$M$484:$M$485,[23]LTM!$M$490:$M$509,[23]LTM!$M$512,[23]LTM!$M$514:$M$518,[23]LTM!$M$525:$M$526,[23]LTM!$M$532:$M$537,[23]LTM!$M$560,[23]LTM!$M$590:$M$591,[23]LTM!$M$614:$M$631,[23]LTM!$M$635:$M$636</definedName>
    <definedName name="hn.MultByFXRatesTop7" hidden="1">[23]LTM!$N$461,[23]LTM!$N$463:$N$464,[23]LTM!$N$468:$N$469,[23]LTM!$N$473:$N$475,[23]LTM!$N$480,[23]LTM!$N$484:$N$485,[23]LTM!$N$490:$N$509,[23]LTM!$N$512,[23]LTM!$N$514:$N$518,[23]LTM!$N$525:$N$526,[23]LTM!$N$532:$N$537,[23]LTM!$N$560,[23]LTM!$N$590:$N$591,[23]LTM!$N$614:$N$631,[23]LTM!$N$635:$N$636</definedName>
    <definedName name="hn.NoUpload" hidden="1">0</definedName>
    <definedName name="hn.Version">"Version 2.14"</definedName>
    <definedName name="hn.YearLabel" localSheetId="15" hidden="1">#REF!</definedName>
    <definedName name="hn.YearLabel" localSheetId="16" hidden="1">#REF!</definedName>
    <definedName name="hn.YearLabel" localSheetId="17" hidden="1">#REF!</definedName>
    <definedName name="hn.YearLabel" localSheetId="18" hidden="1">#REF!</definedName>
    <definedName name="hn.YearLabel" localSheetId="19" hidden="1">#REF!</definedName>
    <definedName name="hn.YearLabel" localSheetId="20" hidden="1">#REF!</definedName>
    <definedName name="hn.YearLabel" localSheetId="24" hidden="1">#REF!</definedName>
    <definedName name="hn.YearLabel" localSheetId="25" hidden="1">#REF!</definedName>
    <definedName name="hn.YearLabel" localSheetId="26" hidden="1">#REF!</definedName>
    <definedName name="hn.YearLabel" localSheetId="27" hidden="1">#REF!</definedName>
    <definedName name="hn.YearLabel" localSheetId="28" hidden="1">#REF!</definedName>
    <definedName name="hn.YearLabel" localSheetId="29" hidden="1">#REF!</definedName>
    <definedName name="hn.YearLabel" hidden="1">#REF!</definedName>
    <definedName name="HOJA" localSheetId="15"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6"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7"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8"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9"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0"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1"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7"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2"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4"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4"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5"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6"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7"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8"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9"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5"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6"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7"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8"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9"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0"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1"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7"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2"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4"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4"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5"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6"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7"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8"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9" hidden="1">{#N/A,#N/A,FALSE,"Index";#N/A,#N/A,FALSE,"COMPBS";#N/A,#N/A,FALSE,"COMPIS";#N/A,#N/A,FALSE,"MOBS";#N/A,#N/A,FALSE,"MOIS";#N/A,#N/A,FALSE,"M&amp;AEXP";#N/A,#N/A,FALSE,"D.L.EXP";#N/A,#N/A,FALSE,"MFGEXP";#N/A,#N/A,FALSE,"ADMEXP";#N/A,#N/A,FALSE,"DLPAY";#N/A,#N/A,FALSE,"INDPAY";#N/A,#N/A,FALSE,"HOURLY";#N/A,#N/A,FALSE,"HEAD";#N/A,#N/A,FALSE,"CASHTRAN";#N/A,#N/A,FALSE,"RESULT";#N/A,#N/A,FALSE,"CASHFLOW"}</definedName>
    <definedName name="home_ccy">[5]Inputs!$B$13</definedName>
    <definedName name="horizon">[5]Inputs!$B$11</definedName>
    <definedName name="HTML_CodePage" hidden="1">1252</definedName>
    <definedName name="HTML_Control" localSheetId="15" hidden="1">{"'Attachment'!$A$1:$L$49"}</definedName>
    <definedName name="HTML_Control" localSheetId="16" hidden="1">{"'Attachment'!$A$1:$L$49"}</definedName>
    <definedName name="HTML_Control" localSheetId="17" hidden="1">{"'Attachment'!$A$1:$L$49"}</definedName>
    <definedName name="HTML_Control" localSheetId="18" hidden="1">{"'Attachment'!$A$1:$L$49"}</definedName>
    <definedName name="HTML_Control" localSheetId="19" hidden="1">{"'Attachment'!$A$1:$L$49"}</definedName>
    <definedName name="HTML_Control" localSheetId="20" hidden="1">{"'Attachment'!$A$1:$L$49"}</definedName>
    <definedName name="HTML_Control" localSheetId="21" hidden="1">{"'Attachment'!$A$1:$L$49"}</definedName>
    <definedName name="HTML_Control" localSheetId="2" hidden="1">{"'Attachment'!$A$1:$L$49"}</definedName>
    <definedName name="HTML_Control" localSheetId="7" hidden="1">{"'Attachment'!$A$1:$L$49"}</definedName>
    <definedName name="HTML_Control" localSheetId="12" hidden="1">{"'Attachment'!$A$1:$L$49"}</definedName>
    <definedName name="HTML_Control" localSheetId="14" hidden="1">{"'Attachment'!$A$1:$L$49"}</definedName>
    <definedName name="HTML_Control" localSheetId="24" hidden="1">{"'Attachment'!$A$1:$L$49"}</definedName>
    <definedName name="HTML_Control" localSheetId="25" hidden="1">{"'Attachment'!$A$1:$L$49"}</definedName>
    <definedName name="HTML_Control" localSheetId="26" hidden="1">{"'Attachment'!$A$1:$L$49"}</definedName>
    <definedName name="HTML_Control" localSheetId="27" hidden="1">{"'Attachment'!$A$1:$L$49"}</definedName>
    <definedName name="HTML_Control" localSheetId="28" hidden="1">{"'Attachment'!$A$1:$L$49"}</definedName>
    <definedName name="HTML_Control" localSheetId="29" hidden="1">{"'Attachment'!$A$1:$L$49"}</definedName>
    <definedName name="HTML_Control1" localSheetId="15" hidden="1">{"'Attachment'!$A$1:$L$49"}</definedName>
    <definedName name="HTML_Control1" localSheetId="16" hidden="1">{"'Attachment'!$A$1:$L$49"}</definedName>
    <definedName name="HTML_Control1" localSheetId="17" hidden="1">{"'Attachment'!$A$1:$L$49"}</definedName>
    <definedName name="HTML_Control1" localSheetId="18" hidden="1">{"'Attachment'!$A$1:$L$49"}</definedName>
    <definedName name="HTML_Control1" localSheetId="19" hidden="1">{"'Attachment'!$A$1:$L$49"}</definedName>
    <definedName name="HTML_Control1" localSheetId="20" hidden="1">{"'Attachment'!$A$1:$L$49"}</definedName>
    <definedName name="HTML_Control1" localSheetId="21" hidden="1">{"'Attachment'!$A$1:$L$49"}</definedName>
    <definedName name="HTML_Control1" localSheetId="2" hidden="1">{"'Attachment'!$A$1:$L$49"}</definedName>
    <definedName name="HTML_Control1" localSheetId="7" hidden="1">{"'Attachment'!$A$1:$L$49"}</definedName>
    <definedName name="HTML_Control1" localSheetId="12" hidden="1">{"'Attachment'!$A$1:$L$49"}</definedName>
    <definedName name="HTML_Control1" localSheetId="14" hidden="1">{"'Attachment'!$A$1:$L$49"}</definedName>
    <definedName name="HTML_Control1" localSheetId="24" hidden="1">{"'Attachment'!$A$1:$L$49"}</definedName>
    <definedName name="HTML_Control1" localSheetId="25" hidden="1">{"'Attachment'!$A$1:$L$49"}</definedName>
    <definedName name="HTML_Control1" localSheetId="26" hidden="1">{"'Attachment'!$A$1:$L$49"}</definedName>
    <definedName name="HTML_Control1" localSheetId="27" hidden="1">{"'Attachment'!$A$1:$L$49"}</definedName>
    <definedName name="HTML_Control1" localSheetId="28" hidden="1">{"'Attachment'!$A$1:$L$49"}</definedName>
    <definedName name="HTML_Control1" localSheetId="29" hidden="1">{"'Attachment'!$A$1:$L$49"}</definedName>
    <definedName name="HTML_Control2" localSheetId="15" hidden="1">{"'Attachment'!$A$1:$L$49"}</definedName>
    <definedName name="HTML_Control2" localSheetId="16" hidden="1">{"'Attachment'!$A$1:$L$49"}</definedName>
    <definedName name="HTML_Control2" localSheetId="17" hidden="1">{"'Attachment'!$A$1:$L$49"}</definedName>
    <definedName name="HTML_Control2" localSheetId="18" hidden="1">{"'Attachment'!$A$1:$L$49"}</definedName>
    <definedName name="HTML_Control2" localSheetId="19" hidden="1">{"'Attachment'!$A$1:$L$49"}</definedName>
    <definedName name="HTML_Control2" localSheetId="20" hidden="1">{"'Attachment'!$A$1:$L$49"}</definedName>
    <definedName name="HTML_Control2" localSheetId="21" hidden="1">{"'Attachment'!$A$1:$L$49"}</definedName>
    <definedName name="HTML_Control2" localSheetId="2" hidden="1">{"'Attachment'!$A$1:$L$49"}</definedName>
    <definedName name="HTML_Control2" localSheetId="7" hidden="1">{"'Attachment'!$A$1:$L$49"}</definedName>
    <definedName name="HTML_Control2" localSheetId="12" hidden="1">{"'Attachment'!$A$1:$L$49"}</definedName>
    <definedName name="HTML_Control2" localSheetId="14" hidden="1">{"'Attachment'!$A$1:$L$49"}</definedName>
    <definedName name="HTML_Control2" localSheetId="24" hidden="1">{"'Attachment'!$A$1:$L$49"}</definedName>
    <definedName name="HTML_Control2" localSheetId="25" hidden="1">{"'Attachment'!$A$1:$L$49"}</definedName>
    <definedName name="HTML_Control2" localSheetId="26" hidden="1">{"'Attachment'!$A$1:$L$49"}</definedName>
    <definedName name="HTML_Control2" localSheetId="27" hidden="1">{"'Attachment'!$A$1:$L$49"}</definedName>
    <definedName name="HTML_Control2" localSheetId="28" hidden="1">{"'Attachment'!$A$1:$L$49"}</definedName>
    <definedName name="HTML_Control2" localSheetId="29" hidden="1">{"'Attachment'!$A$1:$L$49"}</definedName>
    <definedName name="HTML_Control3" localSheetId="15" hidden="1">{"'Attachment'!$A$1:$L$49"}</definedName>
    <definedName name="HTML_Control3" localSheetId="16" hidden="1">{"'Attachment'!$A$1:$L$49"}</definedName>
    <definedName name="HTML_Control3" localSheetId="17" hidden="1">{"'Attachment'!$A$1:$L$49"}</definedName>
    <definedName name="HTML_Control3" localSheetId="18" hidden="1">{"'Attachment'!$A$1:$L$49"}</definedName>
    <definedName name="HTML_Control3" localSheetId="19" hidden="1">{"'Attachment'!$A$1:$L$49"}</definedName>
    <definedName name="HTML_Control3" localSheetId="20" hidden="1">{"'Attachment'!$A$1:$L$49"}</definedName>
    <definedName name="HTML_Control3" localSheetId="21" hidden="1">{"'Attachment'!$A$1:$L$49"}</definedName>
    <definedName name="HTML_Control3" localSheetId="2" hidden="1">{"'Attachment'!$A$1:$L$49"}</definedName>
    <definedName name="HTML_Control3" localSheetId="7" hidden="1">{"'Attachment'!$A$1:$L$49"}</definedName>
    <definedName name="HTML_Control3" localSheetId="12" hidden="1">{"'Attachment'!$A$1:$L$49"}</definedName>
    <definedName name="HTML_Control3" localSheetId="14" hidden="1">{"'Attachment'!$A$1:$L$49"}</definedName>
    <definedName name="HTML_Control3" localSheetId="24" hidden="1">{"'Attachment'!$A$1:$L$49"}</definedName>
    <definedName name="HTML_Control3" localSheetId="25" hidden="1">{"'Attachment'!$A$1:$L$49"}</definedName>
    <definedName name="HTML_Control3" localSheetId="26" hidden="1">{"'Attachment'!$A$1:$L$49"}</definedName>
    <definedName name="HTML_Control3" localSheetId="27" hidden="1">{"'Attachment'!$A$1:$L$49"}</definedName>
    <definedName name="HTML_Control3" localSheetId="28" hidden="1">{"'Attachment'!$A$1:$L$49"}</definedName>
    <definedName name="HTML_Control3" localSheetId="29" hidden="1">{"'Attachment'!$A$1:$L$49"}</definedName>
    <definedName name="HTML_Description" hidden="1">""</definedName>
    <definedName name="HTML_Email" hidden="1">""</definedName>
    <definedName name="HTML_Header" hidden="1">"Attachment"</definedName>
    <definedName name="HTML_LastUpdate" hidden="1">"09/19/2001"</definedName>
    <definedName name="HTML_LineAfter" hidden="1">FALSE</definedName>
    <definedName name="HTML_LineBefore" hidden="1">FALSE</definedName>
    <definedName name="HTML_Name" hidden="1">"SEMPRA ENERGY"</definedName>
    <definedName name="HTML_OBDlg2" hidden="1">TRUE</definedName>
    <definedName name="HTML_OBDlg4" hidden="1">TRUE</definedName>
    <definedName name="HTML_OS" hidden="1">0</definedName>
    <definedName name="HTML_PathFile" hidden="1">"C:\Data\MyHTML.htm"</definedName>
    <definedName name="HTML_Title" hidden="1">"REG_Acct2001B3"</definedName>
    <definedName name="i">#REF!</definedName>
    <definedName name="iklhj" localSheetId="15" hidden="1">{"Page_1",#N/A,FALSE,"BAD4Q98";"Page_2",#N/A,FALSE,"BAD4Q98";"Page_3",#N/A,FALSE,"BAD4Q98";"Page_4",#N/A,FALSE,"BAD4Q98";"Page_5",#N/A,FALSE,"BAD4Q98";"Page_6",#N/A,FALSE,"BAD4Q98";"Input_1",#N/A,FALSE,"BAD4Q98";"Input_2",#N/A,FALSE,"BAD4Q98"}</definedName>
    <definedName name="iklhj" localSheetId="16" hidden="1">{"Page_1",#N/A,FALSE,"BAD4Q98";"Page_2",#N/A,FALSE,"BAD4Q98";"Page_3",#N/A,FALSE,"BAD4Q98";"Page_4",#N/A,FALSE,"BAD4Q98";"Page_5",#N/A,FALSE,"BAD4Q98";"Page_6",#N/A,FALSE,"BAD4Q98";"Input_1",#N/A,FALSE,"BAD4Q98";"Input_2",#N/A,FALSE,"BAD4Q98"}</definedName>
    <definedName name="iklhj" localSheetId="17" hidden="1">{"Page_1",#N/A,FALSE,"BAD4Q98";"Page_2",#N/A,FALSE,"BAD4Q98";"Page_3",#N/A,FALSE,"BAD4Q98";"Page_4",#N/A,FALSE,"BAD4Q98";"Page_5",#N/A,FALSE,"BAD4Q98";"Page_6",#N/A,FALSE,"BAD4Q98";"Input_1",#N/A,FALSE,"BAD4Q98";"Input_2",#N/A,FALSE,"BAD4Q98"}</definedName>
    <definedName name="iklhj" localSheetId="18" hidden="1">{"Page_1",#N/A,FALSE,"BAD4Q98";"Page_2",#N/A,FALSE,"BAD4Q98";"Page_3",#N/A,FALSE,"BAD4Q98";"Page_4",#N/A,FALSE,"BAD4Q98";"Page_5",#N/A,FALSE,"BAD4Q98";"Page_6",#N/A,FALSE,"BAD4Q98";"Input_1",#N/A,FALSE,"BAD4Q98";"Input_2",#N/A,FALSE,"BAD4Q98"}</definedName>
    <definedName name="iklhj" localSheetId="19" hidden="1">{"Page_1",#N/A,FALSE,"BAD4Q98";"Page_2",#N/A,FALSE,"BAD4Q98";"Page_3",#N/A,FALSE,"BAD4Q98";"Page_4",#N/A,FALSE,"BAD4Q98";"Page_5",#N/A,FALSE,"BAD4Q98";"Page_6",#N/A,FALSE,"BAD4Q98";"Input_1",#N/A,FALSE,"BAD4Q98";"Input_2",#N/A,FALSE,"BAD4Q98"}</definedName>
    <definedName name="iklhj" localSheetId="20" hidden="1">{"Page_1",#N/A,FALSE,"BAD4Q98";"Page_2",#N/A,FALSE,"BAD4Q98";"Page_3",#N/A,FALSE,"BAD4Q98";"Page_4",#N/A,FALSE,"BAD4Q98";"Page_5",#N/A,FALSE,"BAD4Q98";"Page_6",#N/A,FALSE,"BAD4Q98";"Input_1",#N/A,FALSE,"BAD4Q98";"Input_2",#N/A,FALSE,"BAD4Q98"}</definedName>
    <definedName name="iklhj" localSheetId="21" hidden="1">{"Page_1",#N/A,FALSE,"BAD4Q98";"Page_2",#N/A,FALSE,"BAD4Q98";"Page_3",#N/A,FALSE,"BAD4Q98";"Page_4",#N/A,FALSE,"BAD4Q98";"Page_5",#N/A,FALSE,"BAD4Q98";"Page_6",#N/A,FALSE,"BAD4Q98";"Input_1",#N/A,FALSE,"BAD4Q98";"Input_2",#N/A,FALSE,"BAD4Q98"}</definedName>
    <definedName name="iklhj" localSheetId="2" hidden="1">{"Page_1",#N/A,FALSE,"BAD4Q98";"Page_2",#N/A,FALSE,"BAD4Q98";"Page_3",#N/A,FALSE,"BAD4Q98";"Page_4",#N/A,FALSE,"BAD4Q98";"Page_5",#N/A,FALSE,"BAD4Q98";"Page_6",#N/A,FALSE,"BAD4Q98";"Input_1",#N/A,FALSE,"BAD4Q98";"Input_2",#N/A,FALSE,"BAD4Q98"}</definedName>
    <definedName name="iklhj" localSheetId="7" hidden="1">{"Page_1",#N/A,FALSE,"BAD4Q98";"Page_2",#N/A,FALSE,"BAD4Q98";"Page_3",#N/A,FALSE,"BAD4Q98";"Page_4",#N/A,FALSE,"BAD4Q98";"Page_5",#N/A,FALSE,"BAD4Q98";"Page_6",#N/A,FALSE,"BAD4Q98";"Input_1",#N/A,FALSE,"BAD4Q98";"Input_2",#N/A,FALSE,"BAD4Q98"}</definedName>
    <definedName name="iklhj" localSheetId="12" hidden="1">{"Page_1",#N/A,FALSE,"BAD4Q98";"Page_2",#N/A,FALSE,"BAD4Q98";"Page_3",#N/A,FALSE,"BAD4Q98";"Page_4",#N/A,FALSE,"BAD4Q98";"Page_5",#N/A,FALSE,"BAD4Q98";"Page_6",#N/A,FALSE,"BAD4Q98";"Input_1",#N/A,FALSE,"BAD4Q98";"Input_2",#N/A,FALSE,"BAD4Q98"}</definedName>
    <definedName name="iklhj" localSheetId="14" hidden="1">{"Page_1",#N/A,FALSE,"BAD4Q98";"Page_2",#N/A,FALSE,"BAD4Q98";"Page_3",#N/A,FALSE,"BAD4Q98";"Page_4",#N/A,FALSE,"BAD4Q98";"Page_5",#N/A,FALSE,"BAD4Q98";"Page_6",#N/A,FALSE,"BAD4Q98";"Input_1",#N/A,FALSE,"BAD4Q98";"Input_2",#N/A,FALSE,"BAD4Q98"}</definedName>
    <definedName name="iklhj" localSheetId="24" hidden="1">{"Page_1",#N/A,FALSE,"BAD4Q98";"Page_2",#N/A,FALSE,"BAD4Q98";"Page_3",#N/A,FALSE,"BAD4Q98";"Page_4",#N/A,FALSE,"BAD4Q98";"Page_5",#N/A,FALSE,"BAD4Q98";"Page_6",#N/A,FALSE,"BAD4Q98";"Input_1",#N/A,FALSE,"BAD4Q98";"Input_2",#N/A,FALSE,"BAD4Q98"}</definedName>
    <definedName name="iklhj" localSheetId="25" hidden="1">{"Page_1",#N/A,FALSE,"BAD4Q98";"Page_2",#N/A,FALSE,"BAD4Q98";"Page_3",#N/A,FALSE,"BAD4Q98";"Page_4",#N/A,FALSE,"BAD4Q98";"Page_5",#N/A,FALSE,"BAD4Q98";"Page_6",#N/A,FALSE,"BAD4Q98";"Input_1",#N/A,FALSE,"BAD4Q98";"Input_2",#N/A,FALSE,"BAD4Q98"}</definedName>
    <definedName name="iklhj" localSheetId="26" hidden="1">{"Page_1",#N/A,FALSE,"BAD4Q98";"Page_2",#N/A,FALSE,"BAD4Q98";"Page_3",#N/A,FALSE,"BAD4Q98";"Page_4",#N/A,FALSE,"BAD4Q98";"Page_5",#N/A,FALSE,"BAD4Q98";"Page_6",#N/A,FALSE,"BAD4Q98";"Input_1",#N/A,FALSE,"BAD4Q98";"Input_2",#N/A,FALSE,"BAD4Q98"}</definedName>
    <definedName name="iklhj" localSheetId="27" hidden="1">{"Page_1",#N/A,FALSE,"BAD4Q98";"Page_2",#N/A,FALSE,"BAD4Q98";"Page_3",#N/A,FALSE,"BAD4Q98";"Page_4",#N/A,FALSE,"BAD4Q98";"Page_5",#N/A,FALSE,"BAD4Q98";"Page_6",#N/A,FALSE,"BAD4Q98";"Input_1",#N/A,FALSE,"BAD4Q98";"Input_2",#N/A,FALSE,"BAD4Q98"}</definedName>
    <definedName name="iklhj" localSheetId="28" hidden="1">{"Page_1",#N/A,FALSE,"BAD4Q98";"Page_2",#N/A,FALSE,"BAD4Q98";"Page_3",#N/A,FALSE,"BAD4Q98";"Page_4",#N/A,FALSE,"BAD4Q98";"Page_5",#N/A,FALSE,"BAD4Q98";"Page_6",#N/A,FALSE,"BAD4Q98";"Input_1",#N/A,FALSE,"BAD4Q98";"Input_2",#N/A,FALSE,"BAD4Q98"}</definedName>
    <definedName name="iklhj" localSheetId="29" hidden="1">{"Page_1",#N/A,FALSE,"BAD4Q98";"Page_2",#N/A,FALSE,"BAD4Q98";"Page_3",#N/A,FALSE,"BAD4Q98";"Page_4",#N/A,FALSE,"BAD4Q98";"Page_5",#N/A,FALSE,"BAD4Q98";"Page_6",#N/A,FALSE,"BAD4Q98";"Input_1",#N/A,FALSE,"BAD4Q98";"Input_2",#N/A,FALSE,"BAD4Q98"}</definedName>
    <definedName name="IMPAC2004" localSheetId="15" hidden="1">{#N/A,#N/A,FALSE,"RECAP";#N/A,#N/A,FALSE,"MATBYCLS";#N/A,#N/A,FALSE,"STATUS";#N/A,#N/A,FALSE,"OP-ACT";#N/A,#N/A,FALSE,"W_O"}</definedName>
    <definedName name="IMPAC2004" localSheetId="16" hidden="1">{#N/A,#N/A,FALSE,"RECAP";#N/A,#N/A,FALSE,"MATBYCLS";#N/A,#N/A,FALSE,"STATUS";#N/A,#N/A,FALSE,"OP-ACT";#N/A,#N/A,FALSE,"W_O"}</definedName>
    <definedName name="IMPAC2004" localSheetId="17" hidden="1">{#N/A,#N/A,FALSE,"RECAP";#N/A,#N/A,FALSE,"MATBYCLS";#N/A,#N/A,FALSE,"STATUS";#N/A,#N/A,FALSE,"OP-ACT";#N/A,#N/A,FALSE,"W_O"}</definedName>
    <definedName name="IMPAC2004" localSheetId="18" hidden="1">{#N/A,#N/A,FALSE,"RECAP";#N/A,#N/A,FALSE,"MATBYCLS";#N/A,#N/A,FALSE,"STATUS";#N/A,#N/A,FALSE,"OP-ACT";#N/A,#N/A,FALSE,"W_O"}</definedName>
    <definedName name="IMPAC2004" localSheetId="19" hidden="1">{#N/A,#N/A,FALSE,"RECAP";#N/A,#N/A,FALSE,"MATBYCLS";#N/A,#N/A,FALSE,"STATUS";#N/A,#N/A,FALSE,"OP-ACT";#N/A,#N/A,FALSE,"W_O"}</definedName>
    <definedName name="IMPAC2004" localSheetId="20" hidden="1">{#N/A,#N/A,FALSE,"RECAP";#N/A,#N/A,FALSE,"MATBYCLS";#N/A,#N/A,FALSE,"STATUS";#N/A,#N/A,FALSE,"OP-ACT";#N/A,#N/A,FALSE,"W_O"}</definedName>
    <definedName name="IMPAC2004" localSheetId="21" hidden="1">{#N/A,#N/A,FALSE,"RECAP";#N/A,#N/A,FALSE,"MATBYCLS";#N/A,#N/A,FALSE,"STATUS";#N/A,#N/A,FALSE,"OP-ACT";#N/A,#N/A,FALSE,"W_O"}</definedName>
    <definedName name="IMPAC2004" localSheetId="2" hidden="1">{#N/A,#N/A,FALSE,"RECAP";#N/A,#N/A,FALSE,"MATBYCLS";#N/A,#N/A,FALSE,"STATUS";#N/A,#N/A,FALSE,"OP-ACT";#N/A,#N/A,FALSE,"W_O"}</definedName>
    <definedName name="IMPAC2004" localSheetId="7" hidden="1">{#N/A,#N/A,FALSE,"RECAP";#N/A,#N/A,FALSE,"MATBYCLS";#N/A,#N/A,FALSE,"STATUS";#N/A,#N/A,FALSE,"OP-ACT";#N/A,#N/A,FALSE,"W_O"}</definedName>
    <definedName name="IMPAC2004" localSheetId="12" hidden="1">{#N/A,#N/A,FALSE,"RECAP";#N/A,#N/A,FALSE,"MATBYCLS";#N/A,#N/A,FALSE,"STATUS";#N/A,#N/A,FALSE,"OP-ACT";#N/A,#N/A,FALSE,"W_O"}</definedName>
    <definedName name="IMPAC2004" localSheetId="14" hidden="1">{#N/A,#N/A,FALSE,"RECAP";#N/A,#N/A,FALSE,"MATBYCLS";#N/A,#N/A,FALSE,"STATUS";#N/A,#N/A,FALSE,"OP-ACT";#N/A,#N/A,FALSE,"W_O"}</definedName>
    <definedName name="IMPAC2004" localSheetId="24" hidden="1">{#N/A,#N/A,FALSE,"RECAP";#N/A,#N/A,FALSE,"MATBYCLS";#N/A,#N/A,FALSE,"STATUS";#N/A,#N/A,FALSE,"OP-ACT";#N/A,#N/A,FALSE,"W_O"}</definedName>
    <definedName name="IMPAC2004" localSheetId="25" hidden="1">{#N/A,#N/A,FALSE,"RECAP";#N/A,#N/A,FALSE,"MATBYCLS";#N/A,#N/A,FALSE,"STATUS";#N/A,#N/A,FALSE,"OP-ACT";#N/A,#N/A,FALSE,"W_O"}</definedName>
    <definedName name="IMPAC2004" localSheetId="26" hidden="1">{#N/A,#N/A,FALSE,"RECAP";#N/A,#N/A,FALSE,"MATBYCLS";#N/A,#N/A,FALSE,"STATUS";#N/A,#N/A,FALSE,"OP-ACT";#N/A,#N/A,FALSE,"W_O"}</definedName>
    <definedName name="IMPAC2004" localSheetId="27" hidden="1">{#N/A,#N/A,FALSE,"RECAP";#N/A,#N/A,FALSE,"MATBYCLS";#N/A,#N/A,FALSE,"STATUS";#N/A,#N/A,FALSE,"OP-ACT";#N/A,#N/A,FALSE,"W_O"}</definedName>
    <definedName name="IMPAC2004" localSheetId="28" hidden="1">{#N/A,#N/A,FALSE,"RECAP";#N/A,#N/A,FALSE,"MATBYCLS";#N/A,#N/A,FALSE,"STATUS";#N/A,#N/A,FALSE,"OP-ACT";#N/A,#N/A,FALSE,"W_O"}</definedName>
    <definedName name="IMPAC2004" localSheetId="29" hidden="1">{#N/A,#N/A,FALSE,"RECAP";#N/A,#N/A,FALSE,"MATBYCLS";#N/A,#N/A,FALSE,"STATUS";#N/A,#N/A,FALSE,"OP-ACT";#N/A,#N/A,FALSE,"W_O"}</definedName>
    <definedName name="imputent">#REF!</definedName>
    <definedName name="Inc" localSheetId="15">#REF!</definedName>
    <definedName name="Inc" localSheetId="16">#REF!</definedName>
    <definedName name="Inc" localSheetId="17">#REF!</definedName>
    <definedName name="Inc" localSheetId="18">#REF!</definedName>
    <definedName name="Inc" localSheetId="19">#REF!</definedName>
    <definedName name="Inc" localSheetId="20">#REF!</definedName>
    <definedName name="Inc" localSheetId="24">#REF!</definedName>
    <definedName name="Inc" localSheetId="25">#REF!</definedName>
    <definedName name="Inc" localSheetId="26">#REF!</definedName>
    <definedName name="Inc" localSheetId="27">#REF!</definedName>
    <definedName name="Inc" localSheetId="28">#REF!</definedName>
    <definedName name="Inc" localSheetId="29">#REF!</definedName>
    <definedName name="Inc">#REF!</definedName>
    <definedName name="IncAcct" localSheetId="15">#REF!</definedName>
    <definedName name="IncAcct" localSheetId="16">#REF!</definedName>
    <definedName name="IncAcct" localSheetId="17">#REF!</definedName>
    <definedName name="IncAcct" localSheetId="18">#REF!</definedName>
    <definedName name="IncAcct" localSheetId="19">#REF!</definedName>
    <definedName name="IncAcct" localSheetId="20">#REF!</definedName>
    <definedName name="IncAcct" localSheetId="24">#REF!</definedName>
    <definedName name="IncAcct" localSheetId="25">#REF!</definedName>
    <definedName name="IncAcct" localSheetId="26">#REF!</definedName>
    <definedName name="IncAcct" localSheetId="27">#REF!</definedName>
    <definedName name="IncAcct" localSheetId="28">#REF!</definedName>
    <definedName name="IncAcct" localSheetId="29">#REF!</definedName>
    <definedName name="IncAcct">#REF!</definedName>
    <definedName name="IncDesc" localSheetId="15">#REF!</definedName>
    <definedName name="IncDesc" localSheetId="16">#REF!</definedName>
    <definedName name="IncDesc" localSheetId="17">#REF!</definedName>
    <definedName name="IncDesc" localSheetId="18">#REF!</definedName>
    <definedName name="IncDesc" localSheetId="19">#REF!</definedName>
    <definedName name="IncDesc" localSheetId="20">#REF!</definedName>
    <definedName name="IncDesc" localSheetId="24">#REF!</definedName>
    <definedName name="IncDesc" localSheetId="25">#REF!</definedName>
    <definedName name="IncDesc" localSheetId="26">#REF!</definedName>
    <definedName name="IncDesc" localSheetId="27">#REF!</definedName>
    <definedName name="IncDesc" localSheetId="28">#REF!</definedName>
    <definedName name="IncDesc" localSheetId="29">#REF!</definedName>
    <definedName name="IncDesc">#REF!</definedName>
    <definedName name="index" localSheetId="15">#REF!</definedName>
    <definedName name="index" localSheetId="16">#REF!</definedName>
    <definedName name="index" localSheetId="17">#REF!</definedName>
    <definedName name="index" localSheetId="18">#REF!</definedName>
    <definedName name="index" localSheetId="19">#REF!</definedName>
    <definedName name="index" localSheetId="20">#REF!</definedName>
    <definedName name="index" localSheetId="24">#REF!</definedName>
    <definedName name="index" localSheetId="25">#REF!</definedName>
    <definedName name="index" localSheetId="26">#REF!</definedName>
    <definedName name="index" localSheetId="27">#REF!</definedName>
    <definedName name="index" localSheetId="28">#REF!</definedName>
    <definedName name="index" localSheetId="29">#REF!</definedName>
    <definedName name="index">#REF!</definedName>
    <definedName name="Industrial_Rev_Growth">[9]Assumptions!$C$12</definedName>
    <definedName name="Infl2002">[24]Assumptions!$B$6</definedName>
    <definedName name="Infl2003">[24]Assumptions!$B$7</definedName>
    <definedName name="Infl2004">[24]Assumptions!$B$8</definedName>
    <definedName name="Infl2005">[24]Assumptions!$B$9</definedName>
    <definedName name="Infl2006">[24]Assumptions!$B$10</definedName>
    <definedName name="Inflation_1996">'[19]FED G&amp;A Assumption Rates'!$B$6</definedName>
    <definedName name="Inflation_1997">'[19]FED G&amp;A Assumption Rates'!$C$6</definedName>
    <definedName name="Inflation_1998">'[19]FED G&amp;A Assumption Rates'!$D$6</definedName>
    <definedName name="Inflation_1999">'[19]FED G&amp;A Assumption Rates'!$E$6</definedName>
    <definedName name="Inflation_2000">'[19]FED G&amp;A Assumption Rates'!$F$6</definedName>
    <definedName name="initexp" localSheetId="15">#REF!</definedName>
    <definedName name="initexp" localSheetId="16">#REF!</definedName>
    <definedName name="initexp" localSheetId="17">#REF!</definedName>
    <definedName name="initexp" localSheetId="18">#REF!</definedName>
    <definedName name="initexp" localSheetId="19">#REF!</definedName>
    <definedName name="initexp" localSheetId="20">#REF!</definedName>
    <definedName name="initexp" localSheetId="24">#REF!</definedName>
    <definedName name="initexp" localSheetId="25">#REF!</definedName>
    <definedName name="initexp" localSheetId="26">#REF!</definedName>
    <definedName name="initexp" localSheetId="27">#REF!</definedName>
    <definedName name="initexp" localSheetId="28">#REF!</definedName>
    <definedName name="initexp" localSheetId="29">#REF!</definedName>
    <definedName name="initexp">#REF!</definedName>
    <definedName name="Initial_Cash_Flow_Quarter" localSheetId="15">#REF!</definedName>
    <definedName name="Initial_Cash_Flow_Quarter" localSheetId="16">#REF!</definedName>
    <definedName name="Initial_Cash_Flow_Quarter" localSheetId="17">#REF!</definedName>
    <definedName name="Initial_Cash_Flow_Quarter" localSheetId="18">#REF!</definedName>
    <definedName name="Initial_Cash_Flow_Quarter" localSheetId="19">#REF!</definedName>
    <definedName name="Initial_Cash_Flow_Quarter" localSheetId="20">#REF!</definedName>
    <definedName name="Initial_Cash_Flow_Quarter" localSheetId="24">#REF!</definedName>
    <definedName name="Initial_Cash_Flow_Quarter" localSheetId="25">#REF!</definedName>
    <definedName name="Initial_Cash_Flow_Quarter" localSheetId="26">#REF!</definedName>
    <definedName name="Initial_Cash_Flow_Quarter" localSheetId="27">#REF!</definedName>
    <definedName name="Initial_Cash_Flow_Quarter" localSheetId="28">#REF!</definedName>
    <definedName name="Initial_Cash_Flow_Quarter" localSheetId="29">#REF!</definedName>
    <definedName name="Initial_Cash_Flow_Quarter">#REF!</definedName>
    <definedName name="Initial_Operating_Period_Working_Capital_Percentage" localSheetId="15">#REF!</definedName>
    <definedName name="Initial_Operating_Period_Working_Capital_Percentage" localSheetId="16">#REF!</definedName>
    <definedName name="Initial_Operating_Period_Working_Capital_Percentage" localSheetId="17">#REF!</definedName>
    <definedName name="Initial_Operating_Period_Working_Capital_Percentage" localSheetId="18">#REF!</definedName>
    <definedName name="Initial_Operating_Period_Working_Capital_Percentage" localSheetId="19">#REF!</definedName>
    <definedName name="Initial_Operating_Period_Working_Capital_Percentage" localSheetId="20">#REF!</definedName>
    <definedName name="Initial_Operating_Period_Working_Capital_Percentage" localSheetId="24">#REF!</definedName>
    <definedName name="Initial_Operating_Period_Working_Capital_Percentage" localSheetId="25">#REF!</definedName>
    <definedName name="Initial_Operating_Period_Working_Capital_Percentage" localSheetId="26">#REF!</definedName>
    <definedName name="Initial_Operating_Period_Working_Capital_Percentage" localSheetId="27">#REF!</definedName>
    <definedName name="Initial_Operating_Period_Working_Capital_Percentage" localSheetId="28">#REF!</definedName>
    <definedName name="Initial_Operating_Period_Working_Capital_Percentage" localSheetId="29">#REF!</definedName>
    <definedName name="Initial_Operating_Period_Working_Capital_Percentage">#REF!</definedName>
    <definedName name="Initial_Working_Capital_Calculation" localSheetId="15">#REF!</definedName>
    <definedName name="Initial_Working_Capital_Calculation" localSheetId="16">#REF!</definedName>
    <definedName name="Initial_Working_Capital_Calculation" localSheetId="17">#REF!</definedName>
    <definedName name="Initial_Working_Capital_Calculation" localSheetId="18">#REF!</definedName>
    <definedName name="Initial_Working_Capital_Calculation" localSheetId="19">#REF!</definedName>
    <definedName name="Initial_Working_Capital_Calculation" localSheetId="20">#REF!</definedName>
    <definedName name="Initial_Working_Capital_Calculation" localSheetId="24">#REF!</definedName>
    <definedName name="Initial_Working_Capital_Calculation" localSheetId="25">#REF!</definedName>
    <definedName name="Initial_Working_Capital_Calculation" localSheetId="26">#REF!</definedName>
    <definedName name="Initial_Working_Capital_Calculation" localSheetId="27">#REF!</definedName>
    <definedName name="Initial_Working_Capital_Calculation" localSheetId="28">#REF!</definedName>
    <definedName name="Initial_Working_Capital_Calculation" localSheetId="29">#REF!</definedName>
    <definedName name="Initial_Working_Capital_Calculation">#REF!</definedName>
    <definedName name="inpcjun93">34877.1</definedName>
    <definedName name="Input_1">"ce1:co57"</definedName>
    <definedName name="Input_2">"ce58:co121"</definedName>
    <definedName name="inputent">#REF!</definedName>
    <definedName name="Insurance_Cost_in_1999" localSheetId="15">#REF!</definedName>
    <definedName name="Insurance_Cost_in_1999" localSheetId="16">#REF!</definedName>
    <definedName name="Insurance_Cost_in_1999" localSheetId="17">#REF!</definedName>
    <definedName name="Insurance_Cost_in_1999" localSheetId="18">#REF!</definedName>
    <definedName name="Insurance_Cost_in_1999" localSheetId="19">#REF!</definedName>
    <definedName name="Insurance_Cost_in_1999" localSheetId="20">#REF!</definedName>
    <definedName name="Insurance_Cost_in_1999" localSheetId="24">#REF!</definedName>
    <definedName name="Insurance_Cost_in_1999" localSheetId="25">#REF!</definedName>
    <definedName name="Insurance_Cost_in_1999" localSheetId="26">#REF!</definedName>
    <definedName name="Insurance_Cost_in_1999" localSheetId="27">#REF!</definedName>
    <definedName name="Insurance_Cost_in_1999" localSheetId="28">#REF!</definedName>
    <definedName name="Insurance_Cost_in_1999" localSheetId="29">#REF!</definedName>
    <definedName name="Insurance_Cost_in_1999">#REF!</definedName>
    <definedName name="INT" localSheetId="15">#REF!</definedName>
    <definedName name="INT" localSheetId="16">#REF!</definedName>
    <definedName name="INT" localSheetId="17">#REF!</definedName>
    <definedName name="INT" localSheetId="18">#REF!</definedName>
    <definedName name="INT" localSheetId="19">#REF!</definedName>
    <definedName name="INT" localSheetId="20">#REF!</definedName>
    <definedName name="INT" localSheetId="24">#REF!</definedName>
    <definedName name="INT" localSheetId="25">#REF!</definedName>
    <definedName name="INT" localSheetId="26">#REF!</definedName>
    <definedName name="INT" localSheetId="27">#REF!</definedName>
    <definedName name="INT" localSheetId="28">#REF!</definedName>
    <definedName name="INT" localSheetId="29">#REF!</definedName>
    <definedName name="INT">#REF!</definedName>
    <definedName name="Interco2001">[24]Assumptions!$B$12</definedName>
    <definedName name="Interco2002">[24]Assumptions!$B$13</definedName>
    <definedName name="Interco2003">[24]Assumptions!$B$14</definedName>
    <definedName name="Interco2004">[24]Assumptions!$B$15</definedName>
    <definedName name="Interco2005">[24]Assumptions!$B$16</definedName>
    <definedName name="Interco2006">[24]Assumptions!$B$17</definedName>
    <definedName name="IQ_ACCOUNT_CHANGE" hidden="1">"c1449"</definedName>
    <definedName name="IQ_ACCOUNTING_STANDARD" hidden="1">"c4539"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BROKER_REC_NO_REUT" hidden="1">"c5315"</definedName>
    <definedName name="IQ_AVG_BROKER_REC_REUT" hidden="1">"c3630"</definedName>
    <definedName name="IQ_AVG_DAILY_VOL" hidden="1">"c65"</definedName>
    <definedName name="IQ_AVG_EMPLOYEES" hidden="1">"c6019"</definedName>
    <definedName name="IQ_AVG_INDUSTRY_REC" hidden="1">"c4455"</definedName>
    <definedName name="IQ_AVG_INDUSTRY_REC_NO" hidden="1">"c4454"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MP_EMPLOYEES" hidden="1">"c6020"</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OUTSTANDING_CURRENT_EST" hidden="1">"c4128"</definedName>
    <definedName name="IQ_BASIC_OUTSTANDING_CURRENT_HIGH_EST" hidden="1">"c4129"</definedName>
    <definedName name="IQ_BASIC_OUTSTANDING_CURRENT_LOW_EST" hidden="1">"c4130"</definedName>
    <definedName name="IQ_BASIC_OUTSTANDING_CURRENT_MEDIAN_EST" hidden="1">"c4131"</definedName>
    <definedName name="IQ_BASIC_OUTSTANDING_CURRENT_NUM_EST" hidden="1">"c4132"</definedName>
    <definedName name="IQ_BASIC_OUTSTANDING_CURRENT_STDDEV_EST" hidden="1">"c4133"</definedName>
    <definedName name="IQ_BASIC_OUTSTANDING_EST" hidden="1">"c4134"</definedName>
    <definedName name="IQ_BASIC_OUTSTANDING_HIGH_EST" hidden="1">"c4135"</definedName>
    <definedName name="IQ_BASIC_OUTSTANDING_LOW_EST" hidden="1">"c4136"</definedName>
    <definedName name="IQ_BASIC_OUTSTANDING_MEDIAN_EST" hidden="1">"c4137"</definedName>
    <definedName name="IQ_BASIC_OUTSTANDING_NUM_EST" hidden="1">"c4138"</definedName>
    <definedName name="IQ_BASIC_OUTSTANDING_STDDEV_EST" hidden="1">"c4139"</definedName>
    <definedName name="IQ_BASIC_WEIGHT" hidden="1">"c87"</definedName>
    <definedName name="IQ_BASIC_WEIGHT_EST" hidden="1">"c4140"</definedName>
    <definedName name="IQ_BASIC_WEIGHT_GUIDANCE" hidden="1">"c4141"</definedName>
    <definedName name="IQ_BASIC_WEIGHT_HIGH_EST" hidden="1">"c4142"</definedName>
    <definedName name="IQ_BASIC_WEIGHT_LOW_EST" hidden="1">"c4143"</definedName>
    <definedName name="IQ_BASIC_WEIGHT_MEDIAN_EST" hidden="1">"c4144"</definedName>
    <definedName name="IQ_BASIC_WEIGHT_NUM_EST" hidden="1">"c4145"</definedName>
    <definedName name="IQ_BASIC_WEIGHT_STDDEV_EST" hidden="1">"c4146"</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ROK_COMMISSION" hidden="1">"c3514"</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EST" hidden="1">"c5624"</definedName>
    <definedName name="IQ_BV_HIGH_EST" hidden="1">"c5626"</definedName>
    <definedName name="IQ_BV_LOW_EST" hidden="1">"c5627"</definedName>
    <definedName name="IQ_BV_MEDIAN_EST" hidden="1">"c5625"</definedName>
    <definedName name="IQ_BV_NUM_EST" hidden="1">"c5628"</definedName>
    <definedName name="IQ_BV_OVER_SHARES" hidden="1">"c1349"</definedName>
    <definedName name="IQ_BV_SHARE" hidden="1">"c100"</definedName>
    <definedName name="IQ_BV_SHARE_ACT_OR_EST" hidden="1">"c3587"</definedName>
    <definedName name="IQ_BV_SHARE_ACT_OR_EST_REUT" hidden="1">"c5477"</definedName>
    <definedName name="IQ_BV_SHARE_EST" hidden="1">"c3541"</definedName>
    <definedName name="IQ_BV_SHARE_EST_REUT" hidden="1">"c5439"</definedName>
    <definedName name="IQ_BV_SHARE_HIGH_EST" hidden="1">"c3542"</definedName>
    <definedName name="IQ_BV_SHARE_HIGH_EST_REUT" hidden="1">"c5441"</definedName>
    <definedName name="IQ_BV_SHARE_LOW_EST" hidden="1">"c3543"</definedName>
    <definedName name="IQ_BV_SHARE_LOW_EST_REUT" hidden="1">"c5442"</definedName>
    <definedName name="IQ_BV_SHARE_MEDIAN_EST" hidden="1">"c3544"</definedName>
    <definedName name="IQ_BV_SHARE_MEDIAN_EST_REUT" hidden="1">"c5440"</definedName>
    <definedName name="IQ_BV_SHARE_NUM_EST" hidden="1">"c3539"</definedName>
    <definedName name="IQ_BV_SHARE_NUM_EST_REUT" hidden="1">"c5443"</definedName>
    <definedName name="IQ_BV_SHARE_STDDEV_EST" hidden="1">"c3540"</definedName>
    <definedName name="IQ_BV_SHARE_STDDEV_EST_REUT" hidden="1">"c5444"</definedName>
    <definedName name="IQ_BV_STDDEV_EST" hidden="1">"c5629"</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REUT" hidden="1">"c5474"</definedName>
    <definedName name="IQ_CAPEX_BNK" hidden="1">"c110"</definedName>
    <definedName name="IQ_CAPEX_BR" hidden="1">"c111"</definedName>
    <definedName name="IQ_CAPEX_EST" hidden="1">"c3523"</definedName>
    <definedName name="IQ_CAPEX_EST_REUT" hidden="1">"c3969"</definedName>
    <definedName name="IQ_CAPEX_FIN" hidden="1">"c112"</definedName>
    <definedName name="IQ_CAPEX_GUIDANCE" hidden="1">"c4150"</definedName>
    <definedName name="IQ_CAPEX_HIGH_EST" hidden="1">"c3524"</definedName>
    <definedName name="IQ_CAPEX_HIGH_EST_REUT" hidden="1">"c3971"</definedName>
    <definedName name="IQ_CAPEX_HIGH_GUIDANCE" hidden="1">"c4180"</definedName>
    <definedName name="IQ_CAPEX_INS" hidden="1">"c113"</definedName>
    <definedName name="IQ_CAPEX_LOW_EST" hidden="1">"c3525"</definedName>
    <definedName name="IQ_CAPEX_LOW_EST_REUT" hidden="1">"c3972"</definedName>
    <definedName name="IQ_CAPEX_LOW_GUIDANCE" hidden="1">"c4220"</definedName>
    <definedName name="IQ_CAPEX_MEDIAN_EST" hidden="1">"c3526"</definedName>
    <definedName name="IQ_CAPEX_MEDIAN_EST_REUT" hidden="1">"c3970"</definedName>
    <definedName name="IQ_CAPEX_NUM_EST" hidden="1">"c3521"</definedName>
    <definedName name="IQ_CAPEX_NUM_EST_REUT" hidden="1">"c3973"</definedName>
    <definedName name="IQ_CAPEX_STDDEV_EST" hidden="1">"c3522"</definedName>
    <definedName name="IQ_CAPEX_STDDEV_EST_REUT" hidden="1">"c3974"</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"c1630"</definedName>
    <definedName name="IQ_CASH_CONVERSION" hidden="1">"c117"</definedName>
    <definedName name="IQ_CASH_DUE_BANKS" hidden="1">"c1351"</definedName>
    <definedName name="IQ_CASH_EPS_ACT_OR_EST" hidden="1">"c5638"</definedName>
    <definedName name="IQ_CASH_EPS_EST" hidden="1">"c5631"</definedName>
    <definedName name="IQ_CASH_EPS_HIGH_EST" hidden="1">"c5633"</definedName>
    <definedName name="IQ_CASH_EPS_LOW_EST" hidden="1">"c5634"</definedName>
    <definedName name="IQ_CASH_EPS_MEDIAN_EST" hidden="1">"c5632"</definedName>
    <definedName name="IQ_CASH_EPS_NUM_EST" hidden="1">"c5635"</definedName>
    <definedName name="IQ_CASH_EPS_STDDEV_EST" hidden="1">"c5636"</definedName>
    <definedName name="IQ_CASH_EQUIV" hidden="1">"c118"</definedName>
    <definedName name="IQ_CASH_FINAN" hidden="1">"c119"</definedName>
    <definedName name="IQ_CASH_FLOW_ACT_OR_EST" hidden="1">"c4154"</definedName>
    <definedName name="IQ_CASH_FLOW_EST" hidden="1">"c4153"</definedName>
    <definedName name="IQ_CASH_FLOW_GUIDANCE" hidden="1">"c4155"</definedName>
    <definedName name="IQ_CASH_FLOW_HIGH_EST" hidden="1">"c4156"</definedName>
    <definedName name="IQ_CASH_FLOW_HIGH_GUIDANCE" hidden="1">"c4201"</definedName>
    <definedName name="IQ_CASH_FLOW_LOW_EST" hidden="1">"c4157"</definedName>
    <definedName name="IQ_CASH_FLOW_LOW_GUIDANCE" hidden="1">"c4241"</definedName>
    <definedName name="IQ_CASH_FLOW_MEDIAN_EST" hidden="1">"c4158"</definedName>
    <definedName name="IQ_CASH_FLOW_NUM_EST" hidden="1">"c4159"</definedName>
    <definedName name="IQ_CASH_FLOW_STDDEV_EST" hidden="1">"c4160"</definedName>
    <definedName name="IQ_CASH_INTEREST" hidden="1">"c120"</definedName>
    <definedName name="IQ_CASH_INVEST" hidden="1">"c121"</definedName>
    <definedName name="IQ_CASH_OPER" hidden="1">"c122"</definedName>
    <definedName name="IQ_CASH_OPER_ACT_OR_EST" hidden="1">"c4164"</definedName>
    <definedName name="IQ_CASH_OPER_EST" hidden="1">"c4163"</definedName>
    <definedName name="IQ_CASH_OPER_GUIDANCE" hidden="1">"c4165"</definedName>
    <definedName name="IQ_CASH_OPER_HIGH_EST" hidden="1">"c4166"</definedName>
    <definedName name="IQ_CASH_OPER_HIGH_GUIDANCE" hidden="1">"c4185"</definedName>
    <definedName name="IQ_CASH_OPER_LOW_EST" hidden="1">"c4244"</definedName>
    <definedName name="IQ_CASH_OPER_LOW_GUIDANCE" hidden="1">"c4225"</definedName>
    <definedName name="IQ_CASH_OPER_MEDIAN_EST" hidden="1">"c4245"</definedName>
    <definedName name="IQ_CASH_OPER_NUM_EST" hidden="1">"c4246"</definedName>
    <definedName name="IQ_CASH_OPER_STDDEV_EST" hidden="1">"c4247"</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GUIDANCE" hidden="1">"c4250"</definedName>
    <definedName name="IQ_CASH_ST_INVEST_HIGH_EST" hidden="1">"c4251"</definedName>
    <definedName name="IQ_CASH_ST_INVEST_HIGH_GUIDANCE" hidden="1">"c4195"</definedName>
    <definedName name="IQ_CASH_ST_INVEST_LOW_EST" hidden="1">"c4252"</definedName>
    <definedName name="IQ_CASH_ST_INVEST_LOW_GUIDANCE" hidden="1">"c4235"</definedName>
    <definedName name="IQ_CASH_ST_INVEST_MEDIAN_EST" hidden="1">"c4253"</definedName>
    <definedName name="IQ_CASH_ST_INVEST_NUM_EST" hidden="1">"c4254"</definedName>
    <definedName name="IQ_CASH_ST_INVEST_STDDEV_EST" hidden="1">"c4255"</definedName>
    <definedName name="IQ_CASH_TAXES" hidden="1">"c125"</definedName>
    <definedName name="IQ_CDS_ASK" hidden="1">"c6027"</definedName>
    <definedName name="IQ_CDS_BID" hidden="1">"c6026"</definedName>
    <definedName name="IQ_CDS_CURRENCY" hidden="1">"c6031"</definedName>
    <definedName name="IQ_CDS_EVAL_DATE" hidden="1">"c6029"</definedName>
    <definedName name="IQ_CDS_MID" hidden="1">"c6028"</definedName>
    <definedName name="IQ_CDS_NAME" hidden="1">"c6034"</definedName>
    <definedName name="IQ_CDS_TERM" hidden="1">"c6030"</definedName>
    <definedName name="IQ_CDS_TYPE" hidden="1">"c6025"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PS_ACT_OR_EST" hidden="1">"c2217"</definedName>
    <definedName name="IQ_CFPS_ACT_OR_EST_REUT" hidden="1">"c5463"</definedName>
    <definedName name="IQ_CFPS_EST" hidden="1">"c1667"</definedName>
    <definedName name="IQ_CFPS_EST_REUT" hidden="1">"c3844"</definedName>
    <definedName name="IQ_CFPS_GUIDANCE" hidden="1">"c4256"</definedName>
    <definedName name="IQ_CFPS_HIGH_EST" hidden="1">"c1669"</definedName>
    <definedName name="IQ_CFPS_HIGH_EST_REUT" hidden="1">"c3846"</definedName>
    <definedName name="IQ_CFPS_HIGH_GUIDANCE" hidden="1">"c4167"</definedName>
    <definedName name="IQ_CFPS_LOW_EST" hidden="1">"c1670"</definedName>
    <definedName name="IQ_CFPS_LOW_EST_REUT" hidden="1">"c3847"</definedName>
    <definedName name="IQ_CFPS_LOW_GUIDANCE" hidden="1">"c4207"</definedName>
    <definedName name="IQ_CFPS_MEDIAN_EST" hidden="1">"c1668"</definedName>
    <definedName name="IQ_CFPS_MEDIAN_EST_REUT" hidden="1">"c3845"</definedName>
    <definedName name="IQ_CFPS_NUM_EST" hidden="1">"c1671"</definedName>
    <definedName name="IQ_CFPS_NUM_EST_REUT" hidden="1">"c3848"</definedName>
    <definedName name="IQ_CFPS_STDDEV_EST" hidden="1">"c1672"</definedName>
    <definedName name="IQ_CFPS_STDDEV_EST_REUT" hidden="1">"c3849"</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TY_EST" hidden="1">"c4257"</definedName>
    <definedName name="IQ_DEBT_EQUITY_HIGH_EST" hidden="1">"c4258"</definedName>
    <definedName name="IQ_DEBT_EQUITY_LOW_EST" hidden="1">"c4259"</definedName>
    <definedName name="IQ_DEBT_EQUITY_MEDIAN_EST" hidden="1">"c4260"</definedName>
    <definedName name="IQ_DEBT_EQUITY_NUM_EST" hidden="1">"c4261"</definedName>
    <definedName name="IQ_DEBT_EQUITY_STDDEV_EST" hidden="1">"c4262"</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OSITS_INTEREST_SECURITIES" hidden="1">"c5509"</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FF_LASTCLOSE_TARGET_PRICE_REUT" hidden="1">"c5436"</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HIGH_EST" hidden="1">"c4264"</definedName>
    <definedName name="IQ_DILUT_OUTSTANDING_CURRENT_LOW_EST" hidden="1">"c4265"</definedName>
    <definedName name="IQ_DILUT_OUTSTANDING_CURRENT_MEDIAN_EST" hidden="1">"c4266"</definedName>
    <definedName name="IQ_DILUT_OUTSTANDING_CURRENT_NUM_EST" hidden="1">"c4267"</definedName>
    <definedName name="IQ_DILUT_OUTSTANDING_CURRENT_STDDEV_EST" hidden="1">"c4268"</definedName>
    <definedName name="IQ_DILUT_WEIGHT" hidden="1">"c326"</definedName>
    <definedName name="IQ_DILUT_WEIGHT_EST" hidden="1">"c4269"</definedName>
    <definedName name="IQ_DILUT_WEIGHT_GUIDANCE" hidden="1">"c4270"</definedName>
    <definedName name="IQ_DILUT_WEIGHT_HIGH_EST" hidden="1">"c4271"</definedName>
    <definedName name="IQ_DILUT_WEIGHT_LOW_EST" hidden="1">"c4272"</definedName>
    <definedName name="IQ_DILUT_WEIGHT_MEDIAN_EST" hidden="1">"c4273"</definedName>
    <definedName name="IQ_DILUT_WEIGHT_NUM_EST" hidden="1">"c4274"</definedName>
    <definedName name="IQ_DILUT_WEIGHT_STDDEV_EST" hidden="1">"c4275"</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ACT_OR_EST" hidden="1">"c4278"</definedName>
    <definedName name="IQ_DISTRIBUTABLE_CASH_EST" hidden="1">"c4277"</definedName>
    <definedName name="IQ_DISTRIBUTABLE_CASH_GUIDANCE" hidden="1">"c4279"</definedName>
    <definedName name="IQ_DISTRIBUTABLE_CASH_HIGH_EST" hidden="1">"c4280"</definedName>
    <definedName name="IQ_DISTRIBUTABLE_CASH_HIGH_GUIDANCE" hidden="1">"c4198"</definedName>
    <definedName name="IQ_DISTRIBUTABLE_CASH_LOW_EST" hidden="1">"c4281"</definedName>
    <definedName name="IQ_DISTRIBUTABLE_CASH_LOW_GUIDANCE" hidden="1">"c4238"</definedName>
    <definedName name="IQ_DISTRIBUTABLE_CASH_MEDIAN_EST" hidden="1">"c4282"</definedName>
    <definedName name="IQ_DISTRIBUTABLE_CASH_NUM_EST" hidden="1">"c4283"</definedName>
    <definedName name="IQ_DISTRIBUTABLE_CASH_PAYOUT" hidden="1">"c3005"</definedName>
    <definedName name="IQ_DISTRIBUTABLE_CASH_SHARE" hidden="1">"c3003"</definedName>
    <definedName name="IQ_DISTRIBUTABLE_CASH_SHARE_ACT_OR_EST" hidden="1">"c4286"</definedName>
    <definedName name="IQ_DISTRIBUTABLE_CASH_SHARE_EST" hidden="1">"c4285"</definedName>
    <definedName name="IQ_DISTRIBUTABLE_CASH_SHARE_GUIDANCE" hidden="1">"c4287"</definedName>
    <definedName name="IQ_DISTRIBUTABLE_CASH_SHARE_HIGH_EST" hidden="1">"c4288"</definedName>
    <definedName name="IQ_DISTRIBUTABLE_CASH_SHARE_HIGH_GUIDANCE" hidden="1">"c4199"</definedName>
    <definedName name="IQ_DISTRIBUTABLE_CASH_SHARE_LOW_EST" hidden="1">"c4289"</definedName>
    <definedName name="IQ_DISTRIBUTABLE_CASH_SHARE_LOW_GUIDANCE" hidden="1">"c4239"</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TDDEV_EST" hidden="1">"c4294"</definedName>
    <definedName name="IQ_DIV_AMOUNT" hidden="1">"c3041"</definedName>
    <definedName name="IQ_DIV_PAYMENT_DATE" hidden="1">"c2106"</definedName>
    <definedName name="IQ_DIV_RECORD_DATE" hidden="1">"c2105"</definedName>
    <definedName name="IQ_DIV_SHARE" hidden="1">"c330"</definedName>
    <definedName name="IQ_DIVEST_CF" hidden="1">"c331"</definedName>
    <definedName name="IQ_DIVID_SHARE" hidden="1">"c1366"</definedName>
    <definedName name="IQ_DIVIDEND_EST" hidden="1">"c4296"</definedName>
    <definedName name="IQ_DIVIDEND_HIGH_EST" hidden="1">"c4297"</definedName>
    <definedName name="IQ_DIVIDEND_LOW_EST" hidden="1">"c4298"</definedName>
    <definedName name="IQ_DIVIDEND_MEDIAN_EST" hidden="1">"c4299"</definedName>
    <definedName name="IQ_DIVIDEND_NUM_EST" hidden="1">"c4300"</definedName>
    <definedName name="IQ_DIVIDEND_STDDEV_EST" hidden="1">"c4301"</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REUT" hidden="1">"c5464"</definedName>
    <definedName name="IQ_DPS_EST" hidden="1">"c1674"</definedName>
    <definedName name="IQ_DPS_EST_BOTTOM_UP" hidden="1">"c5493"</definedName>
    <definedName name="IQ_DPS_EST_BOTTOM_UP_REUT" hidden="1">"c5501"</definedName>
    <definedName name="IQ_DPS_EST_REUT" hidden="1">"c3851"</definedName>
    <definedName name="IQ_DPS_GUIDANCE" hidden="1">"c4302"</definedName>
    <definedName name="IQ_DPS_HIGH_EST" hidden="1">"c1676"</definedName>
    <definedName name="IQ_DPS_HIGH_EST_REUT" hidden="1">"c3853"</definedName>
    <definedName name="IQ_DPS_HIGH_GUIDANCE" hidden="1">"c4168"</definedName>
    <definedName name="IQ_DPS_LOW_EST" hidden="1">"c1677"</definedName>
    <definedName name="IQ_DPS_LOW_EST_REUT" hidden="1">"c3854"</definedName>
    <definedName name="IQ_DPS_LOW_GUIDANCE" hidden="1">"c4208"</definedName>
    <definedName name="IQ_DPS_MEDIAN_EST" hidden="1">"c1675"</definedName>
    <definedName name="IQ_DPS_MEDIAN_EST_REUT" hidden="1">"c3852"</definedName>
    <definedName name="IQ_DPS_NUM_EST" hidden="1">"c1678"</definedName>
    <definedName name="IQ_DPS_NUM_EST_REUT" hidden="1">"c3855"</definedName>
    <definedName name="IQ_DPS_STDDEV_EST" hidden="1">"c1679"</definedName>
    <definedName name="IQ_DPS_STDDEV_EST_REUT" hidden="1">"c3856"</definedName>
    <definedName name="IQ_EARNING_ASSET_YIELD" hidden="1">"c343"</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REUT" hidden="1">"c5314"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REUT" hidden="1">"c5465"</definedName>
    <definedName name="IQ_EBIT_EQ_INC" hidden="1">"c3498"</definedName>
    <definedName name="IQ_EBIT_EQ_INC_EXCL_SBC" hidden="1">"c3502"</definedName>
    <definedName name="IQ_EBIT_EST" hidden="1">"c1681"</definedName>
    <definedName name="IQ_EBIT_EST_REUT" hidden="1">"c5333"</definedName>
    <definedName name="IQ_EBIT_EXCL_SBC" hidden="1">"c3082"</definedName>
    <definedName name="IQ_EBIT_GUIDANCE" hidden="1">"c4303"</definedName>
    <definedName name="IQ_EBIT_GW_ACT_OR_EST" hidden="1">"c4306"</definedName>
    <definedName name="IQ_EBIT_GW_EST" hidden="1">"c4305"</definedName>
    <definedName name="IQ_EBIT_GW_GUIDANCE" hidden="1">"c4307"</definedName>
    <definedName name="IQ_EBIT_GW_HIGH_EST" hidden="1">"c4308"</definedName>
    <definedName name="IQ_EBIT_GW_HIGH_GUIDANCE" hidden="1">"c4171"</definedName>
    <definedName name="IQ_EBIT_GW_LOW_EST" hidden="1">"c4309"</definedName>
    <definedName name="IQ_EBIT_GW_LOW_GUIDANCE" hidden="1">"c4211"</definedName>
    <definedName name="IQ_EBIT_GW_MEDIAN_EST" hidden="1">"c4310"</definedName>
    <definedName name="IQ_EBIT_GW_NUM_EST" hidden="1">"c4311"</definedName>
    <definedName name="IQ_EBIT_GW_STDDEV_EST" hidden="1">"c4312"</definedName>
    <definedName name="IQ_EBIT_HIGH_EST" hidden="1">"c1683"</definedName>
    <definedName name="IQ_EBIT_HIGH_EST_REUT" hidden="1">"c5335"</definedName>
    <definedName name="IQ_EBIT_HIGH_GUIDANCE" hidden="1">"c4172"</definedName>
    <definedName name="IQ_EBIT_INT" hidden="1">"c360"</definedName>
    <definedName name="IQ_EBIT_LOW_EST" hidden="1">"c1684"</definedName>
    <definedName name="IQ_EBIT_LOW_EST_REUT" hidden="1">"c5336"</definedName>
    <definedName name="IQ_EBIT_LOW_GUIDANCE" hidden="1">"c4212"</definedName>
    <definedName name="IQ_EBIT_MARGIN" hidden="1">"c359"</definedName>
    <definedName name="IQ_EBIT_MEDIAN_EST" hidden="1">"c1682"</definedName>
    <definedName name="IQ_EBIT_MEDIAN_EST_REUT" hidden="1">"c5334"</definedName>
    <definedName name="IQ_EBIT_NUM_EST" hidden="1">"c1685"</definedName>
    <definedName name="IQ_EBIT_NUM_EST_REUT" hidden="1">"c5337"</definedName>
    <definedName name="IQ_EBIT_OVER_IE" hidden="1">"c1369"</definedName>
    <definedName name="IQ_EBIT_SBC_ACT_OR_EST" hidden="1">"c4316"</definedName>
    <definedName name="IQ_EBIT_SBC_EST" hidden="1">"c4315"</definedName>
    <definedName name="IQ_EBIT_SBC_GUIDANCE" hidden="1">"c4317"</definedName>
    <definedName name="IQ_EBIT_SBC_GW_ACT_OR_EST" hidden="1">"c4320"</definedName>
    <definedName name="IQ_EBIT_SBC_GW_EST" hidden="1">"c4319"</definedName>
    <definedName name="IQ_EBIT_SBC_GW_GUIDANCE" hidden="1">"c4321"</definedName>
    <definedName name="IQ_EBIT_SBC_GW_HIGH_EST" hidden="1">"c4322"</definedName>
    <definedName name="IQ_EBIT_SBC_GW_HIGH_GUIDANCE" hidden="1">"c4193"</definedName>
    <definedName name="IQ_EBIT_SBC_GW_LOW_EST" hidden="1">"c4323"</definedName>
    <definedName name="IQ_EBIT_SBC_GW_LOW_GUIDANCE" hidden="1">"c4233"</definedName>
    <definedName name="IQ_EBIT_SBC_GW_MEDIAN_EST" hidden="1">"c4324"</definedName>
    <definedName name="IQ_EBIT_SBC_GW_NUM_EST" hidden="1">"c4325"</definedName>
    <definedName name="IQ_EBIT_SBC_GW_STDDEV_EST" hidden="1">"c4326"</definedName>
    <definedName name="IQ_EBIT_SBC_HIGH_EST" hidden="1">"c4328"</definedName>
    <definedName name="IQ_EBIT_SBC_HIGH_GUIDANCE" hidden="1">"c4192"</definedName>
    <definedName name="IQ_EBIT_SBC_LOW_EST" hidden="1">"c4329"</definedName>
    <definedName name="IQ_EBIT_SBC_LOW_GUIDANCE" hidden="1">"c4232"</definedName>
    <definedName name="IQ_EBIT_SBC_MEDIAN_EST" hidden="1">"c4330"</definedName>
    <definedName name="IQ_EBIT_SBC_NUM_EST" hidden="1">"c4331"</definedName>
    <definedName name="IQ_EBIT_SBC_STDDEV_EST" hidden="1">"c4332"</definedName>
    <definedName name="IQ_EBIT_STDDEV_EST" hidden="1">"c1686"</definedName>
    <definedName name="IQ_EBIT_STDDEV_EST_REUT" hidden="1">"c5338"</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REUT" hidden="1">"c5462"</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REUT" hidden="1">"c3640"</definedName>
    <definedName name="IQ_EBITDA_EXCL_SBC" hidden="1">"c3081"</definedName>
    <definedName name="IQ_EBITDA_GUIDANCE" hidden="1">"c4334"</definedName>
    <definedName name="IQ_EBITDA_HIGH_EST" hidden="1">"c370"</definedName>
    <definedName name="IQ_EBITDA_HIGH_EST_REUT" hidden="1">"c3642"</definedName>
    <definedName name="IQ_EBITDA_HIGH_GUIDANCE" hidden="1">"c4170"</definedName>
    <definedName name="IQ_EBITDA_INT" hidden="1">"c373"</definedName>
    <definedName name="IQ_EBITDA_LOW_EST" hidden="1">"c371"</definedName>
    <definedName name="IQ_EBITDA_LOW_EST_REUT" hidden="1">"c3643"</definedName>
    <definedName name="IQ_EBITDA_LOW_GUIDANCE" hidden="1">"c4210"</definedName>
    <definedName name="IQ_EBITDA_MARGIN" hidden="1">"c372"</definedName>
    <definedName name="IQ_EBITDA_MEDIAN_EST" hidden="1">"c1663"</definedName>
    <definedName name="IQ_EBITDA_MEDIAN_EST_REUT" hidden="1">"c3641"</definedName>
    <definedName name="IQ_EBITDA_NUM_EST" hidden="1">"c374"</definedName>
    <definedName name="IQ_EBITDA_NUM_EST_REUT" hidden="1">"c3644"</definedName>
    <definedName name="IQ_EBITDA_OVER_TOTAL_IE" hidden="1">"c1371"</definedName>
    <definedName name="IQ_EBITDA_SBC_ACT_OR_EST" hidden="1">"c4337"</definedName>
    <definedName name="IQ_EBITDA_SBC_EST" hidden="1">"c4336"</definedName>
    <definedName name="IQ_EBITDA_SBC_GUIDANCE" hidden="1">"c4338"</definedName>
    <definedName name="IQ_EBITDA_SBC_HIGH_EST" hidden="1">"c4339"</definedName>
    <definedName name="IQ_EBITDA_SBC_HIGH_GUIDANCE" hidden="1">"c4194"</definedName>
    <definedName name="IQ_EBITDA_SBC_LOW_EST" hidden="1">"c4340"</definedName>
    <definedName name="IQ_EBITDA_SBC_LOW_GUIDANCE" hidden="1">"c4234"</definedName>
    <definedName name="IQ_EBITDA_SBC_MEDIAN_EST" hidden="1">"c4341"</definedName>
    <definedName name="IQ_EBITDA_SBC_NUM_EST" hidden="1">"c4342"</definedName>
    <definedName name="IQ_EBITDA_SBC_STDDEV_EST" hidden="1">"c4343"</definedName>
    <definedName name="IQ_EBITDA_STDDEV_EST" hidden="1">"c375"</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IN" hidden="1">"c386"</definedName>
    <definedName name="IQ_EBT_GAAP_GUIDANCE" hidden="1">"c4345"</definedName>
    <definedName name="IQ_EBT_GAAP_HIGH_GUIDANCE" hidden="1">"c4174"</definedName>
    <definedName name="IQ_EBT_GAAP_LOW_GUIDANCE" hidden="1">"c4214"</definedName>
    <definedName name="IQ_EBT_GUIDANCE" hidden="1">"c4346"</definedName>
    <definedName name="IQ_EBT_GW_GUIDANCE" hidden="1">"c4347"</definedName>
    <definedName name="IQ_EBT_GW_HIGH_GUIDANCE" hidden="1">"c4175"</definedName>
    <definedName name="IQ_EBT_GW_LOW_GUIDANCE" hidden="1">"c4215"</definedName>
    <definedName name="IQ_EBT_HIGH_GUIDANCE" hidden="1">"c4173"</definedName>
    <definedName name="IQ_EBT_INCL_MARGIN" hidden="1">"c387"</definedName>
    <definedName name="IQ_EBT_INS" hidden="1">"c388"</definedName>
    <definedName name="IQ_EBT_LOW_GUIDANCE" hidden="1">"c4213"</definedName>
    <definedName name="IQ_EBT_RE" hidden="1">"c6215"</definedName>
    <definedName name="IQ_EBT_REIT" hidden="1">"c389"</definedName>
    <definedName name="IQ_EBT_SBC_ACT_OR_EST" hidden="1">"c4350"</definedName>
    <definedName name="IQ_EBT_SBC_EST" hidden="1">"c4349"</definedName>
    <definedName name="IQ_EBT_SBC_GUIDANCE" hidden="1">"c4351"</definedName>
    <definedName name="IQ_EBT_SBC_GW_ACT_OR_EST" hidden="1">"c4354"</definedName>
    <definedName name="IQ_EBT_SBC_GW_EST" hidden="1">"c4353"</definedName>
    <definedName name="IQ_EBT_SBC_GW_GUIDANCE" hidden="1">"c4355"</definedName>
    <definedName name="IQ_EBT_SBC_GW_HIGH_EST" hidden="1">"c4356"</definedName>
    <definedName name="IQ_EBT_SBC_GW_HIGH_GUIDANCE" hidden="1">"c4191"</definedName>
    <definedName name="IQ_EBT_SBC_GW_LOW_EST" hidden="1">"c4357"</definedName>
    <definedName name="IQ_EBT_SBC_GW_LOW_GUIDANCE" hidden="1">"c4231"</definedName>
    <definedName name="IQ_EBT_SBC_GW_MEDIAN_EST" hidden="1">"c4358"</definedName>
    <definedName name="IQ_EBT_SBC_GW_NUM_EST" hidden="1">"c4359"</definedName>
    <definedName name="IQ_EBT_SBC_GW_STDDEV_EST" hidden="1">"c4360"</definedName>
    <definedName name="IQ_EBT_SBC_HIGH_EST" hidden="1">"c4362"</definedName>
    <definedName name="IQ_EBT_SBC_HIGH_GUIDANCE" hidden="1">"c4190"</definedName>
    <definedName name="IQ_EBT_SBC_LOW_EST" hidden="1">"c4363"</definedName>
    <definedName name="IQ_EBT_SBC_LOW_GUIDANCE" hidden="1">"c4230"</definedName>
    <definedName name="IQ_EBT_SBC_MEDIAN_EST" hidden="1">"c4364"</definedName>
    <definedName name="IQ_EBT_SBC_NUM_EST" hidden="1">"c4365"</definedName>
    <definedName name="IQ_EBT_SBC_STDDEV_EST" hidden="1">"c4366"</definedName>
    <definedName name="IQ_EBT_UTI" hidden="1">"c390"</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REUT" hidden="1">"c5460"</definedName>
    <definedName name="IQ_EPS_EST" hidden="1">"c399"</definedName>
    <definedName name="IQ_EPS_EST_BOTTOM_UP" hidden="1">"c5489"</definedName>
    <definedName name="IQ_EPS_EST_BOTTOM_UP_REUT" hidden="1">"c5497"</definedName>
    <definedName name="IQ_EPS_EST_REUT" hidden="1">"c5453"</definedName>
    <definedName name="IQ_EPS_EXCL_GUIDANCE" hidden="1">"c4368"</definedName>
    <definedName name="IQ_EPS_EXCL_HIGH_GUIDANCE" hidden="1">"c4369"</definedName>
    <definedName name="IQ_EPS_EXCL_LOW_GUIDANCE" hidden="1">"c4204"</definedName>
    <definedName name="IQ_EPS_GAAP_GUIDANCE" hidden="1">"c4370"</definedName>
    <definedName name="IQ_EPS_GAAP_HIGH_GUIDANCE" hidden="1">"c4371"</definedName>
    <definedName name="IQ_EPS_GAAP_LOW_GUIDANCE" hidden="1">"c4205"</definedName>
    <definedName name="IQ_EPS_GW_ACT_OR_EST" hidden="1">"c2223"</definedName>
    <definedName name="IQ_EPS_GW_ACT_OR_EST_REUT" hidden="1">"c5469"</definedName>
    <definedName name="IQ_EPS_GW_EST" hidden="1">"c1737"</definedName>
    <definedName name="IQ_EPS_GW_EST_BOTTOM_UP" hidden="1">"c5491"</definedName>
    <definedName name="IQ_EPS_GW_EST_BOTTOM_UP_REUT" hidden="1">"c5499"</definedName>
    <definedName name="IQ_EPS_GW_EST_REUT" hidden="1">"c5389"</definedName>
    <definedName name="IQ_EPS_GW_GUIDANCE" hidden="1">"c4372"</definedName>
    <definedName name="IQ_EPS_GW_HIGH_EST" hidden="1">"c1739"</definedName>
    <definedName name="IQ_EPS_GW_HIGH_EST_REUT" hidden="1">"c5391"</definedName>
    <definedName name="IQ_EPS_GW_HIGH_GUIDANCE" hidden="1">"c4373"</definedName>
    <definedName name="IQ_EPS_GW_LOW_EST" hidden="1">"c1740"</definedName>
    <definedName name="IQ_EPS_GW_LOW_EST_REUT" hidden="1">"c5392"</definedName>
    <definedName name="IQ_EPS_GW_LOW_GUIDANCE" hidden="1">"c4206"</definedName>
    <definedName name="IQ_EPS_GW_MEDIAN_EST" hidden="1">"c1738"</definedName>
    <definedName name="IQ_EPS_GW_MEDIAN_EST_REUT" hidden="1">"c5390"</definedName>
    <definedName name="IQ_EPS_GW_NUM_EST" hidden="1">"c1741"</definedName>
    <definedName name="IQ_EPS_GW_NUM_EST_REUT" hidden="1">"c5393"</definedName>
    <definedName name="IQ_EPS_GW_STDDEV_EST" hidden="1">"c1742"</definedName>
    <definedName name="IQ_EPS_GW_STDDEV_EST_REUT" hidden="1">"c5394"</definedName>
    <definedName name="IQ_EPS_HIGH_EST" hidden="1">"c400"</definedName>
    <definedName name="IQ_EPS_HIGH_EST_REUT" hidden="1">"c5454"</definedName>
    <definedName name="IQ_EPS_LOW_EST" hidden="1">"c401"</definedName>
    <definedName name="IQ_EPS_LOW_EST_REUT" hidden="1">"c5455"</definedName>
    <definedName name="IQ_EPS_MEDIAN_EST" hidden="1">"c1661"</definedName>
    <definedName name="IQ_EPS_MEDIAN_EST_REUT" hidden="1">"c5456"</definedName>
    <definedName name="IQ_EPS_NORM" hidden="1">"c1902"</definedName>
    <definedName name="IQ_EPS_NORM_EST" hidden="1">"c2226"</definedName>
    <definedName name="IQ_EPS_NORM_EST_BOTTOM_UP" hidden="1">"c5490"</definedName>
    <definedName name="IQ_EPS_NORM_EST_BOTTOM_UP_REUT" hidden="1">"c5498"</definedName>
    <definedName name="IQ_EPS_NORM_EST_REUT" hidden="1">"c5326"</definedName>
    <definedName name="IQ_EPS_NORM_HIGH_EST" hidden="1">"c2228"</definedName>
    <definedName name="IQ_EPS_NORM_HIGH_EST_REUT" hidden="1">"c5328"</definedName>
    <definedName name="IQ_EPS_NORM_LOW_EST" hidden="1">"c2229"</definedName>
    <definedName name="IQ_EPS_NORM_LOW_EST_REUT" hidden="1">"c5329"</definedName>
    <definedName name="IQ_EPS_NORM_MEDIAN_EST" hidden="1">"c2227"</definedName>
    <definedName name="IQ_EPS_NORM_MEDIAN_EST_REUT" hidden="1">"c5327"</definedName>
    <definedName name="IQ_EPS_NORM_NUM_EST" hidden="1">"c2230"</definedName>
    <definedName name="IQ_EPS_NORM_NUM_EST_REUT" hidden="1">"c5330"</definedName>
    <definedName name="IQ_EPS_NORM_STDDEV_EST" hidden="1">"c2231"</definedName>
    <definedName name="IQ_EPS_NORM_STDDEV_EST_REUT" hidden="1">"c5331"</definedName>
    <definedName name="IQ_EPS_NUM_EST" hidden="1">"c402"</definedName>
    <definedName name="IQ_EPS_NUM_EST_REUT" hidden="1">"c5451"</definedName>
    <definedName name="IQ_EPS_REPORT_ACT_OR_EST" hidden="1">"c2224"</definedName>
    <definedName name="IQ_EPS_REPORT_ACT_OR_EST_REUT" hidden="1">"c5470"</definedName>
    <definedName name="IQ_EPS_REPORTED_EST" hidden="1">"c1744"</definedName>
    <definedName name="IQ_EPS_REPORTED_EST_BOTTOM_UP" hidden="1">"c5492"</definedName>
    <definedName name="IQ_EPS_REPORTED_EST_BOTTOM_UP_REUT" hidden="1">"c5500"</definedName>
    <definedName name="IQ_EPS_REPORTED_EST_REUT" hidden="1">"c5396"</definedName>
    <definedName name="IQ_EPS_REPORTED_HIGH_EST" hidden="1">"c1746"</definedName>
    <definedName name="IQ_EPS_REPORTED_HIGH_EST_REUT" hidden="1">"c5398"</definedName>
    <definedName name="IQ_EPS_REPORTED_LOW_EST" hidden="1">"c1747"</definedName>
    <definedName name="IQ_EPS_REPORTED_LOW_EST_REUT" hidden="1">"c5399"</definedName>
    <definedName name="IQ_EPS_REPORTED_MEDIAN_EST" hidden="1">"c1745"</definedName>
    <definedName name="IQ_EPS_REPORTED_MEDIAN_EST_REUT" hidden="1">"c5397"</definedName>
    <definedName name="IQ_EPS_REPORTED_NUM_EST" hidden="1">"c1748"</definedName>
    <definedName name="IQ_EPS_REPORTED_NUM_EST_REUT" hidden="1">"c5400"</definedName>
    <definedName name="IQ_EPS_REPORTED_STDDEV_EST" hidden="1">"c1749"</definedName>
    <definedName name="IQ_EPS_REPORTED_STDDEV_EST_REUT" hidden="1">"c5401"</definedName>
    <definedName name="IQ_EPS_SBC_ACT_OR_EST" hidden="1">"c4376"</definedName>
    <definedName name="IQ_EPS_SBC_EST" hidden="1">"c4375"</definedName>
    <definedName name="IQ_EPS_SBC_GUIDANCE" hidden="1">"c4377"</definedName>
    <definedName name="IQ_EPS_SBC_GW_ACT_OR_EST" hidden="1">"c4380"</definedName>
    <definedName name="IQ_EPS_SBC_GW_EST" hidden="1">"c4379"</definedName>
    <definedName name="IQ_EPS_SBC_GW_GUIDANCE" hidden="1">"c4381"</definedName>
    <definedName name="IQ_EPS_SBC_GW_HIGH_EST" hidden="1">"c4382"</definedName>
    <definedName name="IQ_EPS_SBC_GW_HIGH_GUIDANCE" hidden="1">"c4189"</definedName>
    <definedName name="IQ_EPS_SBC_GW_LOW_EST" hidden="1">"c4383"</definedName>
    <definedName name="IQ_EPS_SBC_GW_LOW_GUIDANCE" hidden="1">"c4229"</definedName>
    <definedName name="IQ_EPS_SBC_GW_MEDIAN_EST" hidden="1">"c4384"</definedName>
    <definedName name="IQ_EPS_SBC_GW_NUM_EST" hidden="1">"c4385"</definedName>
    <definedName name="IQ_EPS_SBC_GW_STDDEV_EST" hidden="1">"c4386"</definedName>
    <definedName name="IQ_EPS_SBC_HIGH_EST" hidden="1">"c4388"</definedName>
    <definedName name="IQ_EPS_SBC_HIGH_GUIDANCE" hidden="1">"c4188"</definedName>
    <definedName name="IQ_EPS_SBC_LOW_EST" hidden="1">"c4389"</definedName>
    <definedName name="IQ_EPS_SBC_LOW_GUIDANCE" hidden="1">"c4228"</definedName>
    <definedName name="IQ_EPS_SBC_MEDIAN_EST" hidden="1">"c4390"</definedName>
    <definedName name="IQ_EPS_SBC_NUM_EST" hidden="1">"c4391"</definedName>
    <definedName name="IQ_EPS_SBC_STDDEV_EST" hidden="1">"c4392"</definedName>
    <definedName name="IQ_EPS_STDDEV_EST" hidden="1">"c403"</definedName>
    <definedName name="IQ_EPS_STDDEV_EST_REUT" hidden="1">"c5452"</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BV" hidden="1">"c5630"</definedName>
    <definedName name="IQ_EST_ACT_BV_SHARE" hidden="1">"c3549"</definedName>
    <definedName name="IQ_EST_ACT_BV_SHARE_REUT" hidden="1">"c5445"</definedName>
    <definedName name="IQ_EST_ACT_CAPEX" hidden="1">"c3546"</definedName>
    <definedName name="IQ_EST_ACT_CAPEX_REUT" hidden="1">"c3975"</definedName>
    <definedName name="IQ_EST_ACT_CASH_EPS" hidden="1">"c5637"</definedName>
    <definedName name="IQ_EST_ACT_CASH_FLOW" hidden="1">"c4394"</definedName>
    <definedName name="IQ_EST_ACT_CASH_OPER" hidden="1">"c4395"</definedName>
    <definedName name="IQ_EST_ACT_CFPS" hidden="1">"c1673"</definedName>
    <definedName name="IQ_EST_ACT_CFPS_REUT" hidden="1">"c3850"</definedName>
    <definedName name="IQ_EST_ACT_DISTRIBUTABLE_CASH" hidden="1">"c4396"</definedName>
    <definedName name="IQ_EST_ACT_DISTRIBUTABLE_CASH_SHARE" hidden="1">"c4397"</definedName>
    <definedName name="IQ_EST_ACT_DPS" hidden="1">"c1680"</definedName>
    <definedName name="IQ_EST_ACT_DPS_REUT" hidden="1">"c3857"</definedName>
    <definedName name="IQ_EST_ACT_EBIT" hidden="1">"c1687"</definedName>
    <definedName name="IQ_EST_ACT_EBIT_GW" hidden="1">"c4398"</definedName>
    <definedName name="IQ_EST_ACT_EBIT_REUT" hidden="1">"c5339"</definedName>
    <definedName name="IQ_EST_ACT_EBIT_SBC" hidden="1">"c4399"</definedName>
    <definedName name="IQ_EST_ACT_EBIT_SBC_GW" hidden="1">"c4400"</definedName>
    <definedName name="IQ_EST_ACT_EBITDA" hidden="1">"c1664"</definedName>
    <definedName name="IQ_EST_ACT_EBITDA_REUT" hidden="1">"c3836"</definedName>
    <definedName name="IQ_EST_ACT_EBITDA_SBC" hidden="1">"c4401"</definedName>
    <definedName name="IQ_EST_ACT_EBT_SBC" hidden="1">"c4402"</definedName>
    <definedName name="IQ_EST_ACT_EBT_SBC_GW" hidden="1">"c4403"</definedName>
    <definedName name="IQ_EST_ACT_EPS" hidden="1">"c1648"</definedName>
    <definedName name="IQ_EST_ACT_EPS_GW" hidden="1">"c1743"</definedName>
    <definedName name="IQ_EST_ACT_EPS_GW_REUT" hidden="1">"c5395"</definedName>
    <definedName name="IQ_EST_ACT_EPS_NORM" hidden="1">"c2232"</definedName>
    <definedName name="IQ_EST_ACT_EPS_NORM_REUT" hidden="1">"c5332"</definedName>
    <definedName name="IQ_EST_ACT_EPS_REPORTED" hidden="1">"c1750"</definedName>
    <definedName name="IQ_EST_ACT_EPS_REPORTED_REUT" hidden="1">"c5402"</definedName>
    <definedName name="IQ_EST_ACT_EPS_REUT" hidden="1">"c5457"</definedName>
    <definedName name="IQ_EST_ACT_EPS_SBC" hidden="1">"c4404"</definedName>
    <definedName name="IQ_EST_ACT_EPS_SBC_GW" hidden="1">"c4405"</definedName>
    <definedName name="IQ_EST_ACT_FFO" hidden="1">"c1666"</definedName>
    <definedName name="IQ_EST_ACT_FFO_ADJ" hidden="1">"c4406"</definedName>
    <definedName name="IQ_EST_ACT_FFO_REUT" hidden="1">"c3843"</definedName>
    <definedName name="IQ_EST_ACT_FFO_SHARE" hidden="1">"c4407"</definedName>
    <definedName name="IQ_EST_ACT_GROSS_MARGIN" hidden="1">"c5553"</definedName>
    <definedName name="IQ_EST_ACT_MAINT_CAPEX" hidden="1">"c4408"</definedName>
    <definedName name="IQ_EST_ACT_NAV" hidden="1">"c1757"</definedName>
    <definedName name="IQ_EST_ACT_NAV_SHARE" hidden="1">"c5608"</definedName>
    <definedName name="IQ_EST_ACT_NAV_SHARE_REUT" hidden="1">"c5616"</definedName>
    <definedName name="IQ_EST_ACT_NET_DEBT" hidden="1">"c3545"</definedName>
    <definedName name="IQ_EST_ACT_NET_DEBT_REUT" hidden="1">"c5446"</definedName>
    <definedName name="IQ_EST_ACT_NI" hidden="1">"c1722"</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SBC" hidden="1">"c4409"</definedName>
    <definedName name="IQ_EST_ACT_NI_SBC_GW" hidden="1">"c4410"</definedName>
    <definedName name="IQ_EST_ACT_OPER_INC" hidden="1">"c1694"</definedName>
    <definedName name="IQ_EST_ACT_OPER_INC_REUT" hidden="1">"c5346"</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REPORT_INC" hidden="1">"c1715"</definedName>
    <definedName name="IQ_EST_ACT_PRETAX_REPORT_INC_REUT" hidden="1">"c5367"</definedName>
    <definedName name="IQ_EST_ACT_RECURRING_PROFIT" hidden="1">"c4411"</definedName>
    <definedName name="IQ_EST_ACT_RECURRING_PROFIT_SHARE" hidden="1">"c4412"</definedName>
    <definedName name="IQ_EST_ACT_RETURN_ASSETS" hidden="1">"c3547"</definedName>
    <definedName name="IQ_EST_ACT_RETURN_ASSETS_REUT" hidden="1">"c3996"</definedName>
    <definedName name="IQ_EST_ACT_RETURN_EQUITY" hidden="1">"c3548"</definedName>
    <definedName name="IQ_EST_ACT_RETURN_EQUITY_REUT" hidden="1">"c3989"</definedName>
    <definedName name="IQ_EST_ACT_REV" hidden="1">"c2113"</definedName>
    <definedName name="IQ_EST_ACT_REV_REUT" hidden="1">"c3835"</definedName>
    <definedName name="IQ_EST_BV_SHARE_DIFF" hidden="1">"c4147"</definedName>
    <definedName name="IQ_EST_BV_SHARE_SURPRISE_PERCENT" hidden="1">"c4148"</definedName>
    <definedName name="IQ_EST_CAPEX_DIFF" hidden="1">"c4149"</definedName>
    <definedName name="IQ_EST_CAPEX_GROWTH_1YR" hidden="1">"c3588"</definedName>
    <definedName name="IQ_EST_CAPEX_GROWTH_1YR_REUT" hidden="1">"c5447"</definedName>
    <definedName name="IQ_EST_CAPEX_GROWTH_2YR" hidden="1">"c3589"</definedName>
    <definedName name="IQ_EST_CAPEX_GROWTH_2YR_REUT" hidden="1">"c5448"</definedName>
    <definedName name="IQ_EST_CAPEX_GROWTH_Q_1YR" hidden="1">"c3590"</definedName>
    <definedName name="IQ_EST_CAPEX_GROWTH_Q_1YR_REUT" hidden="1">"c5449"</definedName>
    <definedName name="IQ_EST_CAPEX_SEQ_GROWTH_Q" hidden="1">"c3591"</definedName>
    <definedName name="IQ_EST_CAPEX_SEQ_GROWTH_Q_REUT" hidden="1">"c5450"</definedName>
    <definedName name="IQ_EST_CAPEX_SURPRISE_PERCENT" hidden="1">"c4151"</definedName>
    <definedName name="IQ_EST_CASH_FLOW_DIFF" hidden="1">"c4152"</definedName>
    <definedName name="IQ_EST_CASH_FLOW_SURPRISE_PERCENT" hidden="1">"c4161"</definedName>
    <definedName name="IQ_EST_CASH_OPER_DIFF" hidden="1">"c4162"</definedName>
    <definedName name="IQ_EST_CASH_OPER_SURPRISE_PERCENT" hidden="1">"c4248"</definedName>
    <definedName name="IQ_EST_CFPS_DIFF" hidden="1">"c1871"</definedName>
    <definedName name="IQ_EST_CFPS_DIFF_REUT" hidden="1">"c3892"</definedName>
    <definedName name="IQ_EST_CFPS_GROWTH_1YR" hidden="1">"c1774"</definedName>
    <definedName name="IQ_EST_CFPS_GROWTH_1YR_REUT" hidden="1">"c3878"</definedName>
    <definedName name="IQ_EST_CFPS_GROWTH_2YR" hidden="1">"c1775"</definedName>
    <definedName name="IQ_EST_CFPS_GROWTH_2YR_REUT" hidden="1">"c3879"</definedName>
    <definedName name="IQ_EST_CFPS_GROWTH_Q_1YR" hidden="1">"c1776"</definedName>
    <definedName name="IQ_EST_CFPS_GROWTH_Q_1YR_REUT" hidden="1">"c3880"</definedName>
    <definedName name="IQ_EST_CFPS_SEQ_GROWTH_Q" hidden="1">"c1777"</definedName>
    <definedName name="IQ_EST_CFPS_SEQ_GROWTH_Q_REUT" hidden="1">"c3881"</definedName>
    <definedName name="IQ_EST_CFPS_SURPRISE_PERCENT" hidden="1">"c1872"</definedName>
    <definedName name="IQ_EST_CFPS_SURPRISE_PERCENT_REUT" hidden="1">"c3893"</definedName>
    <definedName name="IQ_EST_CURRENCY" hidden="1">"c2140"</definedName>
    <definedName name="IQ_EST_CURRENCY_REUT" hidden="1">"c5437"</definedName>
    <definedName name="IQ_EST_DATE" hidden="1">"c1634"</definedName>
    <definedName name="IQ_EST_DATE_REUT" hidden="1">"c5438"</definedName>
    <definedName name="IQ_EST_DISTRIBUTABLE_CASH_DIFF" hidden="1">"c4276"</definedName>
    <definedName name="IQ_EST_DISTRIBUTABLE_CASH_GROWTH_1YR" hidden="1">"c4413"</definedName>
    <definedName name="IQ_EST_DISTRIBUTABLE_CASH_GROWTH_2YR" hidden="1">"c4414"</definedName>
    <definedName name="IQ_EST_DISTRIBUTABLE_CASH_GROWTH_Q_1YR" hidden="1">"c4415"</definedName>
    <definedName name="IQ_EST_DISTRIBUTABLE_CASH_SEQ_GROWTH_Q" hidden="1">"c4416"</definedName>
    <definedName name="IQ_EST_DISTRIBUTABLE_CASH_SHARE_DIFF" hidden="1">"c4284"</definedName>
    <definedName name="IQ_EST_DISTRIBUTABLE_CASH_SHARE_GROWTH_1YR" hidden="1">"c4417"</definedName>
    <definedName name="IQ_EST_DISTRIBUTABLE_CASH_SHARE_GROWTH_2YR" hidden="1">"c4418"</definedName>
    <definedName name="IQ_EST_DISTRIBUTABLE_CASH_SHARE_GROWTH_Q_1YR" hidden="1">"c4419"</definedName>
    <definedName name="IQ_EST_DISTRIBUTABLE_CASH_SHARE_SEQ_GROWTH_Q" hidden="1">"c4420"</definedName>
    <definedName name="IQ_EST_DISTRIBUTABLE_CASH_SHARE_SURPRISE_PERCENT" hidden="1">"c4293"</definedName>
    <definedName name="IQ_EST_DISTRIBUTABLE_CASH_SURPRISE_PERCENT" hidden="1">"c4295"</definedName>
    <definedName name="IQ_EST_DPS_DIFF" hidden="1">"c1873"</definedName>
    <definedName name="IQ_EST_DPS_DIFF_REUT" hidden="1">"c3894"</definedName>
    <definedName name="IQ_EST_DPS_GROWTH_1YR" hidden="1">"c1778"</definedName>
    <definedName name="IQ_EST_DPS_GROWTH_1YR_REUT" hidden="1">"c3882"</definedName>
    <definedName name="IQ_EST_DPS_GROWTH_2YR" hidden="1">"c1779"</definedName>
    <definedName name="IQ_EST_DPS_GROWTH_2YR_REUT" hidden="1">"c3883"</definedName>
    <definedName name="IQ_EST_DPS_GROWTH_Q_1YR" hidden="1">"c1780"</definedName>
    <definedName name="IQ_EST_DPS_GROWTH_Q_1YR_REUT" hidden="1">"c3884"</definedName>
    <definedName name="IQ_EST_DPS_SEQ_GROWTH_Q" hidden="1">"c1781"</definedName>
    <definedName name="IQ_EST_DPS_SEQ_GROWTH_Q_REUT" hidden="1">"c3885"</definedName>
    <definedName name="IQ_EST_DPS_SURPRISE_PERCENT" hidden="1">"c1874"</definedName>
    <definedName name="IQ_EST_DPS_SURPRISE_PERCENT_REUT" hidden="1">"c3895"</definedName>
    <definedName name="IQ_EST_EBIT_DIFF" hidden="1">"c1875"</definedName>
    <definedName name="IQ_EST_EBIT_DIFF_REUT" hidden="1">"c5413"</definedName>
    <definedName name="IQ_EST_EBIT_GW_DIFF" hidden="1">"c4304"</definedName>
    <definedName name="IQ_EST_EBIT_GW_SURPRISE_PERCENT" hidden="1">"c4313"</definedName>
    <definedName name="IQ_EST_EBIT_SBC_DIFF" hidden="1">"c4314"</definedName>
    <definedName name="IQ_EST_EBIT_SBC_GW_DIFF" hidden="1">"c4318"</definedName>
    <definedName name="IQ_EST_EBIT_SBC_GW_SURPRISE_PERCENT" hidden="1">"c4327"</definedName>
    <definedName name="IQ_EST_EBIT_SBC_SURPRISE_PERCENT" hidden="1">"c4333"</definedName>
    <definedName name="IQ_EST_EBIT_SURPRISE_PERCENT" hidden="1">"c1876"</definedName>
    <definedName name="IQ_EST_EBIT_SURPRISE_PERCENT_REUT" hidden="1">"c5414"</definedName>
    <definedName name="IQ_EST_EBITDA_DIFF" hidden="1">"c1867"</definedName>
    <definedName name="IQ_EST_EBITDA_DIFF_REUT" hidden="1">"c3888"</definedName>
    <definedName name="IQ_EST_EBITDA_GROWTH_1YR" hidden="1">"c1766"</definedName>
    <definedName name="IQ_EST_EBITDA_GROWTH_1YR_REUT" hidden="1">"c3864"</definedName>
    <definedName name="IQ_EST_EBITDA_GROWTH_2YR" hidden="1">"c1767"</definedName>
    <definedName name="IQ_EST_EBITDA_GROWTH_2YR_REUT" hidden="1">"c3865"</definedName>
    <definedName name="IQ_EST_EBITDA_GROWTH_Q_1YR" hidden="1">"c1768"</definedName>
    <definedName name="IQ_EST_EBITDA_GROWTH_Q_1YR_REUT" hidden="1">"c3866"</definedName>
    <definedName name="IQ_EST_EBITDA_SBC_DIFF" hidden="1">"c4335"</definedName>
    <definedName name="IQ_EST_EBITDA_SBC_SURPRISE_PERCENT" hidden="1">"c4344"</definedName>
    <definedName name="IQ_EST_EBITDA_SEQ_GROWTH_Q" hidden="1">"c1769"</definedName>
    <definedName name="IQ_EST_EBITDA_SEQ_GROWTH_Q_REUT" hidden="1">"c3867"</definedName>
    <definedName name="IQ_EST_EBITDA_SURPRISE_PERCENT" hidden="1">"c1868"</definedName>
    <definedName name="IQ_EST_EBITDA_SURPRISE_PERCENT_REUT" hidden="1">"c3889"</definedName>
    <definedName name="IQ_EST_EBT_SBC_DIFF" hidden="1">"c4348"</definedName>
    <definedName name="IQ_EST_EBT_SBC_GW_DIFF" hidden="1">"c4352"</definedName>
    <definedName name="IQ_EST_EBT_SBC_GW_SURPRISE_PERCENT" hidden="1">"c4361"</definedName>
    <definedName name="IQ_EST_EBT_SBC_SURPRISE_PERCENT" hidden="1">"c4367"</definedName>
    <definedName name="IQ_EST_EPS_DIFF" hidden="1">"c1864"</definedName>
    <definedName name="IQ_EST_EPS_DIFF_REUT" hidden="1">"c5458"</definedName>
    <definedName name="IQ_EST_EPS_GROWTH_1YR" hidden="1">"c1636"</definedName>
    <definedName name="IQ_EST_EPS_GROWTH_1YR_REUT" hidden="1">"c3646"</definedName>
    <definedName name="IQ_EST_EPS_GROWTH_2YR" hidden="1">"c1637"</definedName>
    <definedName name="IQ_EST_EPS_GROWTH_2YR_REUT" hidden="1">"c3858"</definedName>
    <definedName name="IQ_EST_EPS_GROWTH_5YR" hidden="1">"c1655"</definedName>
    <definedName name="IQ_EST_EPS_GROWTH_5YR_BOTTOM_UP" hidden="1">"c5487"</definedName>
    <definedName name="IQ_EST_EPS_GROWTH_5YR_BOTTOM_UP_REUT" hidden="1">"c5495"</definedName>
    <definedName name="IQ_EST_EPS_GROWTH_5YR_HIGH" hidden="1">"c1657"</definedName>
    <definedName name="IQ_EST_EPS_GROWTH_5YR_HIGH_REUT" hidden="1">"c5322"</definedName>
    <definedName name="IQ_EST_EPS_GROWTH_5YR_LOW" hidden="1">"c1658"</definedName>
    <definedName name="IQ_EST_EPS_GROWTH_5YR_LOW_REUT" hidden="1">"c5323"</definedName>
    <definedName name="IQ_EST_EPS_GROWTH_5YR_MEDIAN" hidden="1">"c1656"</definedName>
    <definedName name="IQ_EST_EPS_GROWTH_5YR_MEDIAN_REUT" hidden="1">"c5321"</definedName>
    <definedName name="IQ_EST_EPS_GROWTH_5YR_NUM" hidden="1">"c1659"</definedName>
    <definedName name="IQ_EST_EPS_GROWTH_5YR_NUM_REUT" hidden="1">"c5324"</definedName>
    <definedName name="IQ_EST_EPS_GROWTH_5YR_REUT" hidden="1">"c3633"</definedName>
    <definedName name="IQ_EST_EPS_GROWTH_5YR_STDDEV" hidden="1">"c1660"</definedName>
    <definedName name="IQ_EST_EPS_GROWTH_5YR_STDDEV_REUT" hidden="1">"c5325"</definedName>
    <definedName name="IQ_EST_EPS_GROWTH_Q_1YR" hidden="1">"c1641"</definedName>
    <definedName name="IQ_EST_EPS_GROWTH_Q_1YR_REUT" hidden="1">"c5410"</definedName>
    <definedName name="IQ_EST_EPS_GW_DIFF" hidden="1">"c1891"</definedName>
    <definedName name="IQ_EST_EPS_GW_DIFF_REUT" hidden="1">"c5429"</definedName>
    <definedName name="IQ_EST_EPS_GW_SURPRISE_PERCENT" hidden="1">"c1892"</definedName>
    <definedName name="IQ_EST_EPS_GW_SURPRISE_PERCENT_REUT" hidden="1">"c5430"</definedName>
    <definedName name="IQ_EST_EPS_NORM_DIFF" hidden="1">"c2247"</definedName>
    <definedName name="IQ_EST_EPS_NORM_DIFF_REUT" hidden="1">"c5411"</definedName>
    <definedName name="IQ_EST_EPS_NORM_SURPRISE_PERCENT" hidden="1">"c2248"</definedName>
    <definedName name="IQ_EST_EPS_NORM_SURPRISE_PERCENT_REUT" hidden="1">"c5412"</definedName>
    <definedName name="IQ_EST_EPS_REPORT_DIFF" hidden="1">"c1893"</definedName>
    <definedName name="IQ_EST_EPS_REPORT_DIFF_REUT" hidden="1">"c5431"</definedName>
    <definedName name="IQ_EST_EPS_REPORT_SURPRISE_PERCENT" hidden="1">"c1894"</definedName>
    <definedName name="IQ_EST_EPS_REPORT_SURPRISE_PERCENT_REUT" hidden="1">"c5432"</definedName>
    <definedName name="IQ_EST_EPS_SBC_DIFF" hidden="1">"c4374"</definedName>
    <definedName name="IQ_EST_EPS_SBC_GW_DIFF" hidden="1">"c4378"</definedName>
    <definedName name="IQ_EST_EPS_SBC_GW_SURPRISE_PERCENT" hidden="1">"c4387"</definedName>
    <definedName name="IQ_EST_EPS_SBC_SURPRISE_PERCENT" hidden="1">"c4393"</definedName>
    <definedName name="IQ_EST_EPS_SEQ_GROWTH_Q" hidden="1">"c1764"</definedName>
    <definedName name="IQ_EST_EPS_SEQ_GROWTH_Q_REUT" hidden="1">"c3859"</definedName>
    <definedName name="IQ_EST_EPS_SURPRISE_PERCENT" hidden="1">"c1635"</definedName>
    <definedName name="IQ_EST_EPS_SURPRISE_PERCENT_REUT" hidden="1">"c5459"</definedName>
    <definedName name="IQ_EST_FFO_ADJ_DIFF" hidden="1">"c4433"</definedName>
    <definedName name="IQ_EST_FFO_ADJ_GROWTH_1YR" hidden="1">"c4421"</definedName>
    <definedName name="IQ_EST_FFO_ADJ_GROWTH_2YR" hidden="1">"c4422"</definedName>
    <definedName name="IQ_EST_FFO_ADJ_GROWTH_Q_1YR" hidden="1">"c4423"</definedName>
    <definedName name="IQ_EST_FFO_ADJ_SEQ_GROWTH_Q" hidden="1">"c4424"</definedName>
    <definedName name="IQ_EST_FFO_ADJ_SURPRISE_PERCENT" hidden="1">"c4442"</definedName>
    <definedName name="IQ_EST_FFO_DIFF" hidden="1">"c1869"</definedName>
    <definedName name="IQ_EST_FFO_DIFF_REUT" hidden="1">"c3890"</definedName>
    <definedName name="IQ_EST_FFO_GROWTH_1YR" hidden="1">"c1770"</definedName>
    <definedName name="IQ_EST_FFO_GROWTH_1YR_REUT" hidden="1">"c3874"</definedName>
    <definedName name="IQ_EST_FFO_GROWTH_2YR" hidden="1">"c1771"</definedName>
    <definedName name="IQ_EST_FFO_GROWTH_2YR_REUT" hidden="1">"c3875"</definedName>
    <definedName name="IQ_EST_FFO_GROWTH_Q_1YR" hidden="1">"c1772"</definedName>
    <definedName name="IQ_EST_FFO_GROWTH_Q_1YR_REUT" hidden="1">"c3876"</definedName>
    <definedName name="IQ_EST_FFO_SEQ_GROWTH_Q" hidden="1">"c1773"</definedName>
    <definedName name="IQ_EST_FFO_SEQ_GROWTH_Q_REUT" hidden="1">"c3877"</definedName>
    <definedName name="IQ_EST_FFO_SHARE_DIFF" hidden="1">"c4444"</definedName>
    <definedName name="IQ_EST_FFO_SHARE_GROWTH_1YR" hidden="1">"c4425"</definedName>
    <definedName name="IQ_EST_FFO_SHARE_GROWTH_2YR" hidden="1">"c4426"</definedName>
    <definedName name="IQ_EST_FFO_SHARE_GROWTH_Q_1YR" hidden="1">"c4427"</definedName>
    <definedName name="IQ_EST_FFO_SHARE_SEQ_GROWTH_Q" hidden="1">"c4428"</definedName>
    <definedName name="IQ_EST_FFO_SHARE_SURPRISE_PERCENT" hidden="1">"c4453"</definedName>
    <definedName name="IQ_EST_FFO_SURPRISE_PERCENT" hidden="1">"c1870"</definedName>
    <definedName name="IQ_EST_FFO_SURPRISE_PERCENT_REUT" hidden="1">"c3891"</definedName>
    <definedName name="IQ_EST_FOOTNOTE" hidden="1">"c4540"</definedName>
    <definedName name="IQ_EST_FOOTNOTE_REUT" hidden="1">"c5478"</definedName>
    <definedName name="IQ_EST_MAINT_CAPEX_DIFF" hidden="1">"c4456"</definedName>
    <definedName name="IQ_EST_MAINT_CAPEX_GROWTH_1YR" hidden="1">"c4429"</definedName>
    <definedName name="IQ_EST_MAINT_CAPEX_GROWTH_2YR" hidden="1">"c4430"</definedName>
    <definedName name="IQ_EST_MAINT_CAPEX_GROWTH_Q_1YR" hidden="1">"c4431"</definedName>
    <definedName name="IQ_EST_MAINT_CAPEX_SEQ_GROWTH_Q" hidden="1">"c4432"</definedName>
    <definedName name="IQ_EST_MAINT_CAPEX_SURPRISE_PERCENT" hidden="1">"c4465"</definedName>
    <definedName name="IQ_EST_NAV_DIFF" hidden="1">"c1895"</definedName>
    <definedName name="IQ_EST_NAV_SHARE_SURPRISE_PERCENT" hidden="1">"c1896"</definedName>
    <definedName name="IQ_EST_NET_DEBT_DIFF" hidden="1">"c4466"</definedName>
    <definedName name="IQ_EST_NET_DEBT_SURPRISE_PERCENT" hidden="1">"c4468"</definedName>
    <definedName name="IQ_EST_NI_DIFF" hidden="1">"c1885"</definedName>
    <definedName name="IQ_EST_NI_DIFF_REUT" hidden="1">"c5423"</definedName>
    <definedName name="IQ_EST_NI_GW_DIFF_REUT" hidden="1">"c5425"</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BC_DIFF" hidden="1">"c4472"</definedName>
    <definedName name="IQ_EST_NI_SBC_GW_DIFF" hidden="1">"c4476"</definedName>
    <definedName name="IQ_EST_NI_SBC_GW_SURPRISE_PERCENT" hidden="1">"c4485"</definedName>
    <definedName name="IQ_EST_NI_SBC_SURPRISE_PERCENT" hidden="1">"c4491"</definedName>
    <definedName name="IQ_EST_NI_SURPRISE_PERCENT" hidden="1">"c1886"</definedName>
    <definedName name="IQ_EST_NI_SURPRISE_PERCENT_REUT" hidden="1">"c5424"</definedName>
    <definedName name="IQ_EST_NUM_BUY" hidden="1">"c1759"</definedName>
    <definedName name="IQ_EST_NUM_HIGH_REC" hidden="1">"c5649"</definedName>
    <definedName name="IQ_EST_NUM_HIGH_REC_REUT" hidden="1">"c3870"</definedName>
    <definedName name="IQ_EST_NUM_HIGHEST_REC" hidden="1">"c5648"</definedName>
    <definedName name="IQ_EST_NUM_HIGHEST_REC_REUT" hidden="1">"c3869"</definedName>
    <definedName name="IQ_EST_NUM_HOLD" hidden="1">"c1761"</definedName>
    <definedName name="IQ_EST_NUM_LOW_REC" hidden="1">"c5651"</definedName>
    <definedName name="IQ_EST_NUM_LOW_REC_REUT" hidden="1">"c3872"</definedName>
    <definedName name="IQ_EST_NUM_LOWEST_REC" hidden="1">"c5652"</definedName>
    <definedName name="IQ_EST_NUM_LOWEST_REC_REUT" hidden="1">"c3873"</definedName>
    <definedName name="IQ_EST_NUM_NEUTRAL_REC" hidden="1">"c5650"</definedName>
    <definedName name="IQ_EST_NUM_NEUTRAL_REC_REUT" hidden="1">"c3871"</definedName>
    <definedName name="IQ_EST_NUM_NO_OPINION" hidden="1">"c1758"</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REUT" hidden="1">"c5415"</definedName>
    <definedName name="IQ_EST_OPER_INC_SURPRISE_PERCENT" hidden="1">"c1878"</definedName>
    <definedName name="IQ_EST_OPER_INC_SURPRISE_PERCENT_REUT" hidden="1">"c5416"</definedName>
    <definedName name="IQ_EST_PRE_TAX_DIFF" hidden="1">"c1879"</definedName>
    <definedName name="IQ_EST_PRE_TAX_DIFF_REUT" hidden="1">"c5417"</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RECURRING_PROFIT_SHARE_DIFF" hidden="1">"c4505"</definedName>
    <definedName name="IQ_EST_RECURRING_PROFIT_SHARE_SURPRISE_PERCENT" hidden="1">"c4515"</definedName>
    <definedName name="IQ_EST_REV_DIFF" hidden="1">"c1865"</definedName>
    <definedName name="IQ_EST_REV_DIFF_REUT" hidden="1">"c3886"</definedName>
    <definedName name="IQ_EST_REV_GROWTH_1YR" hidden="1">"c1638"</definedName>
    <definedName name="IQ_EST_REV_GROWTH_1YR_REUT" hidden="1">"c3860"</definedName>
    <definedName name="IQ_EST_REV_GROWTH_2YR" hidden="1">"c1639"</definedName>
    <definedName name="IQ_EST_REV_GROWTH_2YR_REUT" hidden="1">"c3861"</definedName>
    <definedName name="IQ_EST_REV_GROWTH_Q_1YR" hidden="1">"c1640"</definedName>
    <definedName name="IQ_EST_REV_GROWTH_Q_1YR_REUT" hidden="1">"c3862"</definedName>
    <definedName name="IQ_EST_REV_SEQ_GROWTH_Q" hidden="1">"c1765"</definedName>
    <definedName name="IQ_EST_REV_SEQ_GROWTH_Q_REUT" hidden="1">"c3863"</definedName>
    <definedName name="IQ_EST_REV_SURPRISE_PERCENT" hidden="1">"c1866"</definedName>
    <definedName name="IQ_EST_REV_SURPRISE_PERCENT_REUT" hidden="1">"c3887"</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CT_OR_EST" hidden="1">"c2216"</definedName>
    <definedName name="IQ_FFO_ADJ_ACT_OR_EST" hidden="1">"c4435"</definedName>
    <definedName name="IQ_FFO_ADJ_EST" hidden="1">"c4434"</definedName>
    <definedName name="IQ_FFO_ADJ_GUIDANCE" hidden="1">"c4436"</definedName>
    <definedName name="IQ_FFO_ADJ_HIGH_EST" hidden="1">"c4437"</definedName>
    <definedName name="IQ_FFO_ADJ_HIGH_GUIDANCE" hidden="1">"c4202"</definedName>
    <definedName name="IQ_FFO_ADJ_LOW_EST" hidden="1">"c4438"</definedName>
    <definedName name="IQ_FFO_ADJ_LOW_GUIDANCE" hidden="1">"c4242"</definedName>
    <definedName name="IQ_FFO_ADJ_MEDIAN_EST" hidden="1">"c4439"</definedName>
    <definedName name="IQ_FFO_ADJ_NUM_EST" hidden="1">"c4440"</definedName>
    <definedName name="IQ_FFO_ADJ_STDDEV_EST" hidden="1">"c4441"</definedName>
    <definedName name="IQ_FFO_EST" hidden="1">"c418"</definedName>
    <definedName name="IQ_FFO_EST_REUT" hidden="1">"c3837"</definedName>
    <definedName name="IQ_FFO_GUIDANCE" hidden="1">"c4443"</definedName>
    <definedName name="IQ_FFO_HIGH_EST" hidden="1">"c419"</definedName>
    <definedName name="IQ_FFO_HIGH_EST_REUT" hidden="1">"c3839"</definedName>
    <definedName name="IQ_FFO_HIGH_GUIDANCE" hidden="1">"c4184"</definedName>
    <definedName name="IQ_FFO_LOW_EST" hidden="1">"c420"</definedName>
    <definedName name="IQ_FFO_LOW_EST_REUT" hidden="1">"c3840"</definedName>
    <definedName name="IQ_FFO_LOW_GUIDANCE" hidden="1">"c4224"</definedName>
    <definedName name="IQ_FFO_MEDIAN_EST" hidden="1">"c1665"</definedName>
    <definedName name="IQ_FFO_MEDIAN_EST_REUT" hidden="1">"c3838"</definedName>
    <definedName name="IQ_FFO_NUM_EST" hidden="1">"c421"</definedName>
    <definedName name="IQ_FFO_NUM_EST_REUT" hidden="1">"c3841"</definedName>
    <definedName name="IQ_FFO_PAYOUT_RATIO" hidden="1">"c3492"</definedName>
    <definedName name="IQ_FFO_SHARE_ACT_OR_EST" hidden="1">"c4446"</definedName>
    <definedName name="IQ_FFO_SHARE_EST" hidden="1">"c4445"</definedName>
    <definedName name="IQ_FFO_SHARE_GUIDANCE" hidden="1">"c4447"</definedName>
    <definedName name="IQ_FFO_SHARE_HIGH_EST" hidden="1">"c4448"</definedName>
    <definedName name="IQ_FFO_SHARE_HIGH_GUIDANCE" hidden="1">"c4203"</definedName>
    <definedName name="IQ_FFO_SHARE_LOW_EST" hidden="1">"c4449"</definedName>
    <definedName name="IQ_FFO_SHARE_LOW_GUIDANCE" hidden="1">"c4243"</definedName>
    <definedName name="IQ_FFO_SHARE_MEDIAN_EST" hidden="1">"c4450"</definedName>
    <definedName name="IQ_FFO_SHARE_NUM_EST" hidden="1">"c4451"</definedName>
    <definedName name="IQ_FFO_SHARE_STDDEV_EST" hidden="1">"c4452"</definedName>
    <definedName name="IQ_FFO_STDDEV_EST" hidden="1">"c422"</definedName>
    <definedName name="IQ_FFO_STDDEV_EST_REUT" hidden="1">"c3842"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ANCING_CASH" hidden="1">"c1405"</definedName>
    <definedName name="IQ_FINANCING_CASH_SUPPL" hidden="1">"c1406"</definedName>
    <definedName name="IQ_FINANCING_OBLIG_CURRENT" hidden="1">"c6190"</definedName>
    <definedName name="IQ_FINANCING_OBLIG_NON_CURRENT" hidden="1">"c6191"</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OODWILL_NET" hidden="1">"c1380"</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MARGIN" hidden="1">"c529"</definedName>
    <definedName name="IQ_GROSS_MARGIN_ACT_OR_EST" hidden="1">"c5554"</definedName>
    <definedName name="IQ_GROSS_MARGIN_EST" hidden="1">"c5547"</definedName>
    <definedName name="IQ_GROSS_MARGIN_HIGH_EST" hidden="1">"c5549"</definedName>
    <definedName name="IQ_GROSS_MARGIN_LOW_EST" hidden="1">"c5550"</definedName>
    <definedName name="IQ_GROSS_MARGIN_MEDIAN_EST" hidden="1">"c5548"</definedName>
    <definedName name="IQ_GROSS_MARGIN_NUM_EST" hidden="1">"c5551"</definedName>
    <definedName name="IQ_GROSS_MARGIN_STDDEV_EST" hidden="1">"c5552"</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DAYS_REV_OUT" hidden="1">"c5993"</definedName>
    <definedName name="IQ_HC_EQUIV_ADMISSIONS_GROWTH" hidden="1">"c5998"</definedName>
    <definedName name="IQ_HC_EQUIVALENT_ADMISSIONS" hidden="1">"c5958"</definedName>
    <definedName name="IQ_HC_EQUIVALENT_ADMISSIONS_SF" hidden="1">"c6007"</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SALARIES_PCT_REV" hidden="1">"c5970"</definedName>
    <definedName name="IQ_HC_SUPPLIES_PCT_REV" hidden="1">"c5971"</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IGH_TARGET_PRICE" hidden="1">"c1651"</definedName>
    <definedName name="IQ_HIGH_TARGET_PRICE_REUT" hidden="1">"c5317"</definedName>
    <definedName name="IQ_HIGHPRICE" hidden="1">"c545"</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 hidden="1">"c6225"</definedName>
    <definedName name="IQ_INT_INC_REIT" hidden="1">"c597"</definedName>
    <definedName name="IQ_INT_INC_TOTAL" hidden="1">"c598"</definedName>
    <definedName name="IQ_INT_INC_UTI" hidden="1">"c599"</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_TARGET_PRICE_REUT" hidden="1">"c5318"</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CAPEX_ACT_OR_EST" hidden="1">"c4458"</definedName>
    <definedName name="IQ_MAINT_CAPEX_EST" hidden="1">"c4457"</definedName>
    <definedName name="IQ_MAINT_CAPEX_GUIDANCE" hidden="1">"c4459"</definedName>
    <definedName name="IQ_MAINT_CAPEX_HIGH_EST" hidden="1">"c4460"</definedName>
    <definedName name="IQ_MAINT_CAPEX_HIGH_GUIDANCE" hidden="1">"c4197"</definedName>
    <definedName name="IQ_MAINT_CAPEX_LOW_EST" hidden="1">"c4461"</definedName>
    <definedName name="IQ_MAINT_CAPEX_LOW_GUIDANCE" hidden="1">"c4237"</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DIAN_TARGET_PRICE_REUT" hidden="1">"c5316"</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REUT" hidden="1">"c4048"</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HARE_ACT_OR_EST" hidden="1">"c2225"</definedName>
    <definedName name="IQ_NAV_SHARE_ACT_OR_EST_REUT" hidden="1">"c5623"</definedName>
    <definedName name="IQ_NAV_SHARE_EST" hidden="1">"c5609"</definedName>
    <definedName name="IQ_NAV_SHARE_EST_REUT" hidden="1">"c5617"</definedName>
    <definedName name="IQ_NAV_SHARE_HIGH_EST" hidden="1">"c5612"</definedName>
    <definedName name="IQ_NAV_SHARE_HIGH_EST_REUT" hidden="1">"c5620"</definedName>
    <definedName name="IQ_NAV_SHARE_LOW_EST" hidden="1">"c5613"</definedName>
    <definedName name="IQ_NAV_SHARE_LOW_EST_REUT" hidden="1">"c5621"</definedName>
    <definedName name="IQ_NAV_SHARE_MEDIAN_EST" hidden="1">"c5610"</definedName>
    <definedName name="IQ_NAV_SHARE_MEDIAN_EST_REUT" hidden="1">"c5618"</definedName>
    <definedName name="IQ_NAV_SHARE_NUM_EST" hidden="1">"c5614"</definedName>
    <definedName name="IQ_NAV_SHARE_NUM_EST_REUT" hidden="1">"c5622"</definedName>
    <definedName name="IQ_NAV_SHARE_STDDEV_EST" hidden="1">"c5611"</definedName>
    <definedName name="IQ_NAV_SHARE_STDDEV_EST_REUT" hidden="1">"c5619"</definedName>
    <definedName name="IQ_NAV_STDDEV_EST" hidden="1">"c1756"</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REUT" hidden="1">"c5473"</definedName>
    <definedName name="IQ_NET_DEBT_EBITDA" hidden="1">"c750"</definedName>
    <definedName name="IQ_NET_DEBT_EBITDA_CAPEX" hidden="1">"c2949"</definedName>
    <definedName name="IQ_NET_DEBT_EST" hidden="1">"c3517"</definedName>
    <definedName name="IQ_NET_DEBT_EST_REUT" hidden="1">"c3976"</definedName>
    <definedName name="IQ_NET_DEBT_GUIDANCE" hidden="1">"c4467"</definedName>
    <definedName name="IQ_NET_DEBT_HIGH_EST" hidden="1">"c3518"</definedName>
    <definedName name="IQ_NET_DEBT_HIGH_EST_REUT" hidden="1">"c3978"</definedName>
    <definedName name="IQ_NET_DEBT_HIGH_GUIDANCE" hidden="1">"c4181"</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GUIDANCE" hidden="1">"c4221"</definedName>
    <definedName name="IQ_NET_DEBT_MEDIAN_EST" hidden="1">"c3520"</definedName>
    <definedName name="IQ_NET_DEBT_MEDIAN_EST_REUT" hidden="1">"c3977"</definedName>
    <definedName name="IQ_NET_DEBT_NUM_EST" hidden="1">"c3515"</definedName>
    <definedName name="IQ_NET_DEBT_NUM_EST_REUT" hidden="1">"c3980"</definedName>
    <definedName name="IQ_NET_DEBT_STDDEV_EST" hidden="1">"c3516"</definedName>
    <definedName name="IQ_NET_DEBT_STDDEV_EST_REUT" hidden="1">"c3981"</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REUT" hidden="1">"c5468"</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EST_REUT" hidden="1">"c5368"</definedName>
    <definedName name="IQ_NI_GAAP_GUIDANCE" hidden="1">"c4470"</definedName>
    <definedName name="IQ_NI_GAAP_HIGH_GUIDANCE" hidden="1">"c4177"</definedName>
    <definedName name="IQ_NI_GAAP_LOW_GUIDANCE" hidden="1">"c4217"</definedName>
    <definedName name="IQ_NI_GUIDANCE" hidden="1">"c4469"</definedName>
    <definedName name="IQ_NI_GW_EST_REUT" hidden="1">"c5375"</definedName>
    <definedName name="IQ_NI_GW_GUIDANCE" hidden="1">"c4471"</definedName>
    <definedName name="IQ_NI_GW_HIGH_EST_REUT" hidden="1">"c5377"</definedName>
    <definedName name="IQ_NI_GW_HIGH_GUIDANCE" hidden="1">"c4178"</definedName>
    <definedName name="IQ_NI_GW_LOW_EST_REUT" hidden="1">"c5378"</definedName>
    <definedName name="IQ_NI_GW_LOW_GUIDANCE" hidden="1">"c4218"</definedName>
    <definedName name="IQ_NI_GW_MEDIAN_EST_REUT" hidden="1">"c5376"</definedName>
    <definedName name="IQ_NI_GW_NUM_EST_REUT" hidden="1">"c5379"</definedName>
    <definedName name="IQ_NI_GW_STDDEV_EST_REUT" hidden="1">"c5380"</definedName>
    <definedName name="IQ_NI_HIGH_EST" hidden="1">"c1718"</definedName>
    <definedName name="IQ_NI_HIGH_EST_REUT" hidden="1">"c5370"</definedName>
    <definedName name="IQ_NI_HIGH_GUIDANCE" hidden="1">"c4176"</definedName>
    <definedName name="IQ_NI_LOW_EST" hidden="1">"c1719"</definedName>
    <definedName name="IQ_NI_LOW_EST_REUT" hidden="1">"c5371"</definedName>
    <definedName name="IQ_NI_LOW_GUIDANCE" hidden="1">"c4216"</definedName>
    <definedName name="IQ_NI_MARGIN" hidden="1">"c794"</definedName>
    <definedName name="IQ_NI_MEDIAN_EST" hidden="1">"c1717"</definedName>
    <definedName name="IQ_NI_MEDIAN_EST_REUT" hidden="1">"c5369"</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REPORTED_EST" hidden="1">"c1730"</definedName>
    <definedName name="IQ_NI_REPORTED_EST_REUT" hidden="1">"c5382"</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EST" hidden="1">"c4473"</definedName>
    <definedName name="IQ_NI_SBC_GUIDANCE" hidden="1">"c4475"</definedName>
    <definedName name="IQ_NI_SBC_GW_ACT_OR_EST" hidden="1">"c4478"</definedName>
    <definedName name="IQ_NI_SBC_GW_EST" hidden="1">"c4477"</definedName>
    <definedName name="IQ_NI_SBC_GW_GUIDANCE" hidden="1">"c4479"</definedName>
    <definedName name="IQ_NI_SBC_GW_HIGH_EST" hidden="1">"c4480"</definedName>
    <definedName name="IQ_NI_SBC_GW_HIGH_GUIDANCE" hidden="1">"c4187"</definedName>
    <definedName name="IQ_NI_SBC_GW_LOW_EST" hidden="1">"c4481"</definedName>
    <definedName name="IQ_NI_SBC_GW_LOW_GUIDANCE" hidden="1">"c4227"</definedName>
    <definedName name="IQ_NI_SBC_GW_MEDIAN_EST" hidden="1">"c4482"</definedName>
    <definedName name="IQ_NI_SBC_GW_NUM_EST" hidden="1">"c4483"</definedName>
    <definedName name="IQ_NI_SBC_GW_STDDEV_EST" hidden="1">"c4484"</definedName>
    <definedName name="IQ_NI_SBC_HIGH_EST" hidden="1">"c4486"</definedName>
    <definedName name="IQ_NI_SBC_HIGH_GUIDANCE" hidden="1">"c4186"</definedName>
    <definedName name="IQ_NI_SBC_LOW_EST" hidden="1">"c4487"</definedName>
    <definedName name="IQ_NI_SBC_LOW_GUIDANCE" hidden="1">"c4226"</definedName>
    <definedName name="IQ_NI_SBC_MEDIAN_EST" hidden="1">"c4488"</definedName>
    <definedName name="IQ_NI_SBC_NUM_EST" hidden="1">"c4489"</definedName>
    <definedName name="IQ_NI_SBC_STDDEV_EST" hidden="1">"c4490"</definedName>
    <definedName name="IQ_NI_SFAS" hidden="1">"c795"</definedName>
    <definedName name="IQ_NI_STDDEV_EST" hidden="1">"c1721"</definedName>
    <definedName name="IQ_NI_STDDEV_EST_REUT" hidden="1">"c5373"</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_EPS_ACT_OR_EST" hidden="1">"c2249"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AVG_DAILY_SALES_VOL_EQ_INC_GAS" hidden="1">"c5797"</definedName>
    <definedName name="IQ_OG_AVG_DAILY_SALES_VOL_EQ_INC_NGL" hidden="1">"c5798"</definedName>
    <definedName name="IQ_OG_AVG_DAILY_SALES_VOL_EQ_INC_OIL" hidden="1">"c5796"</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ACRE_GROSS_EQ_INC" hidden="1">"c5800"</definedName>
    <definedName name="IQ_OG_UNDEVELOPED_ACRE_NET_EQ_INC" hidden="1">"c5801"</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ACT_OR_EST_REUT" hidden="1">"c5466"</definedName>
    <definedName name="IQ_OPER_INC_BR" hidden="1">"c850"</definedName>
    <definedName name="IQ_OPER_INC_EST" hidden="1">"c1688"</definedName>
    <definedName name="IQ_OPER_INC_EST_REUT" hidden="1">"c5340"</definedName>
    <definedName name="IQ_OPER_INC_FIN" hidden="1">"c851"</definedName>
    <definedName name="IQ_OPER_INC_HIGH_EST" hidden="1">"c1690"</definedName>
    <definedName name="IQ_OPER_INC_HIGH_EST_REUT" hidden="1">"c5342"</definedName>
    <definedName name="IQ_OPER_INC_INS" hidden="1">"c852"</definedName>
    <definedName name="IQ_OPER_INC_LOW_EST" hidden="1">"c1691"</definedName>
    <definedName name="IQ_OPER_INC_LOW_EST_REUT" hidden="1">"c5343"</definedName>
    <definedName name="IQ_OPER_INC_MARGIN" hidden="1">"c1448"</definedName>
    <definedName name="IQ_OPER_INC_MEDIAN_EST" hidden="1">"c1689"</definedName>
    <definedName name="IQ_OPER_INC_MEDIAN_EST_REUT" hidden="1">"c5341"</definedName>
    <definedName name="IQ_OPER_INC_NUM_EST" hidden="1">"c1692"</definedName>
    <definedName name="IQ_OPER_INC_NUM_EST_REUT" hidden="1">"c5344"</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"c2127"</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REUT" hidden="1">"c4049"</definedName>
    <definedName name="IQ_PE_NORMALIZED" hidden="1">"c2207"</definedName>
    <definedName name="IQ_PE_RATIO" hidden="1">"c1610"</definedName>
    <definedName name="IQ_PEG_FWD" hidden="1">"c1863"</definedName>
    <definedName name="IQ_PEG_FWD_REUT" hidden="1">"c4052"</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REUT" hidden="1">"c3959"</definedName>
    <definedName name="IQ_PERCENT_CHANGE_EST_5YR_GROWTH_RATE_18MONTHS" hidden="1">"c1853"</definedName>
    <definedName name="IQ_PERCENT_CHANGE_EST_5YR_GROWTH_RATE_18MONTHS_REUT" hidden="1">"c3960"</definedName>
    <definedName name="IQ_PERCENT_CHANGE_EST_5YR_GROWTH_RATE_3MONTHS" hidden="1">"c1849"</definedName>
    <definedName name="IQ_PERCENT_CHANGE_EST_5YR_GROWTH_RATE_3MONTHS_REUT" hidden="1">"c3956"</definedName>
    <definedName name="IQ_PERCENT_CHANGE_EST_5YR_GROWTH_RATE_6MONTHS" hidden="1">"c1850"</definedName>
    <definedName name="IQ_PERCENT_CHANGE_EST_5YR_GROWTH_RATE_6MONTHS_REUT" hidden="1">"c3957"</definedName>
    <definedName name="IQ_PERCENT_CHANGE_EST_5YR_GROWTH_RATE_9MONTHS" hidden="1">"c1851"</definedName>
    <definedName name="IQ_PERCENT_CHANGE_EST_5YR_GROWTH_RATE_9MONTHS_REUT" hidden="1">"c3958"</definedName>
    <definedName name="IQ_PERCENT_CHANGE_EST_5YR_GROWTH_RATE_DAY" hidden="1">"c1846"</definedName>
    <definedName name="IQ_PERCENT_CHANGE_EST_5YR_GROWTH_RATE_DAY_REUT" hidden="1">"c3954"</definedName>
    <definedName name="IQ_PERCENT_CHANGE_EST_5YR_GROWTH_RATE_MONTH" hidden="1">"c1848"</definedName>
    <definedName name="IQ_PERCENT_CHANGE_EST_5YR_GROWTH_RATE_MONTH_REUT" hidden="1">"c3955"</definedName>
    <definedName name="IQ_PERCENT_CHANGE_EST_5YR_GROWTH_RATE_WEEK" hidden="1">"c1847"</definedName>
    <definedName name="IQ_PERCENT_CHANGE_EST_5YR_GROWTH_RATE_WEEK_REUT" hidden="1">"c5435"</definedName>
    <definedName name="IQ_PERCENT_CHANGE_EST_CFPS_12MONTHS" hidden="1">"c1812"</definedName>
    <definedName name="IQ_PERCENT_CHANGE_EST_CFPS_12MONTHS_REUT" hidden="1">"c3924"</definedName>
    <definedName name="IQ_PERCENT_CHANGE_EST_CFPS_18MONTHS" hidden="1">"c1813"</definedName>
    <definedName name="IQ_PERCENT_CHANGE_EST_CFPS_18MONTHS_REUT" hidden="1">"c3925"</definedName>
    <definedName name="IQ_PERCENT_CHANGE_EST_CFPS_3MONTHS" hidden="1">"c1809"</definedName>
    <definedName name="IQ_PERCENT_CHANGE_EST_CFPS_3MONTHS_REUT" hidden="1">"c3921"</definedName>
    <definedName name="IQ_PERCENT_CHANGE_EST_CFPS_6MONTHS" hidden="1">"c1810"</definedName>
    <definedName name="IQ_PERCENT_CHANGE_EST_CFPS_6MONTHS_REUT" hidden="1">"c3922"</definedName>
    <definedName name="IQ_PERCENT_CHANGE_EST_CFPS_9MONTHS" hidden="1">"c1811"</definedName>
    <definedName name="IQ_PERCENT_CHANGE_EST_CFPS_9MONTHS_REUT" hidden="1">"c3923"</definedName>
    <definedName name="IQ_PERCENT_CHANGE_EST_CFPS_DAY" hidden="1">"c1806"</definedName>
    <definedName name="IQ_PERCENT_CHANGE_EST_CFPS_DAY_REUT" hidden="1">"c3919"</definedName>
    <definedName name="IQ_PERCENT_CHANGE_EST_CFPS_MONTH" hidden="1">"c1808"</definedName>
    <definedName name="IQ_PERCENT_CHANGE_EST_CFPS_MONTH_REUT" hidden="1">"c3920"</definedName>
    <definedName name="IQ_PERCENT_CHANGE_EST_CFPS_WEEK" hidden="1">"c1807"</definedName>
    <definedName name="IQ_PERCENT_CHANGE_EST_CFPS_WEEK_REUT" hidden="1">"c3962"</definedName>
    <definedName name="IQ_PERCENT_CHANGE_EST_DPS_12MONTHS" hidden="1">"c1820"</definedName>
    <definedName name="IQ_PERCENT_CHANGE_EST_DPS_12MONTHS_REUT" hidden="1">"c3931"</definedName>
    <definedName name="IQ_PERCENT_CHANGE_EST_DPS_18MONTHS" hidden="1">"c1821"</definedName>
    <definedName name="IQ_PERCENT_CHANGE_EST_DPS_18MONTHS_REUT" hidden="1">"c3932"</definedName>
    <definedName name="IQ_PERCENT_CHANGE_EST_DPS_3MONTHS" hidden="1">"c1817"</definedName>
    <definedName name="IQ_PERCENT_CHANGE_EST_DPS_3MONTHS_REUT" hidden="1">"c3928"</definedName>
    <definedName name="IQ_PERCENT_CHANGE_EST_DPS_6MONTHS" hidden="1">"c1818"</definedName>
    <definedName name="IQ_PERCENT_CHANGE_EST_DPS_6MONTHS_REUT" hidden="1">"c3929"</definedName>
    <definedName name="IQ_PERCENT_CHANGE_EST_DPS_9MONTHS" hidden="1">"c1819"</definedName>
    <definedName name="IQ_PERCENT_CHANGE_EST_DPS_9MONTHS_REUT" hidden="1">"c3930"</definedName>
    <definedName name="IQ_PERCENT_CHANGE_EST_DPS_DAY" hidden="1">"c1814"</definedName>
    <definedName name="IQ_PERCENT_CHANGE_EST_DPS_DAY_REUT" hidden="1">"c3926"</definedName>
    <definedName name="IQ_PERCENT_CHANGE_EST_DPS_MONTH" hidden="1">"c1816"</definedName>
    <definedName name="IQ_PERCENT_CHANGE_EST_DPS_MONTH_REUT" hidden="1">"c3927"</definedName>
    <definedName name="IQ_PERCENT_CHANGE_EST_DPS_WEEK" hidden="1">"c1815"</definedName>
    <definedName name="IQ_PERCENT_CHANGE_EST_DPS_WEEK_REUT" hidden="1">"c3963"</definedName>
    <definedName name="IQ_PERCENT_CHANGE_EST_EBITDA_12MONTHS" hidden="1">"c1804"</definedName>
    <definedName name="IQ_PERCENT_CHANGE_EST_EBITDA_12MONTHS_REUT" hidden="1">"c3917"</definedName>
    <definedName name="IQ_PERCENT_CHANGE_EST_EBITDA_18MONTHS" hidden="1">"c1805"</definedName>
    <definedName name="IQ_PERCENT_CHANGE_EST_EBITDA_18MONTHS_REUT" hidden="1">"c3918"</definedName>
    <definedName name="IQ_PERCENT_CHANGE_EST_EBITDA_3MONTHS" hidden="1">"c1801"</definedName>
    <definedName name="IQ_PERCENT_CHANGE_EST_EBITDA_3MONTHS_REUT" hidden="1">"c3914"</definedName>
    <definedName name="IQ_PERCENT_CHANGE_EST_EBITDA_6MONTHS" hidden="1">"c1802"</definedName>
    <definedName name="IQ_PERCENT_CHANGE_EST_EBITDA_6MONTHS_REUT" hidden="1">"c3915"</definedName>
    <definedName name="IQ_PERCENT_CHANGE_EST_EBITDA_9MONTHS" hidden="1">"c1803"</definedName>
    <definedName name="IQ_PERCENT_CHANGE_EST_EBITDA_9MONTHS_REUT" hidden="1">"c3916"</definedName>
    <definedName name="IQ_PERCENT_CHANGE_EST_EBITDA_DAY" hidden="1">"c1798"</definedName>
    <definedName name="IQ_PERCENT_CHANGE_EST_EBITDA_DAY_REUT" hidden="1">"c3912"</definedName>
    <definedName name="IQ_PERCENT_CHANGE_EST_EBITDA_MONTH" hidden="1">"c1800"</definedName>
    <definedName name="IQ_PERCENT_CHANGE_EST_EBITDA_MONTH_REUT" hidden="1">"c3913"</definedName>
    <definedName name="IQ_PERCENT_CHANGE_EST_EBITDA_WEEK" hidden="1">"c1799"</definedName>
    <definedName name="IQ_PERCENT_CHANGE_EST_EBITDA_WEEK_REUT" hidden="1">"c3961"</definedName>
    <definedName name="IQ_PERCENT_CHANGE_EST_EPS_12MONTHS" hidden="1">"c1788"</definedName>
    <definedName name="IQ_PERCENT_CHANGE_EST_EPS_12MONTHS_REUT" hidden="1">"c3902"</definedName>
    <definedName name="IQ_PERCENT_CHANGE_EST_EPS_18MONTHS" hidden="1">"c1789"</definedName>
    <definedName name="IQ_PERCENT_CHANGE_EST_EPS_18MONTHS_REUT" hidden="1">"c3903"</definedName>
    <definedName name="IQ_PERCENT_CHANGE_EST_EPS_3MONTHS" hidden="1">"c1785"</definedName>
    <definedName name="IQ_PERCENT_CHANGE_EST_EPS_3MONTHS_REUT" hidden="1">"c3899"</definedName>
    <definedName name="IQ_PERCENT_CHANGE_EST_EPS_6MONTHS" hidden="1">"c1786"</definedName>
    <definedName name="IQ_PERCENT_CHANGE_EST_EPS_6MONTHS_REUT" hidden="1">"c3900"</definedName>
    <definedName name="IQ_PERCENT_CHANGE_EST_EPS_9MONTHS" hidden="1">"c1787"</definedName>
    <definedName name="IQ_PERCENT_CHANGE_EST_EPS_9MONTHS_REUT" hidden="1">"c3901"</definedName>
    <definedName name="IQ_PERCENT_CHANGE_EST_EPS_DAY" hidden="1">"c1782"</definedName>
    <definedName name="IQ_PERCENT_CHANGE_EST_EPS_DAY_REUT" hidden="1">"c3896"</definedName>
    <definedName name="IQ_PERCENT_CHANGE_EST_EPS_MONTH" hidden="1">"c1784"</definedName>
    <definedName name="IQ_PERCENT_CHANGE_EST_EPS_MONTH_REUT" hidden="1">"c3898"</definedName>
    <definedName name="IQ_PERCENT_CHANGE_EST_EPS_WEEK" hidden="1">"c1783"</definedName>
    <definedName name="IQ_PERCENT_CHANGE_EST_EPS_WEEK_REUT" hidden="1">"c3897"</definedName>
    <definedName name="IQ_PERCENT_CHANGE_EST_FFO_12MONTHS" hidden="1">"c1828"</definedName>
    <definedName name="IQ_PERCENT_CHANGE_EST_FFO_12MONTHS_REUT" hidden="1">"c3938"</definedName>
    <definedName name="IQ_PERCENT_CHANGE_EST_FFO_18MONTHS" hidden="1">"c1829"</definedName>
    <definedName name="IQ_PERCENT_CHANGE_EST_FFO_18MONTHS_REUT" hidden="1">"c3939"</definedName>
    <definedName name="IQ_PERCENT_CHANGE_EST_FFO_3MONTHS" hidden="1">"c1825"</definedName>
    <definedName name="IQ_PERCENT_CHANGE_EST_FFO_3MONTHS_REUT" hidden="1">"c3935"</definedName>
    <definedName name="IQ_PERCENT_CHANGE_EST_FFO_6MONTHS" hidden="1">"c1826"</definedName>
    <definedName name="IQ_PERCENT_CHANGE_EST_FFO_6MONTHS_REUT" hidden="1">"c3936"</definedName>
    <definedName name="IQ_PERCENT_CHANGE_EST_FFO_9MONTHS" hidden="1">"c1827"</definedName>
    <definedName name="IQ_PERCENT_CHANGE_EST_FFO_9MONTHS_REUT" hidden="1">"c3937"</definedName>
    <definedName name="IQ_PERCENT_CHANGE_EST_FFO_DAY" hidden="1">"c1822"</definedName>
    <definedName name="IQ_PERCENT_CHANGE_EST_FFO_DAY_REUT" hidden="1">"c3933"</definedName>
    <definedName name="IQ_PERCENT_CHANGE_EST_FFO_MONTH" hidden="1">"c1824"</definedName>
    <definedName name="IQ_PERCENT_CHANGE_EST_FFO_MONTH_REUT" hidden="1">"c3934"</definedName>
    <definedName name="IQ_PERCENT_CHANGE_EST_FFO_WEEK" hidden="1">"c1823"</definedName>
    <definedName name="IQ_PERCENT_CHANGE_EST_FFO_WEEK_REUT" hidden="1">"c3964"</definedName>
    <definedName name="IQ_PERCENT_CHANGE_EST_PRICE_TARGET_12MONTHS" hidden="1">"c1844"</definedName>
    <definedName name="IQ_PERCENT_CHANGE_EST_PRICE_TARGET_12MONTHS_REUT" hidden="1">"c3952"</definedName>
    <definedName name="IQ_PERCENT_CHANGE_EST_PRICE_TARGET_18MONTHS" hidden="1">"c1845"</definedName>
    <definedName name="IQ_PERCENT_CHANGE_EST_PRICE_TARGET_18MONTHS_REUT" hidden="1">"c3953"</definedName>
    <definedName name="IQ_PERCENT_CHANGE_EST_PRICE_TARGET_3MONTHS" hidden="1">"c1841"</definedName>
    <definedName name="IQ_PERCENT_CHANGE_EST_PRICE_TARGET_3MONTHS_REUT" hidden="1">"c3949"</definedName>
    <definedName name="IQ_PERCENT_CHANGE_EST_PRICE_TARGET_6MONTHS" hidden="1">"c1842"</definedName>
    <definedName name="IQ_PERCENT_CHANGE_EST_PRICE_TARGET_6MONTHS_REUT" hidden="1">"c3950"</definedName>
    <definedName name="IQ_PERCENT_CHANGE_EST_PRICE_TARGET_9MONTHS" hidden="1">"c1843"</definedName>
    <definedName name="IQ_PERCENT_CHANGE_EST_PRICE_TARGET_9MONTHS_REUT" hidden="1">"c3951"</definedName>
    <definedName name="IQ_PERCENT_CHANGE_EST_PRICE_TARGET_DAY" hidden="1">"c1838"</definedName>
    <definedName name="IQ_PERCENT_CHANGE_EST_PRICE_TARGET_DAY_REUT" hidden="1">"c3947"</definedName>
    <definedName name="IQ_PERCENT_CHANGE_EST_PRICE_TARGET_MONTH" hidden="1">"c1840"</definedName>
    <definedName name="IQ_PERCENT_CHANGE_EST_PRICE_TARGET_MONTH_REUT" hidden="1">"c3948"</definedName>
    <definedName name="IQ_PERCENT_CHANGE_EST_PRICE_TARGET_WEEK" hidden="1">"c1839"</definedName>
    <definedName name="IQ_PERCENT_CHANGE_EST_PRICE_TARGET_WEEK_REUT" hidden="1">"c3967"</definedName>
    <definedName name="IQ_PERCENT_CHANGE_EST_RECO_12MONTHS" hidden="1">"c1836"</definedName>
    <definedName name="IQ_PERCENT_CHANGE_EST_RECO_12MONTHS_REUT" hidden="1">"c3945"</definedName>
    <definedName name="IQ_PERCENT_CHANGE_EST_RECO_18MONTHS" hidden="1">"c1837"</definedName>
    <definedName name="IQ_PERCENT_CHANGE_EST_RECO_18MONTHS_REUT" hidden="1">"c3946"</definedName>
    <definedName name="IQ_PERCENT_CHANGE_EST_RECO_3MONTHS" hidden="1">"c1833"</definedName>
    <definedName name="IQ_PERCENT_CHANGE_EST_RECO_3MONTHS_REUT" hidden="1">"c3942"</definedName>
    <definedName name="IQ_PERCENT_CHANGE_EST_RECO_6MONTHS" hidden="1">"c1834"</definedName>
    <definedName name="IQ_PERCENT_CHANGE_EST_RECO_6MONTHS_REUT" hidden="1">"c3943"</definedName>
    <definedName name="IQ_PERCENT_CHANGE_EST_RECO_9MONTHS" hidden="1">"c1835"</definedName>
    <definedName name="IQ_PERCENT_CHANGE_EST_RECO_9MONTHS_REUT" hidden="1">"c3944"</definedName>
    <definedName name="IQ_PERCENT_CHANGE_EST_RECO_DAY" hidden="1">"c1830"</definedName>
    <definedName name="IQ_PERCENT_CHANGE_EST_RECO_DAY_REUT" hidden="1">"c3940"</definedName>
    <definedName name="IQ_PERCENT_CHANGE_EST_RECO_MONTH" hidden="1">"c1832"</definedName>
    <definedName name="IQ_PERCENT_CHANGE_EST_RECO_MONTH_REUT" hidden="1">"c3941"</definedName>
    <definedName name="IQ_PERCENT_CHANGE_EST_RECO_WEEK" hidden="1">"c1831"</definedName>
    <definedName name="IQ_PERCENT_CHANGE_EST_RECO_WEEK_REUT" hidden="1">"c3966"</definedName>
    <definedName name="IQ_PERCENT_CHANGE_EST_REV_12MONTHS" hidden="1">"c1796"</definedName>
    <definedName name="IQ_PERCENT_CHANGE_EST_REV_12MONTHS_REUT" hidden="1">"c3910"</definedName>
    <definedName name="IQ_PERCENT_CHANGE_EST_REV_18MONTHS" hidden="1">"c1797"</definedName>
    <definedName name="IQ_PERCENT_CHANGE_EST_REV_18MONTHS_REUT" hidden="1">"c3911"</definedName>
    <definedName name="IQ_PERCENT_CHANGE_EST_REV_3MONTHS" hidden="1">"c1793"</definedName>
    <definedName name="IQ_PERCENT_CHANGE_EST_REV_3MONTHS_REUT" hidden="1">"c3907"</definedName>
    <definedName name="IQ_PERCENT_CHANGE_EST_REV_6MONTHS" hidden="1">"c1794"</definedName>
    <definedName name="IQ_PERCENT_CHANGE_EST_REV_6MONTHS_REUT" hidden="1">"c3908"</definedName>
    <definedName name="IQ_PERCENT_CHANGE_EST_REV_9MONTHS" hidden="1">"c1795"</definedName>
    <definedName name="IQ_PERCENT_CHANGE_EST_REV_9MONTHS_REUT" hidden="1">"c3909"</definedName>
    <definedName name="IQ_PERCENT_CHANGE_EST_REV_DAY" hidden="1">"c1790"</definedName>
    <definedName name="IQ_PERCENT_CHANGE_EST_REV_DAY_REUT" hidden="1">"c3904"</definedName>
    <definedName name="IQ_PERCENT_CHANGE_EST_REV_MONTH" hidden="1">"c1792"</definedName>
    <definedName name="IQ_PERCENT_CHANGE_EST_REV_MONTH_REUT" hidden="1">"c3906"</definedName>
    <definedName name="IQ_PERCENT_CHANGE_EST_REV_WEEK" hidden="1">"c1791"</definedName>
    <definedName name="IQ_PERCENT_CHANGE_EST_REV_WEEK_REUT" hidden="1">"c3905"</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OTENTIAL_UPSIDE_REUT" hidden="1">"c3968"</definedName>
    <definedName name="IQ_PRE_OPEN_COST" hidden="1">"c1040"</definedName>
    <definedName name="IQ_PRE_TAX_ACT_OR_EST" hidden="1">"c2221"</definedName>
    <definedName name="IQ_PRE_TAX_ACT_OR_EST_REUT" hidden="1">"c5467"</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EST_REUT" hidden="1">"c5354"</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_EST" hidden="1">"c1695"</definedName>
    <definedName name="IQ_PRETAX_INC_EST_REUT" hidden="1">"c5347"</definedName>
    <definedName name="IQ_PRETAX_INC_HIGH_EST" hidden="1">"c1697"</definedName>
    <definedName name="IQ_PRETAX_INC_HIGH_EST_REUT" hidden="1">"c5349"</definedName>
    <definedName name="IQ_PRETAX_INC_LOW_EST" hidden="1">"c1698"</definedName>
    <definedName name="IQ_PRETAX_INC_LOW_EST_REUT" hidden="1">"c5350"</definedName>
    <definedName name="IQ_PRETAX_INC_MEDIAN_EST" hidden="1">"c1696"</definedName>
    <definedName name="IQ_PRETAX_INC_MEDIAN_EST_REUT" hidden="1">"c5348"</definedName>
    <definedName name="IQ_PRETAX_INC_NUM_EST" hidden="1">"c1699"</definedName>
    <definedName name="IQ_PRETAX_INC_NUM_EST_REUT" hidden="1">"c5351"</definedName>
    <definedName name="IQ_PRETAX_INC_STDDEV_EST" hidden="1">"c1700"</definedName>
    <definedName name="IQ_PRETAX_INC_STDDEV_EST_REUT" hidden="1">"c5352"</definedName>
    <definedName name="IQ_PRETAX_REPORT_INC_EST" hidden="1">"c1709"</definedName>
    <definedName name="IQ_PRETAX_REPORT_INC_EST_REUT" hidden="1">"c5361"</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ICE_CFPS_FWD" hidden="1">"c2237"</definedName>
    <definedName name="IQ_PRICE_CFPS_FWD_REUT" hidden="1">"c4053"</definedName>
    <definedName name="IQ_PRICE_OVER_BVPS" hidden="1">"c1412"</definedName>
    <definedName name="IQ_PRICE_OVER_LTM_EPS" hidden="1">"c1413"</definedName>
    <definedName name="IQ_PRICE_TARGET" hidden="1">"c82"</definedName>
    <definedName name="IQ_PRICE_TARGET_BOTTOM_UP" hidden="1">"c5486"</definedName>
    <definedName name="IQ_PRICE_TARGET_BOTTOM_UP_REUT" hidden="1">"c5494"</definedName>
    <definedName name="IQ_PRICE_TARGET_REUT" hidden="1">"c3631"</definedName>
    <definedName name="IQ_PRICE_VOLATILITY_EST" hidden="1">"c4492"</definedName>
    <definedName name="IQ_PRICE_VOLATILITY_HIGH" hidden="1">"c4493"</definedName>
    <definedName name="IQ_PRICE_VOLATILITY_LOW" hidden="1">"c4494"</definedName>
    <definedName name="IQ_PRICE_VOLATILITY_MEDIAN" hidden="1">"c4495"</definedName>
    <definedName name="IQ_PRICE_VOLATILITY_NUM" hidden="1">"c4496"</definedName>
    <definedName name="IQ_PRICE_VOLATILITY_STDDEV" hidden="1">"c4497"</definedName>
    <definedName name="IQ_PRICEDATE" hidden="1">"c1069"</definedName>
    <definedName name="IQ_PRICING_DATE" hidden="1">"c1613"</definedName>
    <definedName name="IQ_PRIMARY_EPS_TYPE" hidden="1">"c4498"</definedName>
    <definedName name="IQ_PRIMARY_EPS_TYPE_REUT" hidden="1">"c5481"</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CURRING_PROFIT_ACT_OR_EST" hidden="1">"c4507"</definedName>
    <definedName name="IQ_RECURRING_PROFIT_EST" hidden="1">"c4499"</definedName>
    <definedName name="IQ_RECURRING_PROFIT_GUIDANCE" hidden="1">"c4500"</definedName>
    <definedName name="IQ_RECURRING_PROFIT_HIGH_EST" hidden="1">"c4501"</definedName>
    <definedName name="IQ_RECURRING_PROFIT_HIGH_GUIDANCE" hidden="1">"c4179"</definedName>
    <definedName name="IQ_RECURRING_PROFIT_LOW_EST" hidden="1">"c4502"</definedName>
    <definedName name="IQ_RECURRING_PROFIT_LOW_GUIDANCE" hidden="1">"c4219"</definedName>
    <definedName name="IQ_RECURRING_PROFIT_MEDIAN_EST" hidden="1">"c4503"</definedName>
    <definedName name="IQ_RECURRING_PROFIT_NUM_EST" hidden="1">"c4504"</definedName>
    <definedName name="IQ_RECURRING_PROFIT_SHARE_ACT_OR_EST" hidden="1">"c4508"</definedName>
    <definedName name="IQ_RECURRING_PROFIT_SHARE_EST" hidden="1">"c4506"</definedName>
    <definedName name="IQ_RECURRING_PROFIT_SHARE_GUIDANCE" hidden="1">"c4509"</definedName>
    <definedName name="IQ_RECURRING_PROFIT_SHARE_HIGH_EST" hidden="1">"c4510"</definedName>
    <definedName name="IQ_RECURRING_PROFIT_SHARE_HIGH_GUIDANCE" hidden="1">"c4200"</definedName>
    <definedName name="IQ_RECURRING_PROFIT_SHARE_LOW_EST" hidden="1">"c4511"</definedName>
    <definedName name="IQ_RECURRING_PROFIT_SHARE_LOW_GUIDANCE" hidden="1">"c4240"</definedName>
    <definedName name="IQ_RECURRING_PROFIT_SHARE_MEDIAN_EST" hidden="1">"c4512"</definedName>
    <definedName name="IQ_RECURRING_PROFIT_SHARE_NUM_EST" hidden="1">"c4513"</definedName>
    <definedName name="IQ_RECURRING_PROFIT_SHARE_STDDEV_EST" hidden="1">"c4514"</definedName>
    <definedName name="IQ_RECURRING_PROFIT_STDDEV_EST" hidden="1">"c4516"</definedName>
    <definedName name="IQ_REDEEM_PREF_STOCK" hidden="1">"c1417"</definedName>
    <definedName name="IQ_REF_ENTITY" hidden="1">"c6033"</definedName>
    <definedName name="IQ_REF_ENTITY_CIQID" hidden="1">"c6024"</definedName>
    <definedName name="IQ_REF_ENTITY_TICKER" hidden="1">"c6023"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ACT_OR_EST" hidden="1">"c3585"</definedName>
    <definedName name="IQ_RETURN_ASSETS_ACT_OR_EST_REUT" hidden="1">"c5475"</definedName>
    <definedName name="IQ_RETURN_ASSETS_BANK" hidden="1">"c1114"</definedName>
    <definedName name="IQ_RETURN_ASSETS_BROK" hidden="1">"c1115"</definedName>
    <definedName name="IQ_RETURN_ASSETS_EST" hidden="1">"c3529"</definedName>
    <definedName name="IQ_RETURN_ASSETS_EST_REUT" hidden="1">"c3990"</definedName>
    <definedName name="IQ_RETURN_ASSETS_FS" hidden="1">"c1116"</definedName>
    <definedName name="IQ_RETURN_ASSETS_GUIDANCE" hidden="1">"c4517"</definedName>
    <definedName name="IQ_RETURN_ASSETS_HIGH_EST" hidden="1">"c3530"</definedName>
    <definedName name="IQ_RETURN_ASSETS_HIGH_EST_REUT" hidden="1">"c3992"</definedName>
    <definedName name="IQ_RETURN_ASSETS_HIGH_GUIDANCE" hidden="1">"c4183"</definedName>
    <definedName name="IQ_RETURN_ASSETS_LOW_EST" hidden="1">"c3531"</definedName>
    <definedName name="IQ_RETURN_ASSETS_LOW_EST_REUT" hidden="1">"c3993"</definedName>
    <definedName name="IQ_RETURN_ASSETS_LOW_GUIDANCE" hidden="1">"c4223"</definedName>
    <definedName name="IQ_RETURN_ASSETS_MEDIAN_EST" hidden="1">"c3532"</definedName>
    <definedName name="IQ_RETURN_ASSETS_MEDIAN_EST_REUT" hidden="1">"c3991"</definedName>
    <definedName name="IQ_RETURN_ASSETS_NUM_EST" hidden="1">"c3527"</definedName>
    <definedName name="IQ_RETURN_ASSETS_NUM_EST_REUT" hidden="1">"c3994"</definedName>
    <definedName name="IQ_RETURN_ASSETS_STDDEV_EST" hidden="1">"c3528"</definedName>
    <definedName name="IQ_RETURN_ASSETS_STDDEV_EST_REUT" hidden="1">"c3995"</definedName>
    <definedName name="IQ_RETURN_CAPITAL" hidden="1">"c1117"</definedName>
    <definedName name="IQ_RETURN_EQUITY" hidden="1">"c1118"</definedName>
    <definedName name="IQ_RETURN_EQUITY_ACT_OR_EST" hidden="1">"c3586"</definedName>
    <definedName name="IQ_RETURN_EQUITY_ACT_OR_EST_REUT" hidden="1">"c5476"</definedName>
    <definedName name="IQ_RETURN_EQUITY_BANK" hidden="1">"c1119"</definedName>
    <definedName name="IQ_RETURN_EQUITY_BROK" hidden="1">"c1120"</definedName>
    <definedName name="IQ_RETURN_EQUITY_EST" hidden="1">"c3535"</definedName>
    <definedName name="IQ_RETURN_EQUITY_EST_REUT" hidden="1">"c3983"</definedName>
    <definedName name="IQ_RETURN_EQUITY_FS" hidden="1">"c1121"</definedName>
    <definedName name="IQ_RETURN_EQUITY_GUIDANCE" hidden="1">"c4518"</definedName>
    <definedName name="IQ_RETURN_EQUITY_HIGH_EST" hidden="1">"c3536"</definedName>
    <definedName name="IQ_RETURN_EQUITY_HIGH_EST_REUT" hidden="1">"c3985"</definedName>
    <definedName name="IQ_RETURN_EQUITY_HIGH_GUIDANCE" hidden="1">"c4182"</definedName>
    <definedName name="IQ_RETURN_EQUITY_LOW_EST" hidden="1">"c3537"</definedName>
    <definedName name="IQ_RETURN_EQUITY_LOW_EST_REUT" hidden="1">"c3986"</definedName>
    <definedName name="IQ_RETURN_EQUITY_LOW_GUIDANCE" hidden="1">"c4222"</definedName>
    <definedName name="IQ_RETURN_EQUITY_MEDIAN_EST" hidden="1">"c3538"</definedName>
    <definedName name="IQ_RETURN_EQUITY_MEDIAN_EST_REUT" hidden="1">"c3984"</definedName>
    <definedName name="IQ_RETURN_EQUITY_NUM_EST" hidden="1">"c3533"</definedName>
    <definedName name="IQ_RETURN_EQUITY_NUM_EST_REUT" hidden="1">"c3987"</definedName>
    <definedName name="IQ_RETURN_EQUITY_STDDEV_EST" hidden="1">"c3534"</definedName>
    <definedName name="IQ_RETURN_EQUITY_STDDEV_EST_REUT" hidden="1">"c3988"</definedName>
    <definedName name="IQ_RETURN_INVESTMENT" hidden="1">"c1421"</definedName>
    <definedName name="IQ_REV" hidden="1">"c1122"</definedName>
    <definedName name="IQ_REV_BEFORE_LL" hidden="1">"c1123"</definedName>
    <definedName name="IQ_REV_STDDEV_EST" hidden="1">"c1124"</definedName>
    <definedName name="IQ_REV_STDDEV_EST_REUT" hidden="1">"c3639"</definedName>
    <definedName name="IQ_REV_UTI" hidden="1">"c1125"</definedName>
    <definedName name="IQ_REVENUE" hidden="1">"c1422"</definedName>
    <definedName name="IQ_REVENUE_ACT_OR_EST" hidden="1">"c2214"</definedName>
    <definedName name="IQ_REVENUE_ACT_OR_EST_REUT" hidden="1">"c5461"</definedName>
    <definedName name="IQ_REVENUE_EST" hidden="1">"c1126"</definedName>
    <definedName name="IQ_REVENUE_EST_BOTTOM_UP" hidden="1">"c5488"</definedName>
    <definedName name="IQ_REVENUE_EST_BOTTOM_UP_REUT" hidden="1">"c5496"</definedName>
    <definedName name="IQ_REVENUE_EST_REUT" hidden="1">"c3634"</definedName>
    <definedName name="IQ_REVENUE_GUIDANCE" hidden="1">"c4519"</definedName>
    <definedName name="IQ_REVENUE_HIGH_EST" hidden="1">"c1127"</definedName>
    <definedName name="IQ_REVENUE_HIGH_EST_REUT" hidden="1">"c3636"</definedName>
    <definedName name="IQ_REVENUE_HIGH_GUIDANCE" hidden="1">"c4169"</definedName>
    <definedName name="IQ_REVENUE_LOW_EST" hidden="1">"c1128"</definedName>
    <definedName name="IQ_REVENUE_LOW_EST_REUT" hidden="1">"c3637"</definedName>
    <definedName name="IQ_REVENUE_LOW_GUIDANCE" hidden="1">"c4209"</definedName>
    <definedName name="IQ_REVENUE_MEDIAN_EST" hidden="1">"c1662"</definedName>
    <definedName name="IQ_REVENUE_MEDIAN_EST_REUT" hidden="1">"c3635"</definedName>
    <definedName name="IQ_REVENUE_NUM_EST" hidden="1">"c1129"</definedName>
    <definedName name="IQ_REVENUE_NUM_EST_REUT" hidden="1">"c3638"</definedName>
    <definedName name="IQ_REVISION_DATE_" hidden="1">39620.6696064815</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_PURCHASED_RESELL" hidden="1">"c5513"</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OUTSTANDING" hidden="1">"c1347"</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GA" hidden="1">"c2993"</definedName>
    <definedName name="IQ_STOCK_BASED_HIGH_EST" hidden="1">"c4521"</definedName>
    <definedName name="IQ_STOCK_BASED_LOW_EST" hidden="1">"c4522"</definedName>
    <definedName name="IQ_STOCK_BASED_MEDIAN_EST" hidden="1">"c4523"</definedName>
    <definedName name="IQ_STOCK_BASED_NUM_EST" hidden="1">"c4524"</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NUM_REUT" hidden="1">"c5319"</definedName>
    <definedName name="IQ_TARGET_PRICE_STDDEV" hidden="1">"c1654"</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REUT" hidden="1">"c4054"</definedName>
    <definedName name="IQ_TEV_EBITDA" hidden="1">"c1222"</definedName>
    <definedName name="IQ_TEV_EBITDA_AVG" hidden="1">"c1223"</definedName>
    <definedName name="IQ_TEV_EBITDA_FWD" hidden="1">"c1224"</definedName>
    <definedName name="IQ_TEV_EBITDA_FWD_REUT" hidden="1">"c4050"</definedName>
    <definedName name="IQ_TEV_EMPLOYEE_AVG" hidden="1">"c1225"</definedName>
    <definedName name="IQ_TEV_EST" hidden="1">"c4526"</definedName>
    <definedName name="IQ_TEV_HIGH_EST" hidden="1">"c4527"</definedName>
    <definedName name="IQ_TEV_LOW_EST" hidden="1">"c4528"</definedName>
    <definedName name="IQ_TEV_MEDIAN_EST" hidden="1">"c4529"</definedName>
    <definedName name="IQ_TEV_NUM_EST" hidden="1">"c4530"</definedName>
    <definedName name="IQ_TEV_STDDEV_EST" hidden="1">"c4531"</definedName>
    <definedName name="IQ_TEV_TOTAL_REV" hidden="1">"c1226"</definedName>
    <definedName name="IQ_TEV_TOTAL_REV_AVG" hidden="1">"c1227"</definedName>
    <definedName name="IQ_TEV_TOTAL_REV_FWD" hidden="1">"c1228"</definedName>
    <definedName name="IQ_TEV_TOTAL_REV_FWD_REUT" hidden="1">"c4051"</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XCL_FIN" hidden="1">"c2937"</definedName>
    <definedName name="IQ_TOTAL_DEBT_GUIDANCE" hidden="1">"c4533"</definedName>
    <definedName name="IQ_TOTAL_DEBT_HIGH_EST" hidden="1">"c4534"</definedName>
    <definedName name="IQ_TOTAL_DEBT_HIGH_GUIDANCE" hidden="1">"c4196"</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GUIDANCE" hidden="1">"c4236"</definedName>
    <definedName name="IQ_TOTAL_DEBT_MEDIAN_EST" hidden="1">"c4536"</definedName>
    <definedName name="IQ_TOTAL_DEBT_NUM_EST" hidden="1">"c4537"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TDDEV_EST" hidden="1">"c4538"</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OANS" hidden="1">"c5653"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"c2104"</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Z_SCORE" hidden="1">"c1339"</definedName>
    <definedName name="IsColHidden" hidden="1">FALSE</definedName>
    <definedName name="IsLTMColHidden" hidden="1">FALSE</definedName>
    <definedName name="ISO_Fees_Base_Year" localSheetId="15">#REF!</definedName>
    <definedName name="ISO_Fees_Base_Year" localSheetId="16">#REF!</definedName>
    <definedName name="ISO_Fees_Base_Year" localSheetId="17">#REF!</definedName>
    <definedName name="ISO_Fees_Base_Year" localSheetId="18">#REF!</definedName>
    <definedName name="ISO_Fees_Base_Year" localSheetId="19">#REF!</definedName>
    <definedName name="ISO_Fees_Base_Year" localSheetId="20">#REF!</definedName>
    <definedName name="ISO_Fees_Base_Year" localSheetId="24">#REF!</definedName>
    <definedName name="ISO_Fees_Base_Year" localSheetId="25">#REF!</definedName>
    <definedName name="ISO_Fees_Base_Year" localSheetId="26">#REF!</definedName>
    <definedName name="ISO_Fees_Base_Year" localSheetId="27">#REF!</definedName>
    <definedName name="ISO_Fees_Base_Year" localSheetId="28">#REF!</definedName>
    <definedName name="ISO_Fees_Base_Year" localSheetId="29">#REF!</definedName>
    <definedName name="ISO_Fees_Base_Year">#REF!</definedName>
    <definedName name="ISO_Fees_Input" localSheetId="15">#REF!</definedName>
    <definedName name="ISO_Fees_Input" localSheetId="16">#REF!</definedName>
    <definedName name="ISO_Fees_Input" localSheetId="17">#REF!</definedName>
    <definedName name="ISO_Fees_Input" localSheetId="18">#REF!</definedName>
    <definedName name="ISO_Fees_Input" localSheetId="19">#REF!</definedName>
    <definedName name="ISO_Fees_Input" localSheetId="20">#REF!</definedName>
    <definedName name="ISO_Fees_Input" localSheetId="24">#REF!</definedName>
    <definedName name="ISO_Fees_Input" localSheetId="25">#REF!</definedName>
    <definedName name="ISO_Fees_Input" localSheetId="26">#REF!</definedName>
    <definedName name="ISO_Fees_Input" localSheetId="27">#REF!</definedName>
    <definedName name="ISO_Fees_Input" localSheetId="28">#REF!</definedName>
    <definedName name="ISO_Fees_Input" localSheetId="29">#REF!</definedName>
    <definedName name="ISO_Fees_Input">#REF!</definedName>
    <definedName name="istat" localSheetId="15">#REF!</definedName>
    <definedName name="istat" localSheetId="16">#REF!</definedName>
    <definedName name="istat" localSheetId="17">#REF!</definedName>
    <definedName name="istat" localSheetId="18">#REF!</definedName>
    <definedName name="istat" localSheetId="19">#REF!</definedName>
    <definedName name="istat" localSheetId="20">#REF!</definedName>
    <definedName name="istat" localSheetId="24">#REF!</definedName>
    <definedName name="istat" localSheetId="25">#REF!</definedName>
    <definedName name="istat" localSheetId="26">#REF!</definedName>
    <definedName name="istat" localSheetId="27">#REF!</definedName>
    <definedName name="istat" localSheetId="28">#REF!</definedName>
    <definedName name="istat" localSheetId="29">#REF!</definedName>
    <definedName name="istat">#REF!</definedName>
    <definedName name="JANBS" localSheetId="15">#REF!</definedName>
    <definedName name="JANBS" localSheetId="16">#REF!</definedName>
    <definedName name="JANBS" localSheetId="17">#REF!</definedName>
    <definedName name="JANBS" localSheetId="18">#REF!</definedName>
    <definedName name="JANBS" localSheetId="19">#REF!</definedName>
    <definedName name="JANBS" localSheetId="20">#REF!</definedName>
    <definedName name="JANBS" localSheetId="24">#REF!</definedName>
    <definedName name="JANBS" localSheetId="25">#REF!</definedName>
    <definedName name="JANBS" localSheetId="26">#REF!</definedName>
    <definedName name="JANBS" localSheetId="27">#REF!</definedName>
    <definedName name="JANBS" localSheetId="28">#REF!</definedName>
    <definedName name="JANBS" localSheetId="29">#REF!</definedName>
    <definedName name="JANBS">#REF!</definedName>
    <definedName name="JE" localSheetId="15">#REF!</definedName>
    <definedName name="JE" localSheetId="16">#REF!</definedName>
    <definedName name="JE" localSheetId="17">#REF!</definedName>
    <definedName name="JE" localSheetId="18">#REF!</definedName>
    <definedName name="JE" localSheetId="19">#REF!</definedName>
    <definedName name="JE" localSheetId="20">#REF!</definedName>
    <definedName name="JE" localSheetId="24">#REF!</definedName>
    <definedName name="JE" localSheetId="25">#REF!</definedName>
    <definedName name="JE" localSheetId="26">#REF!</definedName>
    <definedName name="JE" localSheetId="27">#REF!</definedName>
    <definedName name="JE" localSheetId="28">#REF!</definedName>
    <definedName name="JE" localSheetId="29">#REF!</definedName>
    <definedName name="JE">#REF!</definedName>
    <definedName name="jkhhkl" localSheetId="15" hidden="1">{"Page_1",#N/A,FALSE,"BAD4Q98";"Page_2",#N/A,FALSE,"BAD4Q98";"Page_3",#N/A,FALSE,"BAD4Q98";"Page_4",#N/A,FALSE,"BAD4Q98";"Page_5",#N/A,FALSE,"BAD4Q98";"Page_6",#N/A,FALSE,"BAD4Q98";"Input_1",#N/A,FALSE,"BAD4Q98";"Input_2",#N/A,FALSE,"BAD4Q98"}</definedName>
    <definedName name="jkhhkl" localSheetId="16" hidden="1">{"Page_1",#N/A,FALSE,"BAD4Q98";"Page_2",#N/A,FALSE,"BAD4Q98";"Page_3",#N/A,FALSE,"BAD4Q98";"Page_4",#N/A,FALSE,"BAD4Q98";"Page_5",#N/A,FALSE,"BAD4Q98";"Page_6",#N/A,FALSE,"BAD4Q98";"Input_1",#N/A,FALSE,"BAD4Q98";"Input_2",#N/A,FALSE,"BAD4Q98"}</definedName>
    <definedName name="jkhhkl" localSheetId="17" hidden="1">{"Page_1",#N/A,FALSE,"BAD4Q98";"Page_2",#N/A,FALSE,"BAD4Q98";"Page_3",#N/A,FALSE,"BAD4Q98";"Page_4",#N/A,FALSE,"BAD4Q98";"Page_5",#N/A,FALSE,"BAD4Q98";"Page_6",#N/A,FALSE,"BAD4Q98";"Input_1",#N/A,FALSE,"BAD4Q98";"Input_2",#N/A,FALSE,"BAD4Q98"}</definedName>
    <definedName name="jkhhkl" localSheetId="18" hidden="1">{"Page_1",#N/A,FALSE,"BAD4Q98";"Page_2",#N/A,FALSE,"BAD4Q98";"Page_3",#N/A,FALSE,"BAD4Q98";"Page_4",#N/A,FALSE,"BAD4Q98";"Page_5",#N/A,FALSE,"BAD4Q98";"Page_6",#N/A,FALSE,"BAD4Q98";"Input_1",#N/A,FALSE,"BAD4Q98";"Input_2",#N/A,FALSE,"BAD4Q98"}</definedName>
    <definedName name="jkhhkl" localSheetId="19" hidden="1">{"Page_1",#N/A,FALSE,"BAD4Q98";"Page_2",#N/A,FALSE,"BAD4Q98";"Page_3",#N/A,FALSE,"BAD4Q98";"Page_4",#N/A,FALSE,"BAD4Q98";"Page_5",#N/A,FALSE,"BAD4Q98";"Page_6",#N/A,FALSE,"BAD4Q98";"Input_1",#N/A,FALSE,"BAD4Q98";"Input_2",#N/A,FALSE,"BAD4Q98"}</definedName>
    <definedName name="jkhhkl" localSheetId="20" hidden="1">{"Page_1",#N/A,FALSE,"BAD4Q98";"Page_2",#N/A,FALSE,"BAD4Q98";"Page_3",#N/A,FALSE,"BAD4Q98";"Page_4",#N/A,FALSE,"BAD4Q98";"Page_5",#N/A,FALSE,"BAD4Q98";"Page_6",#N/A,FALSE,"BAD4Q98";"Input_1",#N/A,FALSE,"BAD4Q98";"Input_2",#N/A,FALSE,"BAD4Q98"}</definedName>
    <definedName name="jkhhkl" localSheetId="21" hidden="1">{"Page_1",#N/A,FALSE,"BAD4Q98";"Page_2",#N/A,FALSE,"BAD4Q98";"Page_3",#N/A,FALSE,"BAD4Q98";"Page_4",#N/A,FALSE,"BAD4Q98";"Page_5",#N/A,FALSE,"BAD4Q98";"Page_6",#N/A,FALSE,"BAD4Q98";"Input_1",#N/A,FALSE,"BAD4Q98";"Input_2",#N/A,FALSE,"BAD4Q98"}</definedName>
    <definedName name="jkhhkl" localSheetId="2" hidden="1">{"Page_1",#N/A,FALSE,"BAD4Q98";"Page_2",#N/A,FALSE,"BAD4Q98";"Page_3",#N/A,FALSE,"BAD4Q98";"Page_4",#N/A,FALSE,"BAD4Q98";"Page_5",#N/A,FALSE,"BAD4Q98";"Page_6",#N/A,FALSE,"BAD4Q98";"Input_1",#N/A,FALSE,"BAD4Q98";"Input_2",#N/A,FALSE,"BAD4Q98"}</definedName>
    <definedName name="jkhhkl" localSheetId="7" hidden="1">{"Page_1",#N/A,FALSE,"BAD4Q98";"Page_2",#N/A,FALSE,"BAD4Q98";"Page_3",#N/A,FALSE,"BAD4Q98";"Page_4",#N/A,FALSE,"BAD4Q98";"Page_5",#N/A,FALSE,"BAD4Q98";"Page_6",#N/A,FALSE,"BAD4Q98";"Input_1",#N/A,FALSE,"BAD4Q98";"Input_2",#N/A,FALSE,"BAD4Q98"}</definedName>
    <definedName name="jkhhkl" localSheetId="12" hidden="1">{"Page_1",#N/A,FALSE,"BAD4Q98";"Page_2",#N/A,FALSE,"BAD4Q98";"Page_3",#N/A,FALSE,"BAD4Q98";"Page_4",#N/A,FALSE,"BAD4Q98";"Page_5",#N/A,FALSE,"BAD4Q98";"Page_6",#N/A,FALSE,"BAD4Q98";"Input_1",#N/A,FALSE,"BAD4Q98";"Input_2",#N/A,FALSE,"BAD4Q98"}</definedName>
    <definedName name="jkhhkl" localSheetId="14" hidden="1">{"Page_1",#N/A,FALSE,"BAD4Q98";"Page_2",#N/A,FALSE,"BAD4Q98";"Page_3",#N/A,FALSE,"BAD4Q98";"Page_4",#N/A,FALSE,"BAD4Q98";"Page_5",#N/A,FALSE,"BAD4Q98";"Page_6",#N/A,FALSE,"BAD4Q98";"Input_1",#N/A,FALSE,"BAD4Q98";"Input_2",#N/A,FALSE,"BAD4Q98"}</definedName>
    <definedName name="jkhhkl" localSheetId="24" hidden="1">{"Page_1",#N/A,FALSE,"BAD4Q98";"Page_2",#N/A,FALSE,"BAD4Q98";"Page_3",#N/A,FALSE,"BAD4Q98";"Page_4",#N/A,FALSE,"BAD4Q98";"Page_5",#N/A,FALSE,"BAD4Q98";"Page_6",#N/A,FALSE,"BAD4Q98";"Input_1",#N/A,FALSE,"BAD4Q98";"Input_2",#N/A,FALSE,"BAD4Q98"}</definedName>
    <definedName name="jkhhkl" localSheetId="25" hidden="1">{"Page_1",#N/A,FALSE,"BAD4Q98";"Page_2",#N/A,FALSE,"BAD4Q98";"Page_3",#N/A,FALSE,"BAD4Q98";"Page_4",#N/A,FALSE,"BAD4Q98";"Page_5",#N/A,FALSE,"BAD4Q98";"Page_6",#N/A,FALSE,"BAD4Q98";"Input_1",#N/A,FALSE,"BAD4Q98";"Input_2",#N/A,FALSE,"BAD4Q98"}</definedName>
    <definedName name="jkhhkl" localSheetId="26" hidden="1">{"Page_1",#N/A,FALSE,"BAD4Q98";"Page_2",#N/A,FALSE,"BAD4Q98";"Page_3",#N/A,FALSE,"BAD4Q98";"Page_4",#N/A,FALSE,"BAD4Q98";"Page_5",#N/A,FALSE,"BAD4Q98";"Page_6",#N/A,FALSE,"BAD4Q98";"Input_1",#N/A,FALSE,"BAD4Q98";"Input_2",#N/A,FALSE,"BAD4Q98"}</definedName>
    <definedName name="jkhhkl" localSheetId="27" hidden="1">{"Page_1",#N/A,FALSE,"BAD4Q98";"Page_2",#N/A,FALSE,"BAD4Q98";"Page_3",#N/A,FALSE,"BAD4Q98";"Page_4",#N/A,FALSE,"BAD4Q98";"Page_5",#N/A,FALSE,"BAD4Q98";"Page_6",#N/A,FALSE,"BAD4Q98";"Input_1",#N/A,FALSE,"BAD4Q98";"Input_2",#N/A,FALSE,"BAD4Q98"}</definedName>
    <definedName name="jkhhkl" localSheetId="28" hidden="1">{"Page_1",#N/A,FALSE,"BAD4Q98";"Page_2",#N/A,FALSE,"BAD4Q98";"Page_3",#N/A,FALSE,"BAD4Q98";"Page_4",#N/A,FALSE,"BAD4Q98";"Page_5",#N/A,FALSE,"BAD4Q98";"Page_6",#N/A,FALSE,"BAD4Q98";"Input_1",#N/A,FALSE,"BAD4Q98";"Input_2",#N/A,FALSE,"BAD4Q98"}</definedName>
    <definedName name="jkhhkl" localSheetId="29" hidden="1">{"Page_1",#N/A,FALSE,"BAD4Q98";"Page_2",#N/A,FALSE,"BAD4Q98";"Page_3",#N/A,FALSE,"BAD4Q98";"Page_4",#N/A,FALSE,"BAD4Q98";"Page_5",#N/A,FALSE,"BAD4Q98";"Page_6",#N/A,FALSE,"BAD4Q98";"Input_1",#N/A,FALSE,"BAD4Q98";"Input_2",#N/A,FALSE,"BAD4Q98"}</definedName>
    <definedName name="July2007" localSheetId="15" hidden="1">{"2002Frcst","06Month",FALSE,"Frcst Format 2002"}</definedName>
    <definedName name="July2007" localSheetId="16" hidden="1">{"2002Frcst","06Month",FALSE,"Frcst Format 2002"}</definedName>
    <definedName name="July2007" localSheetId="17" hidden="1">{"2002Frcst","06Month",FALSE,"Frcst Format 2002"}</definedName>
    <definedName name="July2007" localSheetId="18" hidden="1">{"2002Frcst","06Month",FALSE,"Frcst Format 2002"}</definedName>
    <definedName name="July2007" localSheetId="19" hidden="1">{"2002Frcst","06Month",FALSE,"Frcst Format 2002"}</definedName>
    <definedName name="July2007" localSheetId="20" hidden="1">{"2002Frcst","06Month",FALSE,"Frcst Format 2002"}</definedName>
    <definedName name="July2007" localSheetId="21" hidden="1">{"2002Frcst","06Month",FALSE,"Frcst Format 2002"}</definedName>
    <definedName name="July2007" localSheetId="2" hidden="1">{"2002Frcst","06Month",FALSE,"Frcst Format 2002"}</definedName>
    <definedName name="July2007" localSheetId="7" hidden="1">{"2002Frcst","06Month",FALSE,"Frcst Format 2002"}</definedName>
    <definedName name="July2007" localSheetId="12" hidden="1">{"2002Frcst","06Month",FALSE,"Frcst Format 2002"}</definedName>
    <definedName name="July2007" localSheetId="14" hidden="1">{"2002Frcst","06Month",FALSE,"Frcst Format 2002"}</definedName>
    <definedName name="July2007" localSheetId="24" hidden="1">{"2002Frcst","06Month",FALSE,"Frcst Format 2002"}</definedName>
    <definedName name="July2007" localSheetId="25" hidden="1">{"2002Frcst","06Month",FALSE,"Frcst Format 2002"}</definedName>
    <definedName name="July2007" localSheetId="26" hidden="1">{"2002Frcst","06Month",FALSE,"Frcst Format 2002"}</definedName>
    <definedName name="July2007" localSheetId="27" hidden="1">{"2002Frcst","06Month",FALSE,"Frcst Format 2002"}</definedName>
    <definedName name="July2007" localSheetId="28" hidden="1">{"2002Frcst","06Month",FALSE,"Frcst Format 2002"}</definedName>
    <definedName name="July2007" localSheetId="29" hidden="1">{"2002Frcst","06Month",FALSE,"Frcst Format 2002"}</definedName>
    <definedName name="June" localSheetId="15" hidden="1">{"Page_1",#N/A,FALSE,"BAD4Q98";"Page_2",#N/A,FALSE,"BAD4Q98";"Page_3",#N/A,FALSE,"BAD4Q98";"Page_4",#N/A,FALSE,"BAD4Q98";"Page_5",#N/A,FALSE,"BAD4Q98";"Page_6",#N/A,FALSE,"BAD4Q98";"Input_1",#N/A,FALSE,"BAD4Q98";"Input_2",#N/A,FALSE,"BAD4Q98"}</definedName>
    <definedName name="June" localSheetId="16" hidden="1">{"Page_1",#N/A,FALSE,"BAD4Q98";"Page_2",#N/A,FALSE,"BAD4Q98";"Page_3",#N/A,FALSE,"BAD4Q98";"Page_4",#N/A,FALSE,"BAD4Q98";"Page_5",#N/A,FALSE,"BAD4Q98";"Page_6",#N/A,FALSE,"BAD4Q98";"Input_1",#N/A,FALSE,"BAD4Q98";"Input_2",#N/A,FALSE,"BAD4Q98"}</definedName>
    <definedName name="June" localSheetId="17" hidden="1">{"Page_1",#N/A,FALSE,"BAD4Q98";"Page_2",#N/A,FALSE,"BAD4Q98";"Page_3",#N/A,FALSE,"BAD4Q98";"Page_4",#N/A,FALSE,"BAD4Q98";"Page_5",#N/A,FALSE,"BAD4Q98";"Page_6",#N/A,FALSE,"BAD4Q98";"Input_1",#N/A,FALSE,"BAD4Q98";"Input_2",#N/A,FALSE,"BAD4Q98"}</definedName>
    <definedName name="June" localSheetId="18" hidden="1">{"Page_1",#N/A,FALSE,"BAD4Q98";"Page_2",#N/A,FALSE,"BAD4Q98";"Page_3",#N/A,FALSE,"BAD4Q98";"Page_4",#N/A,FALSE,"BAD4Q98";"Page_5",#N/A,FALSE,"BAD4Q98";"Page_6",#N/A,FALSE,"BAD4Q98";"Input_1",#N/A,FALSE,"BAD4Q98";"Input_2",#N/A,FALSE,"BAD4Q98"}</definedName>
    <definedName name="June" localSheetId="19" hidden="1">{"Page_1",#N/A,FALSE,"BAD4Q98";"Page_2",#N/A,FALSE,"BAD4Q98";"Page_3",#N/A,FALSE,"BAD4Q98";"Page_4",#N/A,FALSE,"BAD4Q98";"Page_5",#N/A,FALSE,"BAD4Q98";"Page_6",#N/A,FALSE,"BAD4Q98";"Input_1",#N/A,FALSE,"BAD4Q98";"Input_2",#N/A,FALSE,"BAD4Q98"}</definedName>
    <definedName name="June" localSheetId="20" hidden="1">{"Page_1",#N/A,FALSE,"BAD4Q98";"Page_2",#N/A,FALSE,"BAD4Q98";"Page_3",#N/A,FALSE,"BAD4Q98";"Page_4",#N/A,FALSE,"BAD4Q98";"Page_5",#N/A,FALSE,"BAD4Q98";"Page_6",#N/A,FALSE,"BAD4Q98";"Input_1",#N/A,FALSE,"BAD4Q98";"Input_2",#N/A,FALSE,"BAD4Q98"}</definedName>
    <definedName name="June" localSheetId="21" hidden="1">{"Page_1",#N/A,FALSE,"BAD4Q98";"Page_2",#N/A,FALSE,"BAD4Q98";"Page_3",#N/A,FALSE,"BAD4Q98";"Page_4",#N/A,FALSE,"BAD4Q98";"Page_5",#N/A,FALSE,"BAD4Q98";"Page_6",#N/A,FALSE,"BAD4Q98";"Input_1",#N/A,FALSE,"BAD4Q98";"Input_2",#N/A,FALSE,"BAD4Q98"}</definedName>
    <definedName name="June" localSheetId="2" hidden="1">{"Page_1",#N/A,FALSE,"BAD4Q98";"Page_2",#N/A,FALSE,"BAD4Q98";"Page_3",#N/A,FALSE,"BAD4Q98";"Page_4",#N/A,FALSE,"BAD4Q98";"Page_5",#N/A,FALSE,"BAD4Q98";"Page_6",#N/A,FALSE,"BAD4Q98";"Input_1",#N/A,FALSE,"BAD4Q98";"Input_2",#N/A,FALSE,"BAD4Q98"}</definedName>
    <definedName name="June" localSheetId="7" hidden="1">{"Page_1",#N/A,FALSE,"BAD4Q98";"Page_2",#N/A,FALSE,"BAD4Q98";"Page_3",#N/A,FALSE,"BAD4Q98";"Page_4",#N/A,FALSE,"BAD4Q98";"Page_5",#N/A,FALSE,"BAD4Q98";"Page_6",#N/A,FALSE,"BAD4Q98";"Input_1",#N/A,FALSE,"BAD4Q98";"Input_2",#N/A,FALSE,"BAD4Q98"}</definedName>
    <definedName name="June" localSheetId="12" hidden="1">{"Page_1",#N/A,FALSE,"BAD4Q98";"Page_2",#N/A,FALSE,"BAD4Q98";"Page_3",#N/A,FALSE,"BAD4Q98";"Page_4",#N/A,FALSE,"BAD4Q98";"Page_5",#N/A,FALSE,"BAD4Q98";"Page_6",#N/A,FALSE,"BAD4Q98";"Input_1",#N/A,FALSE,"BAD4Q98";"Input_2",#N/A,FALSE,"BAD4Q98"}</definedName>
    <definedName name="June" localSheetId="14" hidden="1">{"Page_1",#N/A,FALSE,"BAD4Q98";"Page_2",#N/A,FALSE,"BAD4Q98";"Page_3",#N/A,FALSE,"BAD4Q98";"Page_4",#N/A,FALSE,"BAD4Q98";"Page_5",#N/A,FALSE,"BAD4Q98";"Page_6",#N/A,FALSE,"BAD4Q98";"Input_1",#N/A,FALSE,"BAD4Q98";"Input_2",#N/A,FALSE,"BAD4Q98"}</definedName>
    <definedName name="June" localSheetId="24" hidden="1">{"Page_1",#N/A,FALSE,"BAD4Q98";"Page_2",#N/A,FALSE,"BAD4Q98";"Page_3",#N/A,FALSE,"BAD4Q98";"Page_4",#N/A,FALSE,"BAD4Q98";"Page_5",#N/A,FALSE,"BAD4Q98";"Page_6",#N/A,FALSE,"BAD4Q98";"Input_1",#N/A,FALSE,"BAD4Q98";"Input_2",#N/A,FALSE,"BAD4Q98"}</definedName>
    <definedName name="June" localSheetId="25" hidden="1">{"Page_1",#N/A,FALSE,"BAD4Q98";"Page_2",#N/A,FALSE,"BAD4Q98";"Page_3",#N/A,FALSE,"BAD4Q98";"Page_4",#N/A,FALSE,"BAD4Q98";"Page_5",#N/A,FALSE,"BAD4Q98";"Page_6",#N/A,FALSE,"BAD4Q98";"Input_1",#N/A,FALSE,"BAD4Q98";"Input_2",#N/A,FALSE,"BAD4Q98"}</definedName>
    <definedName name="June" localSheetId="26" hidden="1">{"Page_1",#N/A,FALSE,"BAD4Q98";"Page_2",#N/A,FALSE,"BAD4Q98";"Page_3",#N/A,FALSE,"BAD4Q98";"Page_4",#N/A,FALSE,"BAD4Q98";"Page_5",#N/A,FALSE,"BAD4Q98";"Page_6",#N/A,FALSE,"BAD4Q98";"Input_1",#N/A,FALSE,"BAD4Q98";"Input_2",#N/A,FALSE,"BAD4Q98"}</definedName>
    <definedName name="June" localSheetId="27" hidden="1">{"Page_1",#N/A,FALSE,"BAD4Q98";"Page_2",#N/A,FALSE,"BAD4Q98";"Page_3",#N/A,FALSE,"BAD4Q98";"Page_4",#N/A,FALSE,"BAD4Q98";"Page_5",#N/A,FALSE,"BAD4Q98";"Page_6",#N/A,FALSE,"BAD4Q98";"Input_1",#N/A,FALSE,"BAD4Q98";"Input_2",#N/A,FALSE,"BAD4Q98"}</definedName>
    <definedName name="June" localSheetId="28" hidden="1">{"Page_1",#N/A,FALSE,"BAD4Q98";"Page_2",#N/A,FALSE,"BAD4Q98";"Page_3",#N/A,FALSE,"BAD4Q98";"Page_4",#N/A,FALSE,"BAD4Q98";"Page_5",#N/A,FALSE,"BAD4Q98";"Page_6",#N/A,FALSE,"BAD4Q98";"Input_1",#N/A,FALSE,"BAD4Q98";"Input_2",#N/A,FALSE,"BAD4Q98"}</definedName>
    <definedName name="June" localSheetId="29" hidden="1">{"Page_1",#N/A,FALSE,"BAD4Q98";"Page_2",#N/A,FALSE,"BAD4Q98";"Page_3",#N/A,FALSE,"BAD4Q98";"Page_4",#N/A,FALSE,"BAD4Q98";"Page_5",#N/A,FALSE,"BAD4Q98";"Page_6",#N/A,FALSE,"BAD4Q98";"Input_1",#N/A,FALSE,"BAD4Q98";"Input_2",#N/A,FALSE,"BAD4Q98"}</definedName>
    <definedName name="jutf" localSheetId="15" hidden="1">#REF!</definedName>
    <definedName name="jutf" localSheetId="16" hidden="1">#REF!</definedName>
    <definedName name="jutf" localSheetId="17" hidden="1">#REF!</definedName>
    <definedName name="jutf" localSheetId="18" hidden="1">#REF!</definedName>
    <definedName name="jutf" localSheetId="19" hidden="1">#REF!</definedName>
    <definedName name="jutf" localSheetId="20" hidden="1">#REF!</definedName>
    <definedName name="jutf" localSheetId="24" hidden="1">#REF!</definedName>
    <definedName name="jutf" localSheetId="25" hidden="1">#REF!</definedName>
    <definedName name="jutf" localSheetId="26" hidden="1">#REF!</definedName>
    <definedName name="jutf" localSheetId="27" hidden="1">#REF!</definedName>
    <definedName name="jutf" localSheetId="28" hidden="1">#REF!</definedName>
    <definedName name="jutf" localSheetId="29" hidden="1">#REF!</definedName>
    <definedName name="jutf" hidden="1">#REF!</definedName>
    <definedName name="JWSActualDiscBonus2006" localSheetId="15" hidden="1">#REF!</definedName>
    <definedName name="JWSActualDiscBonus2006" localSheetId="16" hidden="1">#REF!</definedName>
    <definedName name="JWSActualDiscBonus2006" localSheetId="17" hidden="1">#REF!</definedName>
    <definedName name="JWSActualDiscBonus2006" localSheetId="18" hidden="1">#REF!</definedName>
    <definedName name="JWSActualDiscBonus2006" localSheetId="19" hidden="1">#REF!</definedName>
    <definedName name="JWSActualDiscBonus2006" localSheetId="20" hidden="1">#REF!</definedName>
    <definedName name="JWSActualDiscBonus2006" localSheetId="24" hidden="1">#REF!</definedName>
    <definedName name="JWSActualDiscBonus2006" localSheetId="25" hidden="1">#REF!</definedName>
    <definedName name="JWSActualDiscBonus2006" localSheetId="26" hidden="1">#REF!</definedName>
    <definedName name="JWSActualDiscBonus2006" localSheetId="27" hidden="1">#REF!</definedName>
    <definedName name="JWSActualDiscBonus2006" localSheetId="28" hidden="1">#REF!</definedName>
    <definedName name="JWSActualDiscBonus2006" localSheetId="29" hidden="1">#REF!</definedName>
    <definedName name="JWSActualDiscBonus2006" hidden="1">#REF!</definedName>
    <definedName name="JWSBase2005" localSheetId="15" hidden="1">#REF!</definedName>
    <definedName name="JWSBase2005" localSheetId="16" hidden="1">#REF!</definedName>
    <definedName name="JWSBase2005" localSheetId="17" hidden="1">#REF!</definedName>
    <definedName name="JWSBase2005" localSheetId="18" hidden="1">#REF!</definedName>
    <definedName name="JWSBase2005" localSheetId="19" hidden="1">#REF!</definedName>
    <definedName name="JWSBase2005" localSheetId="20" hidden="1">#REF!</definedName>
    <definedName name="JWSBase2005" localSheetId="24" hidden="1">#REF!</definedName>
    <definedName name="JWSBase2005" localSheetId="25" hidden="1">#REF!</definedName>
    <definedName name="JWSBase2005" localSheetId="26" hidden="1">#REF!</definedName>
    <definedName name="JWSBase2005" localSheetId="27" hidden="1">#REF!</definedName>
    <definedName name="JWSBase2005" localSheetId="28" hidden="1">#REF!</definedName>
    <definedName name="JWSBase2005" localSheetId="29" hidden="1">#REF!</definedName>
    <definedName name="JWSBase2005" hidden="1">#REF!</definedName>
    <definedName name="JWSBase2006" localSheetId="15" hidden="1">#REF!</definedName>
    <definedName name="JWSBase2006" localSheetId="16" hidden="1">#REF!</definedName>
    <definedName name="JWSBase2006" localSheetId="17" hidden="1">#REF!</definedName>
    <definedName name="JWSBase2006" localSheetId="18" hidden="1">#REF!</definedName>
    <definedName name="JWSBase2006" localSheetId="19" hidden="1">#REF!</definedName>
    <definedName name="JWSBase2006" localSheetId="20" hidden="1">#REF!</definedName>
    <definedName name="JWSBase2006" localSheetId="24" hidden="1">#REF!</definedName>
    <definedName name="JWSBase2006" localSheetId="25" hidden="1">#REF!</definedName>
    <definedName name="JWSBase2006" localSheetId="26" hidden="1">#REF!</definedName>
    <definedName name="JWSBase2006" localSheetId="27" hidden="1">#REF!</definedName>
    <definedName name="JWSBase2006" localSheetId="28" hidden="1">#REF!</definedName>
    <definedName name="JWSBase2006" localSheetId="29" hidden="1">#REF!</definedName>
    <definedName name="JWSBase2006" hidden="1">#REF!</definedName>
    <definedName name="JWSBase2007" localSheetId="15" hidden="1">#REF!</definedName>
    <definedName name="JWSBase2007" localSheetId="16" hidden="1">#REF!</definedName>
    <definedName name="JWSBase2007" localSheetId="17" hidden="1">#REF!</definedName>
    <definedName name="JWSBase2007" localSheetId="18" hidden="1">#REF!</definedName>
    <definedName name="JWSBase2007" localSheetId="19" hidden="1">#REF!</definedName>
    <definedName name="JWSBase2007" localSheetId="20" hidden="1">#REF!</definedName>
    <definedName name="JWSBase2007" localSheetId="24" hidden="1">#REF!</definedName>
    <definedName name="JWSBase2007" localSheetId="25" hidden="1">#REF!</definedName>
    <definedName name="JWSBase2007" localSheetId="26" hidden="1">#REF!</definedName>
    <definedName name="JWSBase2007" localSheetId="27" hidden="1">#REF!</definedName>
    <definedName name="JWSBase2007" localSheetId="28" hidden="1">#REF!</definedName>
    <definedName name="JWSBase2007" localSheetId="29" hidden="1">#REF!</definedName>
    <definedName name="JWSBase2007" hidden="1">#REF!</definedName>
    <definedName name="JWSBonusPool" localSheetId="15" hidden="1">#REF!</definedName>
    <definedName name="JWSBonusPool" localSheetId="16" hidden="1">#REF!</definedName>
    <definedName name="JWSBonusPool" localSheetId="17" hidden="1">#REF!</definedName>
    <definedName name="JWSBonusPool" localSheetId="18" hidden="1">#REF!</definedName>
    <definedName name="JWSBonusPool" localSheetId="19" hidden="1">#REF!</definedName>
    <definedName name="JWSBonusPool" localSheetId="20" hidden="1">#REF!</definedName>
    <definedName name="JWSBonusPool" localSheetId="24" hidden="1">#REF!</definedName>
    <definedName name="JWSBonusPool" localSheetId="25" hidden="1">#REF!</definedName>
    <definedName name="JWSBonusPool" localSheetId="26" hidden="1">#REF!</definedName>
    <definedName name="JWSBonusPool" localSheetId="27" hidden="1">#REF!</definedName>
    <definedName name="JWSBonusPool" localSheetId="28" hidden="1">#REF!</definedName>
    <definedName name="JWSBonusPool" localSheetId="29" hidden="1">#REF!</definedName>
    <definedName name="JWSBonusPool" hidden="1">#REF!</definedName>
    <definedName name="JWSBonusReceived2006" localSheetId="15" hidden="1">#REF!</definedName>
    <definedName name="JWSBonusReceived2006" localSheetId="16" hidden="1">#REF!</definedName>
    <definedName name="JWSBonusReceived2006" localSheetId="17" hidden="1">#REF!</definedName>
    <definedName name="JWSBonusReceived2006" localSheetId="18" hidden="1">#REF!</definedName>
    <definedName name="JWSBonusReceived2006" localSheetId="19" hidden="1">#REF!</definedName>
    <definedName name="JWSBonusReceived2006" localSheetId="20" hidden="1">#REF!</definedName>
    <definedName name="JWSBonusReceived2006" localSheetId="24" hidden="1">#REF!</definedName>
    <definedName name="JWSBonusReceived2006" localSheetId="25" hidden="1">#REF!</definedName>
    <definedName name="JWSBonusReceived2006" localSheetId="26" hidden="1">#REF!</definedName>
    <definedName name="JWSBonusReceived2006" localSheetId="27" hidden="1">#REF!</definedName>
    <definedName name="JWSBonusReceived2006" localSheetId="28" hidden="1">#REF!</definedName>
    <definedName name="JWSBonusReceived2006" localSheetId="29" hidden="1">#REF!</definedName>
    <definedName name="JWSBonusReceived2006" hidden="1">#REF!</definedName>
    <definedName name="JWSBonusSacr2006" localSheetId="15" hidden="1">#REF!</definedName>
    <definedName name="JWSBonusSacr2006" localSheetId="16" hidden="1">#REF!</definedName>
    <definedName name="JWSBonusSacr2006" localSheetId="17" hidden="1">#REF!</definedName>
    <definedName name="JWSBonusSacr2006" localSheetId="18" hidden="1">#REF!</definedName>
    <definedName name="JWSBonusSacr2006" localSheetId="19" hidden="1">#REF!</definedName>
    <definedName name="JWSBonusSacr2006" localSheetId="20" hidden="1">#REF!</definedName>
    <definedName name="JWSBonusSacr2006" localSheetId="24" hidden="1">#REF!</definedName>
    <definedName name="JWSBonusSacr2006" localSheetId="25" hidden="1">#REF!</definedName>
    <definedName name="JWSBonusSacr2006" localSheetId="26" hidden="1">#REF!</definedName>
    <definedName name="JWSBonusSacr2006" localSheetId="27" hidden="1">#REF!</definedName>
    <definedName name="JWSBonusSacr2006" localSheetId="28" hidden="1">#REF!</definedName>
    <definedName name="JWSBonusSacr2006" localSheetId="29" hidden="1">#REF!</definedName>
    <definedName name="JWSBonusSacr2006" hidden="1">#REF!</definedName>
    <definedName name="JWSBusinessArea" localSheetId="15" hidden="1">#REF!</definedName>
    <definedName name="JWSBusinessArea" localSheetId="16" hidden="1">#REF!</definedName>
    <definedName name="JWSBusinessArea" localSheetId="17" hidden="1">#REF!</definedName>
    <definedName name="JWSBusinessArea" localSheetId="18" hidden="1">#REF!</definedName>
    <definedName name="JWSBusinessArea" localSheetId="19" hidden="1">#REF!</definedName>
    <definedName name="JWSBusinessArea" localSheetId="20" hidden="1">#REF!</definedName>
    <definedName name="JWSBusinessArea" localSheetId="24" hidden="1">#REF!</definedName>
    <definedName name="JWSBusinessArea" localSheetId="25" hidden="1">#REF!</definedName>
    <definedName name="JWSBusinessArea" localSheetId="26" hidden="1">#REF!</definedName>
    <definedName name="JWSBusinessArea" localSheetId="27" hidden="1">#REF!</definedName>
    <definedName name="JWSBusinessArea" localSheetId="28" hidden="1">#REF!</definedName>
    <definedName name="JWSBusinessArea" localSheetId="29" hidden="1">#REF!</definedName>
    <definedName name="JWSBusinessArea" hidden="1">#REF!</definedName>
    <definedName name="JWSCostCentre" localSheetId="15" hidden="1">#REF!</definedName>
    <definedName name="JWSCostCentre" localSheetId="16" hidden="1">#REF!</definedName>
    <definedName name="JWSCostCentre" localSheetId="17" hidden="1">#REF!</definedName>
    <definedName name="JWSCostCentre" localSheetId="18" hidden="1">#REF!</definedName>
    <definedName name="JWSCostCentre" localSheetId="19" hidden="1">#REF!</definedName>
    <definedName name="JWSCostCentre" localSheetId="20" hidden="1">#REF!</definedName>
    <definedName name="JWSCostCentre" localSheetId="24" hidden="1">#REF!</definedName>
    <definedName name="JWSCostCentre" localSheetId="25" hidden="1">#REF!</definedName>
    <definedName name="JWSCostCentre" localSheetId="26" hidden="1">#REF!</definedName>
    <definedName name="JWSCostCentre" localSheetId="27" hidden="1">#REF!</definedName>
    <definedName name="JWSCostCentre" localSheetId="28" hidden="1">#REF!</definedName>
    <definedName name="JWSCostCentre" localSheetId="29" hidden="1">#REF!</definedName>
    <definedName name="JWSCostCentre" hidden="1">#REF!</definedName>
    <definedName name="JWSCountry" localSheetId="15" hidden="1">#REF!</definedName>
    <definedName name="JWSCountry" localSheetId="16" hidden="1">#REF!</definedName>
    <definedName name="JWSCountry" localSheetId="17" hidden="1">#REF!</definedName>
    <definedName name="JWSCountry" localSheetId="18" hidden="1">#REF!</definedName>
    <definedName name="JWSCountry" localSheetId="19" hidden="1">#REF!</definedName>
    <definedName name="JWSCountry" localSheetId="20" hidden="1">#REF!</definedName>
    <definedName name="JWSCountry" localSheetId="24" hidden="1">#REF!</definedName>
    <definedName name="JWSCountry" localSheetId="25" hidden="1">#REF!</definedName>
    <definedName name="JWSCountry" localSheetId="26" hidden="1">#REF!</definedName>
    <definedName name="JWSCountry" localSheetId="27" hidden="1">#REF!</definedName>
    <definedName name="JWSCountry" localSheetId="28" hidden="1">#REF!</definedName>
    <definedName name="JWSCountry" localSheetId="29" hidden="1">#REF!</definedName>
    <definedName name="JWSCountry" hidden="1">#REF!</definedName>
    <definedName name="JWSCurrency" localSheetId="15" hidden="1">#REF!</definedName>
    <definedName name="JWSCurrency" localSheetId="16" hidden="1">#REF!</definedName>
    <definedName name="JWSCurrency" localSheetId="17" hidden="1">#REF!</definedName>
    <definedName name="JWSCurrency" localSheetId="18" hidden="1">#REF!</definedName>
    <definedName name="JWSCurrency" localSheetId="19" hidden="1">#REF!</definedName>
    <definedName name="JWSCurrency" localSheetId="20" hidden="1">#REF!</definedName>
    <definedName name="JWSCurrency" localSheetId="24" hidden="1">#REF!</definedName>
    <definedName name="JWSCurrency" localSheetId="25" hidden="1">#REF!</definedName>
    <definedName name="JWSCurrency" localSheetId="26" hidden="1">#REF!</definedName>
    <definedName name="JWSCurrency" localSheetId="27" hidden="1">#REF!</definedName>
    <definedName name="JWSCurrency" localSheetId="28" hidden="1">#REF!</definedName>
    <definedName name="JWSCurrency" localSheetId="29" hidden="1">#REF!</definedName>
    <definedName name="JWSCurrency" hidden="1">#REF!</definedName>
    <definedName name="JWSDataArea" localSheetId="15" hidden="1">#REF!</definedName>
    <definedName name="JWSDataArea" localSheetId="16" hidden="1">#REF!</definedName>
    <definedName name="JWSDataArea" localSheetId="17" hidden="1">#REF!</definedName>
    <definedName name="JWSDataArea" localSheetId="18" hidden="1">#REF!</definedName>
    <definedName name="JWSDataArea" localSheetId="19" hidden="1">#REF!</definedName>
    <definedName name="JWSDataArea" localSheetId="20" hidden="1">#REF!</definedName>
    <definedName name="JWSDataArea" localSheetId="24" hidden="1">#REF!</definedName>
    <definedName name="JWSDataArea" localSheetId="25" hidden="1">#REF!</definedName>
    <definedName name="JWSDataArea" localSheetId="26" hidden="1">#REF!</definedName>
    <definedName name="JWSDataArea" localSheetId="27" hidden="1">#REF!</definedName>
    <definedName name="JWSDataArea" localSheetId="28" hidden="1">#REF!</definedName>
    <definedName name="JWSDataArea" localSheetId="29" hidden="1">#REF!</definedName>
    <definedName name="JWSDataArea" hidden="1">#REF!</definedName>
    <definedName name="JWSDepartment" localSheetId="15" hidden="1">#REF!</definedName>
    <definedName name="JWSDepartment" localSheetId="16" hidden="1">#REF!</definedName>
    <definedName name="JWSDepartment" localSheetId="17" hidden="1">#REF!</definedName>
    <definedName name="JWSDepartment" localSheetId="18" hidden="1">#REF!</definedName>
    <definedName name="JWSDepartment" localSheetId="19" hidden="1">#REF!</definedName>
    <definedName name="JWSDepartment" localSheetId="20" hidden="1">#REF!</definedName>
    <definedName name="JWSDepartment" localSheetId="24" hidden="1">#REF!</definedName>
    <definedName name="JWSDepartment" localSheetId="25" hidden="1">#REF!</definedName>
    <definedName name="JWSDepartment" localSheetId="26" hidden="1">#REF!</definedName>
    <definedName name="JWSDepartment" localSheetId="27" hidden="1">#REF!</definedName>
    <definedName name="JWSDepartment" localSheetId="28" hidden="1">#REF!</definedName>
    <definedName name="JWSDepartment" localSheetId="29" hidden="1">#REF!</definedName>
    <definedName name="JWSDepartment" hidden="1">#REF!</definedName>
    <definedName name="JWSDiscBonus2006" localSheetId="15" hidden="1">#REF!</definedName>
    <definedName name="JWSDiscBonus2006" localSheetId="16" hidden="1">#REF!</definedName>
    <definedName name="JWSDiscBonus2006" localSheetId="17" hidden="1">#REF!</definedName>
    <definedName name="JWSDiscBonus2006" localSheetId="18" hidden="1">#REF!</definedName>
    <definedName name="JWSDiscBonus2006" localSheetId="19" hidden="1">#REF!</definedName>
    <definedName name="JWSDiscBonus2006" localSheetId="20" hidden="1">#REF!</definedName>
    <definedName name="JWSDiscBonus2006" localSheetId="24" hidden="1">#REF!</definedName>
    <definedName name="JWSDiscBonus2006" localSheetId="25" hidden="1">#REF!</definedName>
    <definedName name="JWSDiscBonus2006" localSheetId="26" hidden="1">#REF!</definedName>
    <definedName name="JWSDiscBonus2006" localSheetId="27" hidden="1">#REF!</definedName>
    <definedName name="JWSDiscBonus2006" localSheetId="28" hidden="1">#REF!</definedName>
    <definedName name="JWSDiscBonus2006" localSheetId="29" hidden="1">#REF!</definedName>
    <definedName name="JWSDiscBonus2006" hidden="1">#REF!</definedName>
    <definedName name="JWSEmpID" localSheetId="15" hidden="1">#REF!</definedName>
    <definedName name="JWSEmpID" localSheetId="16" hidden="1">#REF!</definedName>
    <definedName name="JWSEmpID" localSheetId="17" hidden="1">#REF!</definedName>
    <definedName name="JWSEmpID" localSheetId="18" hidden="1">#REF!</definedName>
    <definedName name="JWSEmpID" localSheetId="19" hidden="1">#REF!</definedName>
    <definedName name="JWSEmpID" localSheetId="20" hidden="1">#REF!</definedName>
    <definedName name="JWSEmpID" localSheetId="24" hidden="1">#REF!</definedName>
    <definedName name="JWSEmpID" localSheetId="25" hidden="1">#REF!</definedName>
    <definedName name="JWSEmpID" localSheetId="26" hidden="1">#REF!</definedName>
    <definedName name="JWSEmpID" localSheetId="27" hidden="1">#REF!</definedName>
    <definedName name="JWSEmpID" localSheetId="28" hidden="1">#REF!</definedName>
    <definedName name="JWSEmpID" localSheetId="29" hidden="1">#REF!</definedName>
    <definedName name="JWSEmpID" hidden="1">#REF!</definedName>
    <definedName name="JWSEmpName" localSheetId="15" hidden="1">#REF!</definedName>
    <definedName name="JWSEmpName" localSheetId="16" hidden="1">#REF!</definedName>
    <definedName name="JWSEmpName" localSheetId="17" hidden="1">#REF!</definedName>
    <definedName name="JWSEmpName" localSheetId="18" hidden="1">#REF!</definedName>
    <definedName name="JWSEmpName" localSheetId="19" hidden="1">#REF!</definedName>
    <definedName name="JWSEmpName" localSheetId="20" hidden="1">#REF!</definedName>
    <definedName name="JWSEmpName" localSheetId="24" hidden="1">#REF!</definedName>
    <definedName name="JWSEmpName" localSheetId="25" hidden="1">#REF!</definedName>
    <definedName name="JWSEmpName" localSheetId="26" hidden="1">#REF!</definedName>
    <definedName name="JWSEmpName" localSheetId="27" hidden="1">#REF!</definedName>
    <definedName name="JWSEmpName" localSheetId="28" hidden="1">#REF!</definedName>
    <definedName name="JWSEmpName" localSheetId="29" hidden="1">#REF!</definedName>
    <definedName name="JWSEmpName" hidden="1">#REF!</definedName>
    <definedName name="JWSFTE" localSheetId="15" hidden="1">#REF!</definedName>
    <definedName name="JWSFTE" localSheetId="16" hidden="1">#REF!</definedName>
    <definedName name="JWSFTE" localSheetId="17" hidden="1">#REF!</definedName>
    <definedName name="JWSFTE" localSheetId="18" hidden="1">#REF!</definedName>
    <definedName name="JWSFTE" localSheetId="19" hidden="1">#REF!</definedName>
    <definedName name="JWSFTE" localSheetId="20" hidden="1">#REF!</definedName>
    <definedName name="JWSFTE" localSheetId="24" hidden="1">#REF!</definedName>
    <definedName name="JWSFTE" localSheetId="25" hidden="1">#REF!</definedName>
    <definedName name="JWSFTE" localSheetId="26" hidden="1">#REF!</definedName>
    <definedName name="JWSFTE" localSheetId="27" hidden="1">#REF!</definedName>
    <definedName name="JWSFTE" localSheetId="28" hidden="1">#REF!</definedName>
    <definedName name="JWSFTE" localSheetId="29" hidden="1">#REF!</definedName>
    <definedName name="JWSFTE" hidden="1">#REF!</definedName>
    <definedName name="JWSG1_Base_M" localSheetId="15" hidden="1">#REF!</definedName>
    <definedName name="JWSG1_Base_M" localSheetId="16" hidden="1">#REF!</definedName>
    <definedName name="JWSG1_Base_M" localSheetId="17" hidden="1">#REF!</definedName>
    <definedName name="JWSG1_Base_M" localSheetId="18" hidden="1">#REF!</definedName>
    <definedName name="JWSG1_Base_M" localSheetId="19" hidden="1">#REF!</definedName>
    <definedName name="JWSG1_Base_M" localSheetId="20" hidden="1">#REF!</definedName>
    <definedName name="JWSG1_Base_M" localSheetId="24" hidden="1">#REF!</definedName>
    <definedName name="JWSG1_Base_M" localSheetId="25" hidden="1">#REF!</definedName>
    <definedName name="JWSG1_Base_M" localSheetId="26" hidden="1">#REF!</definedName>
    <definedName name="JWSG1_Base_M" localSheetId="27" hidden="1">#REF!</definedName>
    <definedName name="JWSG1_Base_M" localSheetId="28" hidden="1">#REF!</definedName>
    <definedName name="JWSG1_Base_M" localSheetId="29" hidden="1">#REF!</definedName>
    <definedName name="JWSG1_Base_M" hidden="1">#REF!</definedName>
    <definedName name="JWSG1_Base_UQ" localSheetId="15" hidden="1">#REF!</definedName>
    <definedName name="JWSG1_Base_UQ" localSheetId="16" hidden="1">#REF!</definedName>
    <definedName name="JWSG1_Base_UQ" localSheetId="17" hidden="1">#REF!</definedName>
    <definedName name="JWSG1_Base_UQ" localSheetId="18" hidden="1">#REF!</definedName>
    <definedName name="JWSG1_Base_UQ" localSheetId="19" hidden="1">#REF!</definedName>
    <definedName name="JWSG1_Base_UQ" localSheetId="20" hidden="1">#REF!</definedName>
    <definedName name="JWSG1_Base_UQ" localSheetId="24" hidden="1">#REF!</definedName>
    <definedName name="JWSG1_Base_UQ" localSheetId="25" hidden="1">#REF!</definedName>
    <definedName name="JWSG1_Base_UQ" localSheetId="26" hidden="1">#REF!</definedName>
    <definedName name="JWSG1_Base_UQ" localSheetId="27" hidden="1">#REF!</definedName>
    <definedName name="JWSG1_Base_UQ" localSheetId="28" hidden="1">#REF!</definedName>
    <definedName name="JWSG1_Base_UQ" localSheetId="29" hidden="1">#REF!</definedName>
    <definedName name="JWSG1_Base_UQ" hidden="1">#REF!</definedName>
    <definedName name="JWSG1_JobCode" localSheetId="15" hidden="1">#REF!</definedName>
    <definedName name="JWSG1_JobCode" localSheetId="16" hidden="1">#REF!</definedName>
    <definedName name="JWSG1_JobCode" localSheetId="17" hidden="1">#REF!</definedName>
    <definedName name="JWSG1_JobCode" localSheetId="18" hidden="1">#REF!</definedName>
    <definedName name="JWSG1_JobCode" localSheetId="19" hidden="1">#REF!</definedName>
    <definedName name="JWSG1_JobCode" localSheetId="20" hidden="1">#REF!</definedName>
    <definedName name="JWSG1_JobCode" localSheetId="24" hidden="1">#REF!</definedName>
    <definedName name="JWSG1_JobCode" localSheetId="25" hidden="1">#REF!</definedName>
    <definedName name="JWSG1_JobCode" localSheetId="26" hidden="1">#REF!</definedName>
    <definedName name="JWSG1_JobCode" localSheetId="27" hidden="1">#REF!</definedName>
    <definedName name="JWSG1_JobCode" localSheetId="28" hidden="1">#REF!</definedName>
    <definedName name="JWSG1_JobCode" localSheetId="29" hidden="1">#REF!</definedName>
    <definedName name="JWSG1_JobCode" hidden="1">#REF!</definedName>
    <definedName name="JWSG1_MarketDesc" localSheetId="15" hidden="1">#REF!</definedName>
    <definedName name="JWSG1_MarketDesc" localSheetId="16" hidden="1">#REF!</definedName>
    <definedName name="JWSG1_MarketDesc" localSheetId="17" hidden="1">#REF!</definedName>
    <definedName name="JWSG1_MarketDesc" localSheetId="18" hidden="1">#REF!</definedName>
    <definedName name="JWSG1_MarketDesc" localSheetId="19" hidden="1">#REF!</definedName>
    <definedName name="JWSG1_MarketDesc" localSheetId="20" hidden="1">#REF!</definedName>
    <definedName name="JWSG1_MarketDesc" localSheetId="24" hidden="1">#REF!</definedName>
    <definedName name="JWSG1_MarketDesc" localSheetId="25" hidden="1">#REF!</definedName>
    <definedName name="JWSG1_MarketDesc" localSheetId="26" hidden="1">#REF!</definedName>
    <definedName name="JWSG1_MarketDesc" localSheetId="27" hidden="1">#REF!</definedName>
    <definedName name="JWSG1_MarketDesc" localSheetId="28" hidden="1">#REF!</definedName>
    <definedName name="JWSG1_MarketDesc" localSheetId="29" hidden="1">#REF!</definedName>
    <definedName name="JWSG1_MarketDesc" hidden="1">#REF!</definedName>
    <definedName name="JWSG1_SurveyCode" localSheetId="15" hidden="1">#REF!</definedName>
    <definedName name="JWSG1_SurveyCode" localSheetId="16" hidden="1">#REF!</definedName>
    <definedName name="JWSG1_SurveyCode" localSheetId="17" hidden="1">#REF!</definedName>
    <definedName name="JWSG1_SurveyCode" localSheetId="18" hidden="1">#REF!</definedName>
    <definedName name="JWSG1_SurveyCode" localSheetId="19" hidden="1">#REF!</definedName>
    <definedName name="JWSG1_SurveyCode" localSheetId="20" hidden="1">#REF!</definedName>
    <definedName name="JWSG1_SurveyCode" localSheetId="24" hidden="1">#REF!</definedName>
    <definedName name="JWSG1_SurveyCode" localSheetId="25" hidden="1">#REF!</definedName>
    <definedName name="JWSG1_SurveyCode" localSheetId="26" hidden="1">#REF!</definedName>
    <definedName name="JWSG1_SurveyCode" localSheetId="27" hidden="1">#REF!</definedName>
    <definedName name="JWSG1_SurveyCode" localSheetId="28" hidden="1">#REF!</definedName>
    <definedName name="JWSG1_SurveyCode" localSheetId="29" hidden="1">#REF!</definedName>
    <definedName name="JWSG1_SurveyCode" hidden="1">#REF!</definedName>
    <definedName name="JWSG1_TotalComp_M" localSheetId="15" hidden="1">#REF!</definedName>
    <definedName name="JWSG1_TotalComp_M" localSheetId="16" hidden="1">#REF!</definedName>
    <definedName name="JWSG1_TotalComp_M" localSheetId="17" hidden="1">#REF!</definedName>
    <definedName name="JWSG1_TotalComp_M" localSheetId="18" hidden="1">#REF!</definedName>
    <definedName name="JWSG1_TotalComp_M" localSheetId="19" hidden="1">#REF!</definedName>
    <definedName name="JWSG1_TotalComp_M" localSheetId="20" hidden="1">#REF!</definedName>
    <definedName name="JWSG1_TotalComp_M" localSheetId="24" hidden="1">#REF!</definedName>
    <definedName name="JWSG1_TotalComp_M" localSheetId="25" hidden="1">#REF!</definedName>
    <definedName name="JWSG1_TotalComp_M" localSheetId="26" hidden="1">#REF!</definedName>
    <definedName name="JWSG1_TotalComp_M" localSheetId="27" hidden="1">#REF!</definedName>
    <definedName name="JWSG1_TotalComp_M" localSheetId="28" hidden="1">#REF!</definedName>
    <definedName name="JWSG1_TotalComp_M" localSheetId="29" hidden="1">#REF!</definedName>
    <definedName name="JWSG1_TotalComp_M" hidden="1">#REF!</definedName>
    <definedName name="JWSG1_TotalComp_UQ" localSheetId="15" hidden="1">#REF!</definedName>
    <definedName name="JWSG1_TotalComp_UQ" localSheetId="16" hidden="1">#REF!</definedName>
    <definedName name="JWSG1_TotalComp_UQ" localSheetId="17" hidden="1">#REF!</definedName>
    <definedName name="JWSG1_TotalComp_UQ" localSheetId="18" hidden="1">#REF!</definedName>
    <definedName name="JWSG1_TotalComp_UQ" localSheetId="19" hidden="1">#REF!</definedName>
    <definedName name="JWSG1_TotalComp_UQ" localSheetId="20" hidden="1">#REF!</definedName>
    <definedName name="JWSG1_TotalComp_UQ" localSheetId="24" hidden="1">#REF!</definedName>
    <definedName name="JWSG1_TotalComp_UQ" localSheetId="25" hidden="1">#REF!</definedName>
    <definedName name="JWSG1_TotalComp_UQ" localSheetId="26" hidden="1">#REF!</definedName>
    <definedName name="JWSG1_TotalComp_UQ" localSheetId="27" hidden="1">#REF!</definedName>
    <definedName name="JWSG1_TotalComp_UQ" localSheetId="28" hidden="1">#REF!</definedName>
    <definedName name="JWSG1_TotalComp_UQ" localSheetId="29" hidden="1">#REF!</definedName>
    <definedName name="JWSG1_TotalComp_UQ" hidden="1">#REF!</definedName>
    <definedName name="JWSG2_Base_M" localSheetId="15" hidden="1">#REF!</definedName>
    <definedName name="JWSG2_Base_M" localSheetId="16" hidden="1">#REF!</definedName>
    <definedName name="JWSG2_Base_M" localSheetId="17" hidden="1">#REF!</definedName>
    <definedName name="JWSG2_Base_M" localSheetId="18" hidden="1">#REF!</definedName>
    <definedName name="JWSG2_Base_M" localSheetId="19" hidden="1">#REF!</definedName>
    <definedName name="JWSG2_Base_M" localSheetId="20" hidden="1">#REF!</definedName>
    <definedName name="JWSG2_Base_M" localSheetId="24" hidden="1">#REF!</definedName>
    <definedName name="JWSG2_Base_M" localSheetId="25" hidden="1">#REF!</definedName>
    <definedName name="JWSG2_Base_M" localSheetId="26" hidden="1">#REF!</definedName>
    <definedName name="JWSG2_Base_M" localSheetId="27" hidden="1">#REF!</definedName>
    <definedName name="JWSG2_Base_M" localSheetId="28" hidden="1">#REF!</definedName>
    <definedName name="JWSG2_Base_M" localSheetId="29" hidden="1">#REF!</definedName>
    <definedName name="JWSG2_Base_M" hidden="1">#REF!</definedName>
    <definedName name="JWSG2_Base_UQ" localSheetId="15" hidden="1">#REF!</definedName>
    <definedName name="JWSG2_Base_UQ" localSheetId="16" hidden="1">#REF!</definedName>
    <definedName name="JWSG2_Base_UQ" localSheetId="17" hidden="1">#REF!</definedName>
    <definedName name="JWSG2_Base_UQ" localSheetId="18" hidden="1">#REF!</definedName>
    <definedName name="JWSG2_Base_UQ" localSheetId="19" hidden="1">#REF!</definedName>
    <definedName name="JWSG2_Base_UQ" localSheetId="20" hidden="1">#REF!</definedName>
    <definedName name="JWSG2_Base_UQ" localSheetId="24" hidden="1">#REF!</definedName>
    <definedName name="JWSG2_Base_UQ" localSheetId="25" hidden="1">#REF!</definedName>
    <definedName name="JWSG2_Base_UQ" localSheetId="26" hidden="1">#REF!</definedName>
    <definedName name="JWSG2_Base_UQ" localSheetId="27" hidden="1">#REF!</definedName>
    <definedName name="JWSG2_Base_UQ" localSheetId="28" hidden="1">#REF!</definedName>
    <definedName name="JWSG2_Base_UQ" localSheetId="29" hidden="1">#REF!</definedName>
    <definedName name="JWSG2_Base_UQ" hidden="1">#REF!</definedName>
    <definedName name="JWSG2_JobCode" localSheetId="15" hidden="1">#REF!</definedName>
    <definedName name="JWSG2_JobCode" localSheetId="16" hidden="1">#REF!</definedName>
    <definedName name="JWSG2_JobCode" localSheetId="17" hidden="1">#REF!</definedName>
    <definedName name="JWSG2_JobCode" localSheetId="18" hidden="1">#REF!</definedName>
    <definedName name="JWSG2_JobCode" localSheetId="19" hidden="1">#REF!</definedName>
    <definedName name="JWSG2_JobCode" localSheetId="20" hidden="1">#REF!</definedName>
    <definedName name="JWSG2_JobCode" localSheetId="24" hidden="1">#REF!</definedName>
    <definedName name="JWSG2_JobCode" localSheetId="25" hidden="1">#REF!</definedName>
    <definedName name="JWSG2_JobCode" localSheetId="26" hidden="1">#REF!</definedName>
    <definedName name="JWSG2_JobCode" localSheetId="27" hidden="1">#REF!</definedName>
    <definedName name="JWSG2_JobCode" localSheetId="28" hidden="1">#REF!</definedName>
    <definedName name="JWSG2_JobCode" localSheetId="29" hidden="1">#REF!</definedName>
    <definedName name="JWSG2_JobCode" hidden="1">#REF!</definedName>
    <definedName name="JWSG2_MarketDesc" localSheetId="15" hidden="1">#REF!</definedName>
    <definedName name="JWSG2_MarketDesc" localSheetId="16" hidden="1">#REF!</definedName>
    <definedName name="JWSG2_MarketDesc" localSheetId="17" hidden="1">#REF!</definedName>
    <definedName name="JWSG2_MarketDesc" localSheetId="18" hidden="1">#REF!</definedName>
    <definedName name="JWSG2_MarketDesc" localSheetId="19" hidden="1">#REF!</definedName>
    <definedName name="JWSG2_MarketDesc" localSheetId="20" hidden="1">#REF!</definedName>
    <definedName name="JWSG2_MarketDesc" localSheetId="24" hidden="1">#REF!</definedName>
    <definedName name="JWSG2_MarketDesc" localSheetId="25" hidden="1">#REF!</definedName>
    <definedName name="JWSG2_MarketDesc" localSheetId="26" hidden="1">#REF!</definedName>
    <definedName name="JWSG2_MarketDesc" localSheetId="27" hidden="1">#REF!</definedName>
    <definedName name="JWSG2_MarketDesc" localSheetId="28" hidden="1">#REF!</definedName>
    <definedName name="JWSG2_MarketDesc" localSheetId="29" hidden="1">#REF!</definedName>
    <definedName name="JWSG2_MarketDesc" hidden="1">#REF!</definedName>
    <definedName name="JWSG2_SurveyCode" localSheetId="15" hidden="1">#REF!</definedName>
    <definedName name="JWSG2_SurveyCode" localSheetId="16" hidden="1">#REF!</definedName>
    <definedName name="JWSG2_SurveyCode" localSheetId="17" hidden="1">#REF!</definedName>
    <definedName name="JWSG2_SurveyCode" localSheetId="18" hidden="1">#REF!</definedName>
    <definedName name="JWSG2_SurveyCode" localSheetId="19" hidden="1">#REF!</definedName>
    <definedName name="JWSG2_SurveyCode" localSheetId="20" hidden="1">#REF!</definedName>
    <definedName name="JWSG2_SurveyCode" localSheetId="24" hidden="1">#REF!</definedName>
    <definedName name="JWSG2_SurveyCode" localSheetId="25" hidden="1">#REF!</definedName>
    <definedName name="JWSG2_SurveyCode" localSheetId="26" hidden="1">#REF!</definedName>
    <definedName name="JWSG2_SurveyCode" localSheetId="27" hidden="1">#REF!</definedName>
    <definedName name="JWSG2_SurveyCode" localSheetId="28" hidden="1">#REF!</definedName>
    <definedName name="JWSG2_SurveyCode" localSheetId="29" hidden="1">#REF!</definedName>
    <definedName name="JWSG2_SurveyCode" hidden="1">#REF!</definedName>
    <definedName name="JWSG2_TotalComp_M" localSheetId="15" hidden="1">#REF!</definedName>
    <definedName name="JWSG2_TotalComp_M" localSheetId="16" hidden="1">#REF!</definedName>
    <definedName name="JWSG2_TotalComp_M" localSheetId="17" hidden="1">#REF!</definedName>
    <definedName name="JWSG2_TotalComp_M" localSheetId="18" hidden="1">#REF!</definedName>
    <definedName name="JWSG2_TotalComp_M" localSheetId="19" hidden="1">#REF!</definedName>
    <definedName name="JWSG2_TotalComp_M" localSheetId="20" hidden="1">#REF!</definedName>
    <definedName name="JWSG2_TotalComp_M" localSheetId="24" hidden="1">#REF!</definedName>
    <definedName name="JWSG2_TotalComp_M" localSheetId="25" hidden="1">#REF!</definedName>
    <definedName name="JWSG2_TotalComp_M" localSheetId="26" hidden="1">#REF!</definedName>
    <definedName name="JWSG2_TotalComp_M" localSheetId="27" hidden="1">#REF!</definedName>
    <definedName name="JWSG2_TotalComp_M" localSheetId="28" hidden="1">#REF!</definedName>
    <definedName name="JWSG2_TotalComp_M" localSheetId="29" hidden="1">#REF!</definedName>
    <definedName name="JWSG2_TotalComp_M" hidden="1">#REF!</definedName>
    <definedName name="JWSG2_TotalComp_UQ" localSheetId="15" hidden="1">#REF!</definedName>
    <definedName name="JWSG2_TotalComp_UQ" localSheetId="16" hidden="1">#REF!</definedName>
    <definedName name="JWSG2_TotalComp_UQ" localSheetId="17" hidden="1">#REF!</definedName>
    <definedName name="JWSG2_TotalComp_UQ" localSheetId="18" hidden="1">#REF!</definedName>
    <definedName name="JWSG2_TotalComp_UQ" localSheetId="19" hidden="1">#REF!</definedName>
    <definedName name="JWSG2_TotalComp_UQ" localSheetId="20" hidden="1">#REF!</definedName>
    <definedName name="JWSG2_TotalComp_UQ" localSheetId="24" hidden="1">#REF!</definedName>
    <definedName name="JWSG2_TotalComp_UQ" localSheetId="25" hidden="1">#REF!</definedName>
    <definedName name="JWSG2_TotalComp_UQ" localSheetId="26" hidden="1">#REF!</definedName>
    <definedName name="JWSG2_TotalComp_UQ" localSheetId="27" hidden="1">#REF!</definedName>
    <definedName name="JWSG2_TotalComp_UQ" localSheetId="28" hidden="1">#REF!</definedName>
    <definedName name="JWSG2_TotalComp_UQ" localSheetId="29" hidden="1">#REF!</definedName>
    <definedName name="JWSG2_TotalComp_UQ" hidden="1">#REF!</definedName>
    <definedName name="JWSGender" localSheetId="15" hidden="1">#REF!</definedName>
    <definedName name="JWSGender" localSheetId="16" hidden="1">#REF!</definedName>
    <definedName name="JWSGender" localSheetId="17" hidden="1">#REF!</definedName>
    <definedName name="JWSGender" localSheetId="18" hidden="1">#REF!</definedName>
    <definedName name="JWSGender" localSheetId="19" hidden="1">#REF!</definedName>
    <definedName name="JWSGender" localSheetId="20" hidden="1">#REF!</definedName>
    <definedName name="JWSGender" localSheetId="24" hidden="1">#REF!</definedName>
    <definedName name="JWSGender" localSheetId="25" hidden="1">#REF!</definedName>
    <definedName name="JWSGender" localSheetId="26" hidden="1">#REF!</definedName>
    <definedName name="JWSGender" localSheetId="27" hidden="1">#REF!</definedName>
    <definedName name="JWSGender" localSheetId="28" hidden="1">#REF!</definedName>
    <definedName name="JWSGender" localSheetId="29" hidden="1">#REF!</definedName>
    <definedName name="JWSGender" hidden="1">#REF!</definedName>
    <definedName name="JWSGuarBonus2006" localSheetId="15" hidden="1">#REF!</definedName>
    <definedName name="JWSGuarBonus2006" localSheetId="16" hidden="1">#REF!</definedName>
    <definedName name="JWSGuarBonus2006" localSheetId="17" hidden="1">#REF!</definedName>
    <definedName name="JWSGuarBonus2006" localSheetId="18" hidden="1">#REF!</definedName>
    <definedName name="JWSGuarBonus2006" localSheetId="19" hidden="1">#REF!</definedName>
    <definedName name="JWSGuarBonus2006" localSheetId="20" hidden="1">#REF!</definedName>
    <definedName name="JWSGuarBonus2006" localSheetId="24" hidden="1">#REF!</definedName>
    <definedName name="JWSGuarBonus2006" localSheetId="25" hidden="1">#REF!</definedName>
    <definedName name="JWSGuarBonus2006" localSheetId="26" hidden="1">#REF!</definedName>
    <definedName name="JWSGuarBonus2006" localSheetId="27" hidden="1">#REF!</definedName>
    <definedName name="JWSGuarBonus2006" localSheetId="28" hidden="1">#REF!</definedName>
    <definedName name="JWSGuarBonus2006" localSheetId="29" hidden="1">#REF!</definedName>
    <definedName name="JWSGuarBonus2006" hidden="1">#REF!</definedName>
    <definedName name="JWSHireDate" localSheetId="15" hidden="1">#REF!</definedName>
    <definedName name="JWSHireDate" localSheetId="16" hidden="1">#REF!</definedName>
    <definedName name="JWSHireDate" localSheetId="17" hidden="1">#REF!</definedName>
    <definedName name="JWSHireDate" localSheetId="18" hidden="1">#REF!</definedName>
    <definedName name="JWSHireDate" localSheetId="19" hidden="1">#REF!</definedName>
    <definedName name="JWSHireDate" localSheetId="20" hidden="1">#REF!</definedName>
    <definedName name="JWSHireDate" localSheetId="24" hidden="1">#REF!</definedName>
    <definedName name="JWSHireDate" localSheetId="25" hidden="1">#REF!</definedName>
    <definedName name="JWSHireDate" localSheetId="26" hidden="1">#REF!</definedName>
    <definedName name="JWSHireDate" localSheetId="27" hidden="1">#REF!</definedName>
    <definedName name="JWSHireDate" localSheetId="28" hidden="1">#REF!</definedName>
    <definedName name="JWSHireDate" localSheetId="29" hidden="1">#REF!</definedName>
    <definedName name="JWSHireDate" hidden="1">#REF!</definedName>
    <definedName name="JWSIntAssign" localSheetId="15" hidden="1">#REF!</definedName>
    <definedName name="JWSIntAssign" localSheetId="16" hidden="1">#REF!</definedName>
    <definedName name="JWSIntAssign" localSheetId="17" hidden="1">#REF!</definedName>
    <definedName name="JWSIntAssign" localSheetId="18" hidden="1">#REF!</definedName>
    <definedName name="JWSIntAssign" localSheetId="19" hidden="1">#REF!</definedName>
    <definedName name="JWSIntAssign" localSheetId="20" hidden="1">#REF!</definedName>
    <definedName name="JWSIntAssign" localSheetId="24" hidden="1">#REF!</definedName>
    <definedName name="JWSIntAssign" localSheetId="25" hidden="1">#REF!</definedName>
    <definedName name="JWSIntAssign" localSheetId="26" hidden="1">#REF!</definedName>
    <definedName name="JWSIntAssign" localSheetId="27" hidden="1">#REF!</definedName>
    <definedName name="JWSIntAssign" localSheetId="28" hidden="1">#REF!</definedName>
    <definedName name="JWSIntAssign" localSheetId="29" hidden="1">#REF!</definedName>
    <definedName name="JWSIntAssign" hidden="1">#REF!</definedName>
    <definedName name="JWSJobTitle" localSheetId="15" hidden="1">#REF!</definedName>
    <definedName name="JWSJobTitle" localSheetId="16" hidden="1">#REF!</definedName>
    <definedName name="JWSJobTitle" localSheetId="17" hidden="1">#REF!</definedName>
    <definedName name="JWSJobTitle" localSheetId="18" hidden="1">#REF!</definedName>
    <definedName name="JWSJobTitle" localSheetId="19" hidden="1">#REF!</definedName>
    <definedName name="JWSJobTitle" localSheetId="20" hidden="1">#REF!</definedName>
    <definedName name="JWSJobTitle" localSheetId="24" hidden="1">#REF!</definedName>
    <definedName name="JWSJobTitle" localSheetId="25" hidden="1">#REF!</definedName>
    <definedName name="JWSJobTitle" localSheetId="26" hidden="1">#REF!</definedName>
    <definedName name="JWSJobTitle" localSheetId="27" hidden="1">#REF!</definedName>
    <definedName name="JWSJobTitle" localSheetId="28" hidden="1">#REF!</definedName>
    <definedName name="JWSJobTitle" localSheetId="29" hidden="1">#REF!</definedName>
    <definedName name="JWSJobTitle" hidden="1">#REF!</definedName>
    <definedName name="JWSManagerLevel" localSheetId="15" hidden="1">#REF!</definedName>
    <definedName name="JWSManagerLevel" localSheetId="16" hidden="1">#REF!</definedName>
    <definedName name="JWSManagerLevel" localSheetId="17" hidden="1">#REF!</definedName>
    <definedName name="JWSManagerLevel" localSheetId="18" hidden="1">#REF!</definedName>
    <definedName name="JWSManagerLevel" localSheetId="19" hidden="1">#REF!</definedName>
    <definedName name="JWSManagerLevel" localSheetId="20" hidden="1">#REF!</definedName>
    <definedName name="JWSManagerLevel" localSheetId="24" hidden="1">#REF!</definedName>
    <definedName name="JWSManagerLevel" localSheetId="25" hidden="1">#REF!</definedName>
    <definedName name="JWSManagerLevel" localSheetId="26" hidden="1">#REF!</definedName>
    <definedName name="JWSManagerLevel" localSheetId="27" hidden="1">#REF!</definedName>
    <definedName name="JWSManagerLevel" localSheetId="28" hidden="1">#REF!</definedName>
    <definedName name="JWSManagerLevel" localSheetId="29" hidden="1">#REF!</definedName>
    <definedName name="JWSManagerLevel" hidden="1">#REF!</definedName>
    <definedName name="JWSOffshorePen2006" localSheetId="15" hidden="1">#REF!</definedName>
    <definedName name="JWSOffshorePen2006" localSheetId="16" hidden="1">#REF!</definedName>
    <definedName name="JWSOffshorePen2006" localSheetId="17" hidden="1">#REF!</definedName>
    <definedName name="JWSOffshorePen2006" localSheetId="18" hidden="1">#REF!</definedName>
    <definedName name="JWSOffshorePen2006" localSheetId="19" hidden="1">#REF!</definedName>
    <definedName name="JWSOffshorePen2006" localSheetId="20" hidden="1">#REF!</definedName>
    <definedName name="JWSOffshorePen2006" localSheetId="24" hidden="1">#REF!</definedName>
    <definedName name="JWSOffshorePen2006" localSheetId="25" hidden="1">#REF!</definedName>
    <definedName name="JWSOffshorePen2006" localSheetId="26" hidden="1">#REF!</definedName>
    <definedName name="JWSOffshorePen2006" localSheetId="27" hidden="1">#REF!</definedName>
    <definedName name="JWSOffshorePen2006" localSheetId="28" hidden="1">#REF!</definedName>
    <definedName name="JWSOffshorePen2006" localSheetId="29" hidden="1">#REF!</definedName>
    <definedName name="JWSOffshorePen2006" hidden="1">#REF!</definedName>
    <definedName name="JWSPerChangeSalary" localSheetId="15" hidden="1">#REF!</definedName>
    <definedName name="JWSPerChangeSalary" localSheetId="16" hidden="1">#REF!</definedName>
    <definedName name="JWSPerChangeSalary" localSheetId="17" hidden="1">#REF!</definedName>
    <definedName name="JWSPerChangeSalary" localSheetId="18" hidden="1">#REF!</definedName>
    <definedName name="JWSPerChangeSalary" localSheetId="19" hidden="1">#REF!</definedName>
    <definedName name="JWSPerChangeSalary" localSheetId="20" hidden="1">#REF!</definedName>
    <definedName name="JWSPerChangeSalary" localSheetId="24" hidden="1">#REF!</definedName>
    <definedName name="JWSPerChangeSalary" localSheetId="25" hidden="1">#REF!</definedName>
    <definedName name="JWSPerChangeSalary" localSheetId="26" hidden="1">#REF!</definedName>
    <definedName name="JWSPerChangeSalary" localSheetId="27" hidden="1">#REF!</definedName>
    <definedName name="JWSPerChangeSalary" localSheetId="28" hidden="1">#REF!</definedName>
    <definedName name="JWSPerChangeSalary" localSheetId="29" hidden="1">#REF!</definedName>
    <definedName name="JWSPerChangeSalary" hidden="1">#REF!</definedName>
    <definedName name="JWSPerChangeTotalComp" localSheetId="15" hidden="1">#REF!</definedName>
    <definedName name="JWSPerChangeTotalComp" localSheetId="16" hidden="1">#REF!</definedName>
    <definedName name="JWSPerChangeTotalComp" localSheetId="17" hidden="1">#REF!</definedName>
    <definedName name="JWSPerChangeTotalComp" localSheetId="18" hidden="1">#REF!</definedName>
    <definedName name="JWSPerChangeTotalComp" localSheetId="19" hidden="1">#REF!</definedName>
    <definedName name="JWSPerChangeTotalComp" localSheetId="20" hidden="1">#REF!</definedName>
    <definedName name="JWSPerChangeTotalComp" localSheetId="24" hidden="1">#REF!</definedName>
    <definedName name="JWSPerChangeTotalComp" localSheetId="25" hidden="1">#REF!</definedName>
    <definedName name="JWSPerChangeTotalComp" localSheetId="26" hidden="1">#REF!</definedName>
    <definedName name="JWSPerChangeTotalComp" localSheetId="27" hidden="1">#REF!</definedName>
    <definedName name="JWSPerChangeTotalComp" localSheetId="28" hidden="1">#REF!</definedName>
    <definedName name="JWSPerChangeTotalComp" localSheetId="29" hidden="1">#REF!</definedName>
    <definedName name="JWSPerChangeTotalComp" hidden="1">#REF!</definedName>
    <definedName name="JWSPerformGuar2006" localSheetId="15" hidden="1">#REF!</definedName>
    <definedName name="JWSPerformGuar2006" localSheetId="16" hidden="1">#REF!</definedName>
    <definedName name="JWSPerformGuar2006" localSheetId="17" hidden="1">#REF!</definedName>
    <definedName name="JWSPerformGuar2006" localSheetId="18" hidden="1">#REF!</definedName>
    <definedName name="JWSPerformGuar2006" localSheetId="19" hidden="1">#REF!</definedName>
    <definedName name="JWSPerformGuar2006" localSheetId="20" hidden="1">#REF!</definedName>
    <definedName name="JWSPerformGuar2006" localSheetId="24" hidden="1">#REF!</definedName>
    <definedName name="JWSPerformGuar2006" localSheetId="25" hidden="1">#REF!</definedName>
    <definedName name="JWSPerformGuar2006" localSheetId="26" hidden="1">#REF!</definedName>
    <definedName name="JWSPerformGuar2006" localSheetId="27" hidden="1">#REF!</definedName>
    <definedName name="JWSPerformGuar2006" localSheetId="28" hidden="1">#REF!</definedName>
    <definedName name="JWSPerformGuar2006" localSheetId="29" hidden="1">#REF!</definedName>
    <definedName name="JWSPerformGuar2006" hidden="1">#REF!</definedName>
    <definedName name="JWSProductLine" localSheetId="15" hidden="1">#REF!</definedName>
    <definedName name="JWSProductLine" localSheetId="16" hidden="1">#REF!</definedName>
    <definedName name="JWSProductLine" localSheetId="17" hidden="1">#REF!</definedName>
    <definedName name="JWSProductLine" localSheetId="18" hidden="1">#REF!</definedName>
    <definedName name="JWSProductLine" localSheetId="19" hidden="1">#REF!</definedName>
    <definedName name="JWSProductLine" localSheetId="20" hidden="1">#REF!</definedName>
    <definedName name="JWSProductLine" localSheetId="24" hidden="1">#REF!</definedName>
    <definedName name="JWSProductLine" localSheetId="25" hidden="1">#REF!</definedName>
    <definedName name="JWSProductLine" localSheetId="26" hidden="1">#REF!</definedName>
    <definedName name="JWSProductLine" localSheetId="27" hidden="1">#REF!</definedName>
    <definedName name="JWSProductLine" localSheetId="28" hidden="1">#REF!</definedName>
    <definedName name="JWSProductLine" localSheetId="29" hidden="1">#REF!</definedName>
    <definedName name="JWSProductLine" hidden="1">#REF!</definedName>
    <definedName name="JWSProfitSharing2006" localSheetId="15" hidden="1">#REF!</definedName>
    <definedName name="JWSProfitSharing2006" localSheetId="16" hidden="1">#REF!</definedName>
    <definedName name="JWSProfitSharing2006" localSheetId="17" hidden="1">#REF!</definedName>
    <definedName name="JWSProfitSharing2006" localSheetId="18" hidden="1">#REF!</definedName>
    <definedName name="JWSProfitSharing2006" localSheetId="19" hidden="1">#REF!</definedName>
    <definedName name="JWSProfitSharing2006" localSheetId="20" hidden="1">#REF!</definedName>
    <definedName name="JWSProfitSharing2006" localSheetId="24" hidden="1">#REF!</definedName>
    <definedName name="JWSProfitSharing2006" localSheetId="25" hidden="1">#REF!</definedName>
    <definedName name="JWSProfitSharing2006" localSheetId="26" hidden="1">#REF!</definedName>
    <definedName name="JWSProfitSharing2006" localSheetId="27" hidden="1">#REF!</definedName>
    <definedName name="JWSProfitSharing2006" localSheetId="28" hidden="1">#REF!</definedName>
    <definedName name="JWSProfitSharing2006" localSheetId="29" hidden="1">#REF!</definedName>
    <definedName name="JWSProfitSharing2006" hidden="1">#REF!</definedName>
    <definedName name="JWSPromotionFlag" localSheetId="15" hidden="1">#REF!</definedName>
    <definedName name="JWSPromotionFlag" localSheetId="16" hidden="1">#REF!</definedName>
    <definedName name="JWSPromotionFlag" localSheetId="17" hidden="1">#REF!</definedName>
    <definedName name="JWSPromotionFlag" localSheetId="18" hidden="1">#REF!</definedName>
    <definedName name="JWSPromotionFlag" localSheetId="19" hidden="1">#REF!</definedName>
    <definedName name="JWSPromotionFlag" localSheetId="20" hidden="1">#REF!</definedName>
    <definedName name="JWSPromotionFlag" localSheetId="24" hidden="1">#REF!</definedName>
    <definedName name="JWSPromotionFlag" localSheetId="25" hidden="1">#REF!</definedName>
    <definedName name="JWSPromotionFlag" localSheetId="26" hidden="1">#REF!</definedName>
    <definedName name="JWSPromotionFlag" localSheetId="27" hidden="1">#REF!</definedName>
    <definedName name="JWSPromotionFlag" localSheetId="28" hidden="1">#REF!</definedName>
    <definedName name="JWSPromotionFlag" localSheetId="29" hidden="1">#REF!</definedName>
    <definedName name="JWSPromotionFlag" hidden="1">#REF!</definedName>
    <definedName name="JWSPropJobTitle" localSheetId="15" hidden="1">#REF!</definedName>
    <definedName name="JWSPropJobTitle" localSheetId="16" hidden="1">#REF!</definedName>
    <definedName name="JWSPropJobTitle" localSheetId="17" hidden="1">#REF!</definedName>
    <definedName name="JWSPropJobTitle" localSheetId="18" hidden="1">#REF!</definedName>
    <definedName name="JWSPropJobTitle" localSheetId="19" hidden="1">#REF!</definedName>
    <definedName name="JWSPropJobTitle" localSheetId="20" hidden="1">#REF!</definedName>
    <definedName name="JWSPropJobTitle" localSheetId="24" hidden="1">#REF!</definedName>
    <definedName name="JWSPropJobTitle" localSheetId="25" hidden="1">#REF!</definedName>
    <definedName name="JWSPropJobTitle" localSheetId="26" hidden="1">#REF!</definedName>
    <definedName name="JWSPropJobTitle" localSheetId="27" hidden="1">#REF!</definedName>
    <definedName name="JWSPropJobTitle" localSheetId="28" hidden="1">#REF!</definedName>
    <definedName name="JWSPropJobTitle" localSheetId="29" hidden="1">#REF!</definedName>
    <definedName name="JWSPropJobTitle" hidden="1">#REF!</definedName>
    <definedName name="JWSPropManagerLevel" localSheetId="15" hidden="1">#REF!</definedName>
    <definedName name="JWSPropManagerLevel" localSheetId="16" hidden="1">#REF!</definedName>
    <definedName name="JWSPropManagerLevel" localSheetId="17" hidden="1">#REF!</definedName>
    <definedName name="JWSPropManagerLevel" localSheetId="18" hidden="1">#REF!</definedName>
    <definedName name="JWSPropManagerLevel" localSheetId="19" hidden="1">#REF!</definedName>
    <definedName name="JWSPropManagerLevel" localSheetId="20" hidden="1">#REF!</definedName>
    <definedName name="JWSPropManagerLevel" localSheetId="24" hidden="1">#REF!</definedName>
    <definedName name="JWSPropManagerLevel" localSheetId="25" hidden="1">#REF!</definedName>
    <definedName name="JWSPropManagerLevel" localSheetId="26" hidden="1">#REF!</definedName>
    <definedName name="JWSPropManagerLevel" localSheetId="27" hidden="1">#REF!</definedName>
    <definedName name="JWSPropManagerLevel" localSheetId="28" hidden="1">#REF!</definedName>
    <definedName name="JWSPropManagerLevel" localSheetId="29" hidden="1">#REF!</definedName>
    <definedName name="JWSPropManagerLevel" hidden="1">#REF!</definedName>
    <definedName name="JWSRating2004" localSheetId="15" hidden="1">#REF!</definedName>
    <definedName name="JWSRating2004" localSheetId="16" hidden="1">#REF!</definedName>
    <definedName name="JWSRating2004" localSheetId="17" hidden="1">#REF!</definedName>
    <definedName name="JWSRating2004" localSheetId="18" hidden="1">#REF!</definedName>
    <definedName name="JWSRating2004" localSheetId="19" hidden="1">#REF!</definedName>
    <definedName name="JWSRating2004" localSheetId="20" hidden="1">#REF!</definedName>
    <definedName name="JWSRating2004" localSheetId="24" hidden="1">#REF!</definedName>
    <definedName name="JWSRating2004" localSheetId="25" hidden="1">#REF!</definedName>
    <definedName name="JWSRating2004" localSheetId="26" hidden="1">#REF!</definedName>
    <definedName name="JWSRating2004" localSheetId="27" hidden="1">#REF!</definedName>
    <definedName name="JWSRating2004" localSheetId="28" hidden="1">#REF!</definedName>
    <definedName name="JWSRating2004" localSheetId="29" hidden="1">#REF!</definedName>
    <definedName name="JWSRating2004" hidden="1">#REF!</definedName>
    <definedName name="JWSRating2005" localSheetId="15" hidden="1">#REF!</definedName>
    <definedName name="JWSRating2005" localSheetId="16" hidden="1">#REF!</definedName>
    <definedName name="JWSRating2005" localSheetId="17" hidden="1">#REF!</definedName>
    <definedName name="JWSRating2005" localSheetId="18" hidden="1">#REF!</definedName>
    <definedName name="JWSRating2005" localSheetId="19" hidden="1">#REF!</definedName>
    <definedName name="JWSRating2005" localSheetId="20" hidden="1">#REF!</definedName>
    <definedName name="JWSRating2005" localSheetId="24" hidden="1">#REF!</definedName>
    <definedName name="JWSRating2005" localSheetId="25" hidden="1">#REF!</definedName>
    <definedName name="JWSRating2005" localSheetId="26" hidden="1">#REF!</definedName>
    <definedName name="JWSRating2005" localSheetId="27" hidden="1">#REF!</definedName>
    <definedName name="JWSRating2005" localSheetId="28" hidden="1">#REF!</definedName>
    <definedName name="JWSRating2005" localSheetId="29" hidden="1">#REF!</definedName>
    <definedName name="JWSRating2005" hidden="1">#REF!</definedName>
    <definedName name="JWSRating2006" localSheetId="15" hidden="1">#REF!</definedName>
    <definedName name="JWSRating2006" localSheetId="16" hidden="1">#REF!</definedName>
    <definedName name="JWSRating2006" localSheetId="17" hidden="1">#REF!</definedName>
    <definedName name="JWSRating2006" localSheetId="18" hidden="1">#REF!</definedName>
    <definedName name="JWSRating2006" localSheetId="19" hidden="1">#REF!</definedName>
    <definedName name="JWSRating2006" localSheetId="20" hidden="1">#REF!</definedName>
    <definedName name="JWSRating2006" localSheetId="24" hidden="1">#REF!</definedName>
    <definedName name="JWSRating2006" localSheetId="25" hidden="1">#REF!</definedName>
    <definedName name="JWSRating2006" localSheetId="26" hidden="1">#REF!</definedName>
    <definedName name="JWSRating2006" localSheetId="27" hidden="1">#REF!</definedName>
    <definedName name="JWSRating2006" localSheetId="28" hidden="1">#REF!</definedName>
    <definedName name="JWSRating2006" localSheetId="29" hidden="1">#REF!</definedName>
    <definedName name="JWSRating2006" hidden="1">#REF!</definedName>
    <definedName name="JWSRational" localSheetId="15" hidden="1">#REF!</definedName>
    <definedName name="JWSRational" localSheetId="16" hidden="1">#REF!</definedName>
    <definedName name="JWSRational" localSheetId="17" hidden="1">#REF!</definedName>
    <definedName name="JWSRational" localSheetId="18" hidden="1">#REF!</definedName>
    <definedName name="JWSRational" localSheetId="19" hidden="1">#REF!</definedName>
    <definedName name="JWSRational" localSheetId="20" hidden="1">#REF!</definedName>
    <definedName name="JWSRational" localSheetId="24" hidden="1">#REF!</definedName>
    <definedName name="JWSRational" localSheetId="25" hidden="1">#REF!</definedName>
    <definedName name="JWSRational" localSheetId="26" hidden="1">#REF!</definedName>
    <definedName name="JWSRational" localSheetId="27" hidden="1">#REF!</definedName>
    <definedName name="JWSRational" localSheetId="28" hidden="1">#REF!</definedName>
    <definedName name="JWSRational" localSheetId="29" hidden="1">#REF!</definedName>
    <definedName name="JWSRational" hidden="1">#REF!</definedName>
    <definedName name="JWSRegion" localSheetId="15" hidden="1">#REF!</definedName>
    <definedName name="JWSRegion" localSheetId="16" hidden="1">#REF!</definedName>
    <definedName name="JWSRegion" localSheetId="17" hidden="1">#REF!</definedName>
    <definedName name="JWSRegion" localSheetId="18" hidden="1">#REF!</definedName>
    <definedName name="JWSRegion" localSheetId="19" hidden="1">#REF!</definedName>
    <definedName name="JWSRegion" localSheetId="20" hidden="1">#REF!</definedName>
    <definedName name="JWSRegion" localSheetId="24" hidden="1">#REF!</definedName>
    <definedName name="JWSRegion" localSheetId="25" hidden="1">#REF!</definedName>
    <definedName name="JWSRegion" localSheetId="26" hidden="1">#REF!</definedName>
    <definedName name="JWSRegion" localSheetId="27" hidden="1">#REF!</definedName>
    <definedName name="JWSRegion" localSheetId="28" hidden="1">#REF!</definedName>
    <definedName name="JWSRegion" localSheetId="29" hidden="1">#REF!</definedName>
    <definedName name="JWSRegion" hidden="1">#REF!</definedName>
    <definedName name="JWSSalesCommQ42006" localSheetId="15" hidden="1">#REF!</definedName>
    <definedName name="JWSSalesCommQ42006" localSheetId="16" hidden="1">#REF!</definedName>
    <definedName name="JWSSalesCommQ42006" localSheetId="17" hidden="1">#REF!</definedName>
    <definedName name="JWSSalesCommQ42006" localSheetId="18" hidden="1">#REF!</definedName>
    <definedName name="JWSSalesCommQ42006" localSheetId="19" hidden="1">#REF!</definedName>
    <definedName name="JWSSalesCommQ42006" localSheetId="20" hidden="1">#REF!</definedName>
    <definedName name="JWSSalesCommQ42006" localSheetId="24" hidden="1">#REF!</definedName>
    <definedName name="JWSSalesCommQ42006" localSheetId="25" hidden="1">#REF!</definedName>
    <definedName name="JWSSalesCommQ42006" localSheetId="26" hidden="1">#REF!</definedName>
    <definedName name="JWSSalesCommQ42006" localSheetId="27" hidden="1">#REF!</definedName>
    <definedName name="JWSSalesCommQ42006" localSheetId="28" hidden="1">#REF!</definedName>
    <definedName name="JWSSalesCommQ42006" localSheetId="29" hidden="1">#REF!</definedName>
    <definedName name="JWSSalesCommQ42006" hidden="1">#REF!</definedName>
    <definedName name="JWSTotalBonus2005" localSheetId="15" hidden="1">#REF!</definedName>
    <definedName name="JWSTotalBonus2005" localSheetId="16" hidden="1">#REF!</definedName>
    <definedName name="JWSTotalBonus2005" localSheetId="17" hidden="1">#REF!</definedName>
    <definedName name="JWSTotalBonus2005" localSheetId="18" hidden="1">#REF!</definedName>
    <definedName name="JWSTotalBonus2005" localSheetId="19" hidden="1">#REF!</definedName>
    <definedName name="JWSTotalBonus2005" localSheetId="20" hidden="1">#REF!</definedName>
    <definedName name="JWSTotalBonus2005" localSheetId="24" hidden="1">#REF!</definedName>
    <definedName name="JWSTotalBonus2005" localSheetId="25" hidden="1">#REF!</definedName>
    <definedName name="JWSTotalBonus2005" localSheetId="26" hidden="1">#REF!</definedName>
    <definedName name="JWSTotalBonus2005" localSheetId="27" hidden="1">#REF!</definedName>
    <definedName name="JWSTotalBonus2005" localSheetId="28" hidden="1">#REF!</definedName>
    <definedName name="JWSTotalBonus2005" localSheetId="29" hidden="1">#REF!</definedName>
    <definedName name="JWSTotalBonus2005" hidden="1">#REF!</definedName>
    <definedName name="JWSTotalBonus2006" localSheetId="15" hidden="1">#REF!</definedName>
    <definedName name="JWSTotalBonus2006" localSheetId="16" hidden="1">#REF!</definedName>
    <definedName name="JWSTotalBonus2006" localSheetId="17" hidden="1">#REF!</definedName>
    <definedName name="JWSTotalBonus2006" localSheetId="18" hidden="1">#REF!</definedName>
    <definedName name="JWSTotalBonus2006" localSheetId="19" hidden="1">#REF!</definedName>
    <definedName name="JWSTotalBonus2006" localSheetId="20" hidden="1">#REF!</definedName>
    <definedName name="JWSTotalBonus2006" localSheetId="24" hidden="1">#REF!</definedName>
    <definedName name="JWSTotalBonus2006" localSheetId="25" hidden="1">#REF!</definedName>
    <definedName name="JWSTotalBonus2006" localSheetId="26" hidden="1">#REF!</definedName>
    <definedName name="JWSTotalBonus2006" localSheetId="27" hidden="1">#REF!</definedName>
    <definedName name="JWSTotalBonus2006" localSheetId="28" hidden="1">#REF!</definedName>
    <definedName name="JWSTotalBonus2006" localSheetId="29" hidden="1">#REF!</definedName>
    <definedName name="JWSTotalBonus2006" hidden="1">#REF!</definedName>
    <definedName name="JWSTotalComp2004" localSheetId="15" hidden="1">#REF!</definedName>
    <definedName name="JWSTotalComp2004" localSheetId="16" hidden="1">#REF!</definedName>
    <definedName name="JWSTotalComp2004" localSheetId="17" hidden="1">#REF!</definedName>
    <definedName name="JWSTotalComp2004" localSheetId="18" hidden="1">#REF!</definedName>
    <definedName name="JWSTotalComp2004" localSheetId="19" hidden="1">#REF!</definedName>
    <definedName name="JWSTotalComp2004" localSheetId="20" hidden="1">#REF!</definedName>
    <definedName name="JWSTotalComp2004" localSheetId="24" hidden="1">#REF!</definedName>
    <definedName name="JWSTotalComp2004" localSheetId="25" hidden="1">#REF!</definedName>
    <definedName name="JWSTotalComp2004" localSheetId="26" hidden="1">#REF!</definedName>
    <definedName name="JWSTotalComp2004" localSheetId="27" hidden="1">#REF!</definedName>
    <definedName name="JWSTotalComp2004" localSheetId="28" hidden="1">#REF!</definedName>
    <definedName name="JWSTotalComp2004" localSheetId="29" hidden="1">#REF!</definedName>
    <definedName name="JWSTotalComp2004" hidden="1">#REF!</definedName>
    <definedName name="JWSTotalComp2005" localSheetId="15" hidden="1">#REF!</definedName>
    <definedName name="JWSTotalComp2005" localSheetId="16" hidden="1">#REF!</definedName>
    <definedName name="JWSTotalComp2005" localSheetId="17" hidden="1">#REF!</definedName>
    <definedName name="JWSTotalComp2005" localSheetId="18" hidden="1">#REF!</definedName>
    <definedName name="JWSTotalComp2005" localSheetId="19" hidden="1">#REF!</definedName>
    <definedName name="JWSTotalComp2005" localSheetId="20" hidden="1">#REF!</definedName>
    <definedName name="JWSTotalComp2005" localSheetId="24" hidden="1">#REF!</definedName>
    <definedName name="JWSTotalComp2005" localSheetId="25" hidden="1">#REF!</definedName>
    <definedName name="JWSTotalComp2005" localSheetId="26" hidden="1">#REF!</definedName>
    <definedName name="JWSTotalComp2005" localSheetId="27" hidden="1">#REF!</definedName>
    <definedName name="JWSTotalComp2005" localSheetId="28" hidden="1">#REF!</definedName>
    <definedName name="JWSTotalComp2005" localSheetId="29" hidden="1">#REF!</definedName>
    <definedName name="JWSTotalComp2005" hidden="1">#REF!</definedName>
    <definedName name="JWSTotalComp2006" localSheetId="15" hidden="1">#REF!</definedName>
    <definedName name="JWSTotalComp2006" localSheetId="16" hidden="1">#REF!</definedName>
    <definedName name="JWSTotalComp2006" localSheetId="17" hidden="1">#REF!</definedName>
    <definedName name="JWSTotalComp2006" localSheetId="18" hidden="1">#REF!</definedName>
    <definedName name="JWSTotalComp2006" localSheetId="19" hidden="1">#REF!</definedName>
    <definedName name="JWSTotalComp2006" localSheetId="20" hidden="1">#REF!</definedName>
    <definedName name="JWSTotalComp2006" localSheetId="24" hidden="1">#REF!</definedName>
    <definedName name="JWSTotalComp2006" localSheetId="25" hidden="1">#REF!</definedName>
    <definedName name="JWSTotalComp2006" localSheetId="26" hidden="1">#REF!</definedName>
    <definedName name="JWSTotalComp2006" localSheetId="27" hidden="1">#REF!</definedName>
    <definedName name="JWSTotalComp2006" localSheetId="28" hidden="1">#REF!</definedName>
    <definedName name="JWSTotalComp2006" localSheetId="29" hidden="1">#REF!</definedName>
    <definedName name="JWSTotalComp2006" hidden="1">#REF!</definedName>
    <definedName name="JWSValueAccount2006" localSheetId="15" hidden="1">#REF!</definedName>
    <definedName name="JWSValueAccount2006" localSheetId="16" hidden="1">#REF!</definedName>
    <definedName name="JWSValueAccount2006" localSheetId="17" hidden="1">#REF!</definedName>
    <definedName name="JWSValueAccount2006" localSheetId="18" hidden="1">#REF!</definedName>
    <definedName name="JWSValueAccount2006" localSheetId="19" hidden="1">#REF!</definedName>
    <definedName name="JWSValueAccount2006" localSheetId="20" hidden="1">#REF!</definedName>
    <definedName name="JWSValueAccount2006" localSheetId="24" hidden="1">#REF!</definedName>
    <definedName name="JWSValueAccount2006" localSheetId="25" hidden="1">#REF!</definedName>
    <definedName name="JWSValueAccount2006" localSheetId="26" hidden="1">#REF!</definedName>
    <definedName name="JWSValueAccount2006" localSheetId="27" hidden="1">#REF!</definedName>
    <definedName name="JWSValueAccount2006" localSheetId="28" hidden="1">#REF!</definedName>
    <definedName name="JWSValueAccount2006" localSheetId="29" hidden="1">#REF!</definedName>
    <definedName name="JWSValueAccount2006" hidden="1">#REF!</definedName>
    <definedName name="JWSValueAccount2007" localSheetId="15" hidden="1">#REF!</definedName>
    <definedName name="JWSValueAccount2007" localSheetId="16" hidden="1">#REF!</definedName>
    <definedName name="JWSValueAccount2007" localSheetId="17" hidden="1">#REF!</definedName>
    <definedName name="JWSValueAccount2007" localSheetId="18" hidden="1">#REF!</definedName>
    <definedName name="JWSValueAccount2007" localSheetId="19" hidden="1">#REF!</definedName>
    <definedName name="JWSValueAccount2007" localSheetId="20" hidden="1">#REF!</definedName>
    <definedName name="JWSValueAccount2007" localSheetId="24" hidden="1">#REF!</definedName>
    <definedName name="JWSValueAccount2007" localSheetId="25" hidden="1">#REF!</definedName>
    <definedName name="JWSValueAccount2007" localSheetId="26" hidden="1">#REF!</definedName>
    <definedName name="JWSValueAccount2007" localSheetId="27" hidden="1">#REF!</definedName>
    <definedName name="JWSValueAccount2007" localSheetId="28" hidden="1">#REF!</definedName>
    <definedName name="JWSValueAccount2007" localSheetId="29" hidden="1">#REF!</definedName>
    <definedName name="JWSValueAccount2007" hidden="1">#REF!</definedName>
    <definedName name="JWSVAMarker" localSheetId="15" hidden="1">#REF!</definedName>
    <definedName name="JWSVAMarker" localSheetId="16" hidden="1">#REF!</definedName>
    <definedName name="JWSVAMarker" localSheetId="17" hidden="1">#REF!</definedName>
    <definedName name="JWSVAMarker" localSheetId="18" hidden="1">#REF!</definedName>
    <definedName name="JWSVAMarker" localSheetId="19" hidden="1">#REF!</definedName>
    <definedName name="JWSVAMarker" localSheetId="20" hidden="1">#REF!</definedName>
    <definedName name="JWSVAMarker" localSheetId="24" hidden="1">#REF!</definedName>
    <definedName name="JWSVAMarker" localSheetId="25" hidden="1">#REF!</definedName>
    <definedName name="JWSVAMarker" localSheetId="26" hidden="1">#REF!</definedName>
    <definedName name="JWSVAMarker" localSheetId="27" hidden="1">#REF!</definedName>
    <definedName name="JWSVAMarker" localSheetId="28" hidden="1">#REF!</definedName>
    <definedName name="JWSVAMarker" localSheetId="29" hidden="1">#REF!</definedName>
    <definedName name="JWSVAMarker" hidden="1">#REF!</definedName>
    <definedName name="k" localSheetId="15" hidden="1">#REF!</definedName>
    <definedName name="k" localSheetId="16" hidden="1">#REF!</definedName>
    <definedName name="k" localSheetId="17" hidden="1">#REF!</definedName>
    <definedName name="k" localSheetId="18" hidden="1">#REF!</definedName>
    <definedName name="k" localSheetId="19" hidden="1">#REF!</definedName>
    <definedName name="k" localSheetId="20" hidden="1">#REF!</definedName>
    <definedName name="k" localSheetId="24" hidden="1">#REF!</definedName>
    <definedName name="k" localSheetId="25" hidden="1">#REF!</definedName>
    <definedName name="k" localSheetId="26" hidden="1">#REF!</definedName>
    <definedName name="k" localSheetId="27" hidden="1">#REF!</definedName>
    <definedName name="k" localSheetId="28" hidden="1">#REF!</definedName>
    <definedName name="k" localSheetId="29" hidden="1">#REF!</definedName>
    <definedName name="k" hidden="1">#REF!</definedName>
    <definedName name="kenerr" localSheetId="15" hidden="1">{"by_month",#N/A,TRUE,"template";"Destec_month",#N/A,TRUE,"template";"by_quarter",#N/A,TRUE,"template";"destec_quarter",#N/A,TRUE,"template";"by_year",#N/A,TRUE,"template";"Destec_annual",#N/A,TRUE,"template"}</definedName>
    <definedName name="kenerr" localSheetId="16" hidden="1">{"by_month",#N/A,TRUE,"template";"Destec_month",#N/A,TRUE,"template";"by_quarter",#N/A,TRUE,"template";"destec_quarter",#N/A,TRUE,"template";"by_year",#N/A,TRUE,"template";"Destec_annual",#N/A,TRUE,"template"}</definedName>
    <definedName name="kenerr" localSheetId="17" hidden="1">{"by_month",#N/A,TRUE,"template";"Destec_month",#N/A,TRUE,"template";"by_quarter",#N/A,TRUE,"template";"destec_quarter",#N/A,TRUE,"template";"by_year",#N/A,TRUE,"template";"Destec_annual",#N/A,TRUE,"template"}</definedName>
    <definedName name="kenerr" localSheetId="18" hidden="1">{"by_month",#N/A,TRUE,"template";"Destec_month",#N/A,TRUE,"template";"by_quarter",#N/A,TRUE,"template";"destec_quarter",#N/A,TRUE,"template";"by_year",#N/A,TRUE,"template";"Destec_annual",#N/A,TRUE,"template"}</definedName>
    <definedName name="kenerr" localSheetId="19" hidden="1">{"by_month",#N/A,TRUE,"template";"Destec_month",#N/A,TRUE,"template";"by_quarter",#N/A,TRUE,"template";"destec_quarter",#N/A,TRUE,"template";"by_year",#N/A,TRUE,"template";"Destec_annual",#N/A,TRUE,"template"}</definedName>
    <definedName name="kenerr" localSheetId="20" hidden="1">{"by_month",#N/A,TRUE,"template";"Destec_month",#N/A,TRUE,"template";"by_quarter",#N/A,TRUE,"template";"destec_quarter",#N/A,TRUE,"template";"by_year",#N/A,TRUE,"template";"Destec_annual",#N/A,TRUE,"template"}</definedName>
    <definedName name="kenerr" localSheetId="21" hidden="1">{"by_month",#N/A,TRUE,"template";"Destec_month",#N/A,TRUE,"template";"by_quarter",#N/A,TRUE,"template";"destec_quarter",#N/A,TRUE,"template";"by_year",#N/A,TRUE,"template";"Destec_annual",#N/A,TRUE,"template"}</definedName>
    <definedName name="kenerr" localSheetId="2" hidden="1">{"by_month",#N/A,TRUE,"template";"Destec_month",#N/A,TRUE,"template";"by_quarter",#N/A,TRUE,"template";"destec_quarter",#N/A,TRUE,"template";"by_year",#N/A,TRUE,"template";"Destec_annual",#N/A,TRUE,"template"}</definedName>
    <definedName name="kenerr" localSheetId="7" hidden="1">{"by_month",#N/A,TRUE,"template";"Destec_month",#N/A,TRUE,"template";"by_quarter",#N/A,TRUE,"template";"destec_quarter",#N/A,TRUE,"template";"by_year",#N/A,TRUE,"template";"Destec_annual",#N/A,TRUE,"template"}</definedName>
    <definedName name="kenerr" localSheetId="12" hidden="1">{"by_month",#N/A,TRUE,"template";"Destec_month",#N/A,TRUE,"template";"by_quarter",#N/A,TRUE,"template";"destec_quarter",#N/A,TRUE,"template";"by_year",#N/A,TRUE,"template";"Destec_annual",#N/A,TRUE,"template"}</definedName>
    <definedName name="kenerr" localSheetId="14" hidden="1">{"by_month",#N/A,TRUE,"template";"Destec_month",#N/A,TRUE,"template";"by_quarter",#N/A,TRUE,"template";"destec_quarter",#N/A,TRUE,"template";"by_year",#N/A,TRUE,"template";"Destec_annual",#N/A,TRUE,"template"}</definedName>
    <definedName name="kenerr" localSheetId="24" hidden="1">{"by_month",#N/A,TRUE,"template";"Destec_month",#N/A,TRUE,"template";"by_quarter",#N/A,TRUE,"template";"destec_quarter",#N/A,TRUE,"template";"by_year",#N/A,TRUE,"template";"Destec_annual",#N/A,TRUE,"template"}</definedName>
    <definedName name="kenerr" localSheetId="25" hidden="1">{"by_month",#N/A,TRUE,"template";"Destec_month",#N/A,TRUE,"template";"by_quarter",#N/A,TRUE,"template";"destec_quarter",#N/A,TRUE,"template";"by_year",#N/A,TRUE,"template";"Destec_annual",#N/A,TRUE,"template"}</definedName>
    <definedName name="kenerr" localSheetId="26" hidden="1">{"by_month",#N/A,TRUE,"template";"Destec_month",#N/A,TRUE,"template";"by_quarter",#N/A,TRUE,"template";"destec_quarter",#N/A,TRUE,"template";"by_year",#N/A,TRUE,"template";"Destec_annual",#N/A,TRUE,"template"}</definedName>
    <definedName name="kenerr" localSheetId="27" hidden="1">{"by_month",#N/A,TRUE,"template";"Destec_month",#N/A,TRUE,"template";"by_quarter",#N/A,TRUE,"template";"destec_quarter",#N/A,TRUE,"template";"by_year",#N/A,TRUE,"template";"Destec_annual",#N/A,TRUE,"template"}</definedName>
    <definedName name="kenerr" localSheetId="28" hidden="1">{"by_month",#N/A,TRUE,"template";"Destec_month",#N/A,TRUE,"template";"by_quarter",#N/A,TRUE,"template";"destec_quarter",#N/A,TRUE,"template";"by_year",#N/A,TRUE,"template";"Destec_annual",#N/A,TRUE,"template"}</definedName>
    <definedName name="kenerr" localSheetId="29" hidden="1">{"by_month",#N/A,TRUE,"template";"Destec_month",#N/A,TRUE,"template";"by_quarter",#N/A,TRUE,"template";"destec_quarter",#N/A,TRUE,"template";"by_year",#N/A,TRUE,"template";"Destec_annual",#N/A,TRUE,"template"}</definedName>
    <definedName name="kern" localSheetId="15"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16"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17"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18"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19"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20"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21"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2"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7"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12"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14"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24"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25"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26"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27"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28"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29"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jkj" localSheetId="15">#REF!</definedName>
    <definedName name="kjkj" localSheetId="16">#REF!</definedName>
    <definedName name="kjkj" localSheetId="17">#REF!</definedName>
    <definedName name="kjkj" localSheetId="18">#REF!</definedName>
    <definedName name="kjkj" localSheetId="19">#REF!</definedName>
    <definedName name="kjkj" localSheetId="20">#REF!</definedName>
    <definedName name="kjkj" localSheetId="24">#REF!</definedName>
    <definedName name="kjkj" localSheetId="25">#REF!</definedName>
    <definedName name="kjkj" localSheetId="26">#REF!</definedName>
    <definedName name="kjkj" localSheetId="27">#REF!</definedName>
    <definedName name="kjkj" localSheetId="28">#REF!</definedName>
    <definedName name="kjkj" localSheetId="29">#REF!</definedName>
    <definedName name="kjkj">#REF!</definedName>
    <definedName name="ksjfjJJJJ" localSheetId="15" hidden="1">{"Sch.L_MaterialIssue",#N/A,FALSE,"Sch.L"}</definedName>
    <definedName name="ksjfjJJJJ" localSheetId="16" hidden="1">{"Sch.L_MaterialIssue",#N/A,FALSE,"Sch.L"}</definedName>
    <definedName name="ksjfjJJJJ" localSheetId="17" hidden="1">{"Sch.L_MaterialIssue",#N/A,FALSE,"Sch.L"}</definedName>
    <definedName name="ksjfjJJJJ" localSheetId="18" hidden="1">{"Sch.L_MaterialIssue",#N/A,FALSE,"Sch.L"}</definedName>
    <definedName name="ksjfjJJJJ" localSheetId="19" hidden="1">{"Sch.L_MaterialIssue",#N/A,FALSE,"Sch.L"}</definedName>
    <definedName name="ksjfjJJJJ" localSheetId="20" hidden="1">{"Sch.L_MaterialIssue",#N/A,FALSE,"Sch.L"}</definedName>
    <definedName name="ksjfjJJJJ" localSheetId="21" hidden="1">{"Sch.L_MaterialIssue",#N/A,FALSE,"Sch.L"}</definedName>
    <definedName name="ksjfjJJJJ" localSheetId="2" hidden="1">{"Sch.L_MaterialIssue",#N/A,FALSE,"Sch.L"}</definedName>
    <definedName name="ksjfjJJJJ" localSheetId="7" hidden="1">{"Sch.L_MaterialIssue",#N/A,FALSE,"Sch.L"}</definedName>
    <definedName name="ksjfjJJJJ" localSheetId="12" hidden="1">{"Sch.L_MaterialIssue",#N/A,FALSE,"Sch.L"}</definedName>
    <definedName name="ksjfjJJJJ" localSheetId="14" hidden="1">{"Sch.L_MaterialIssue",#N/A,FALSE,"Sch.L"}</definedName>
    <definedName name="ksjfjJJJJ" localSheetId="24" hidden="1">{"Sch.L_MaterialIssue",#N/A,FALSE,"Sch.L"}</definedName>
    <definedName name="ksjfjJJJJ" localSheetId="25" hidden="1">{"Sch.L_MaterialIssue",#N/A,FALSE,"Sch.L"}</definedName>
    <definedName name="ksjfjJJJJ" localSheetId="26" hidden="1">{"Sch.L_MaterialIssue",#N/A,FALSE,"Sch.L"}</definedName>
    <definedName name="ksjfjJJJJ" localSheetId="27" hidden="1">{"Sch.L_MaterialIssue",#N/A,FALSE,"Sch.L"}</definedName>
    <definedName name="ksjfjJJJJ" localSheetId="28" hidden="1">{"Sch.L_MaterialIssue",#N/A,FALSE,"Sch.L"}</definedName>
    <definedName name="ksjfjJJJJ" localSheetId="29" hidden="1">{"Sch.L_MaterialIssue",#N/A,FALSE,"Sch.L"}</definedName>
    <definedName name="LAHRS" localSheetId="15">#REF!</definedName>
    <definedName name="LAHRS" localSheetId="16">#REF!</definedName>
    <definedName name="LAHRS" localSheetId="17">#REF!</definedName>
    <definedName name="LAHRS" localSheetId="18">#REF!</definedName>
    <definedName name="LAHRS" localSheetId="19">#REF!</definedName>
    <definedName name="LAHRS" localSheetId="20">#REF!</definedName>
    <definedName name="LAHRS" localSheetId="24">#REF!</definedName>
    <definedName name="LAHRS" localSheetId="25">#REF!</definedName>
    <definedName name="LAHRS" localSheetId="26">#REF!</definedName>
    <definedName name="LAHRS" localSheetId="27">#REF!</definedName>
    <definedName name="LAHRS" localSheetId="28">#REF!</definedName>
    <definedName name="LAHRS" localSheetId="29">#REF!</definedName>
    <definedName name="LAHRS">#REF!</definedName>
    <definedName name="Land_Purchase_Option_Pmts" localSheetId="15">#REF!</definedName>
    <definedName name="Land_Purchase_Option_Pmts" localSheetId="16">#REF!</definedName>
    <definedName name="Land_Purchase_Option_Pmts" localSheetId="17">#REF!</definedName>
    <definedName name="Land_Purchase_Option_Pmts" localSheetId="18">#REF!</definedName>
    <definedName name="Land_Purchase_Option_Pmts" localSheetId="19">#REF!</definedName>
    <definedName name="Land_Purchase_Option_Pmts" localSheetId="20">#REF!</definedName>
    <definedName name="Land_Purchase_Option_Pmts" localSheetId="24">#REF!</definedName>
    <definedName name="Land_Purchase_Option_Pmts" localSheetId="25">#REF!</definedName>
    <definedName name="Land_Purchase_Option_Pmts" localSheetId="26">#REF!</definedName>
    <definedName name="Land_Purchase_Option_Pmts" localSheetId="27">#REF!</definedName>
    <definedName name="Land_Purchase_Option_Pmts" localSheetId="28">#REF!</definedName>
    <definedName name="Land_Purchase_Option_Pmts" localSheetId="29">#REF!</definedName>
    <definedName name="Land_Purchase_Option_Pmts">#REF!</definedName>
    <definedName name="Land_Trust_Funding_Input" localSheetId="15">#REF!</definedName>
    <definedName name="Land_Trust_Funding_Input" localSheetId="16">#REF!</definedName>
    <definedName name="Land_Trust_Funding_Input" localSheetId="17">#REF!</definedName>
    <definedName name="Land_Trust_Funding_Input" localSheetId="18">#REF!</definedName>
    <definedName name="Land_Trust_Funding_Input" localSheetId="19">#REF!</definedName>
    <definedName name="Land_Trust_Funding_Input" localSheetId="20">#REF!</definedName>
    <definedName name="Land_Trust_Funding_Input" localSheetId="24">#REF!</definedName>
    <definedName name="Land_Trust_Funding_Input" localSheetId="25">#REF!</definedName>
    <definedName name="Land_Trust_Funding_Input" localSheetId="26">#REF!</definedName>
    <definedName name="Land_Trust_Funding_Input" localSheetId="27">#REF!</definedName>
    <definedName name="Land_Trust_Funding_Input" localSheetId="28">#REF!</definedName>
    <definedName name="Land_Trust_Funding_Input" localSheetId="29">#REF!</definedName>
    <definedName name="Land_Trust_Funding_Input">#REF!</definedName>
    <definedName name="Land_Trust_Funding_Period" localSheetId="15">#REF!</definedName>
    <definedName name="Land_Trust_Funding_Period" localSheetId="16">#REF!</definedName>
    <definedName name="Land_Trust_Funding_Period" localSheetId="17">#REF!</definedName>
    <definedName name="Land_Trust_Funding_Period" localSheetId="18">#REF!</definedName>
    <definedName name="Land_Trust_Funding_Period" localSheetId="19">#REF!</definedName>
    <definedName name="Land_Trust_Funding_Period" localSheetId="20">#REF!</definedName>
    <definedName name="Land_Trust_Funding_Period" localSheetId="24">#REF!</definedName>
    <definedName name="Land_Trust_Funding_Period" localSheetId="25">#REF!</definedName>
    <definedName name="Land_Trust_Funding_Period" localSheetId="26">#REF!</definedName>
    <definedName name="Land_Trust_Funding_Period" localSheetId="27">#REF!</definedName>
    <definedName name="Land_Trust_Funding_Period" localSheetId="28">#REF!</definedName>
    <definedName name="Land_Trust_Funding_Period" localSheetId="29">#REF!</definedName>
    <definedName name="Land_Trust_Funding_Period">#REF!</definedName>
    <definedName name="LARR" localSheetId="15">#REF!</definedName>
    <definedName name="LARR" localSheetId="16">#REF!</definedName>
    <definedName name="LARR" localSheetId="17">#REF!</definedName>
    <definedName name="LARR" localSheetId="18">#REF!</definedName>
    <definedName name="LARR" localSheetId="19">#REF!</definedName>
    <definedName name="LARR" localSheetId="20">#REF!</definedName>
    <definedName name="LARR" localSheetId="24">#REF!</definedName>
    <definedName name="LARR" localSheetId="25">#REF!</definedName>
    <definedName name="LARR" localSheetId="26">#REF!</definedName>
    <definedName name="LARR" localSheetId="27">#REF!</definedName>
    <definedName name="LARR" localSheetId="28">#REF!</definedName>
    <definedName name="LARR" localSheetId="29">#REF!</definedName>
    <definedName name="LARR">#REF!</definedName>
    <definedName name="Last_Row" localSheetId="15">IF('CARE Table 1'!Values_Entered,HEADER_ROW+'CARE Table 1'!Number_of_Payments,HEADER_ROW)</definedName>
    <definedName name="Last_Row" localSheetId="16">IF('CARE Table 2'!Values_Entered,HEADER_ROW+'CARE Table 2'!Number_of_Payments,HEADER_ROW)</definedName>
    <definedName name="Last_Row" localSheetId="17">IF('CARE Table 3A _3B'!Values_Entered,HEADER_ROW+'CARE Table 3A _3B'!Number_of_Payments,HEADER_ROW)</definedName>
    <definedName name="Last_Row" localSheetId="18">IF('CARE Table 4'!Values_Entered,HEADER_ROW+'CARE Table 4'!Number_of_Payments,HEADER_ROW)</definedName>
    <definedName name="Last_Row" localSheetId="19">IF('CARE Table 5'!Values_Entered,HEADER_ROW+'CARE Table 5'!Number_of_Payments,HEADER_ROW)</definedName>
    <definedName name="Last_Row" localSheetId="20">IF('CARE Table 6'!Values_Entered,HEADER_ROW+'CARE Table 6'!Number_of_Payments,HEADER_ROW)</definedName>
    <definedName name="Last_Row" localSheetId="21">IF('CARE Table 7'!Values_Entered,HEADER_ROW+'CARE Table 7'!Number_of_Payments,HEADER_ROW)</definedName>
    <definedName name="Last_Row" localSheetId="2">IF('ESA Table 2 - MAIN'!Values_Entered,HEADER_ROW+'ESA Table 2 - MAIN'!Number_of_Payments,HEADER_ROW)</definedName>
    <definedName name="Last_Row" localSheetId="3">IF('ESA Table 2A - MFWB'!Values_Entered,HEADER_ROW+'ESA Table 2A - MFWB'!Number_of_Payments,HEADER_ROW)</definedName>
    <definedName name="Last_Row" localSheetId="5">IF('ESA Table 2C - BE'!Values_Entered,HEADER_ROW+'ESA Table 2C - BE'!Number_of_Payments,HEADER_ROW)</definedName>
    <definedName name="Last_Row" localSheetId="7">IF('ESA Table 2E - CSD'!Values_Entered,HEADER_ROW+'ESA Table 2E - CSD'!Number_of_Payments,HEADER_ROW)</definedName>
    <definedName name="Last_Row" localSheetId="12">IF('ESA Table 7'!Values_Entered,HEADER_ROW+'ESA Table 7'!Number_of_Payments,HEADER_ROW)</definedName>
    <definedName name="Last_Row" localSheetId="14">IF('ESA Table 9'!Values_Entered,HEADER_ROW+'ESA Table 9'!Number_of_Payments,HEADER_ROW)</definedName>
    <definedName name="Last_Row" localSheetId="24">IF('FERA Table 1'!Values_Entered,HEADER_ROW+'FERA Table 1'!Number_of_Payments,HEADER_ROW)</definedName>
    <definedName name="Last_Row" localSheetId="25">IF('FERA Table 2'!Values_Entered,HEADER_ROW+'FERA Table 2'!Number_of_Payments,HEADER_ROW)</definedName>
    <definedName name="Last_Row" localSheetId="26">IF('FERA Table 3A _3B'!Values_Entered,HEADER_ROW+'FERA Table 3A _3B'!Number_of_Payments,HEADER_ROW)</definedName>
    <definedName name="Last_Row" localSheetId="27">IF('FERA Table 4'!Values_Entered,HEADER_ROW+'FERA Table 4'!Number_of_Payments,HEADER_ROW)</definedName>
    <definedName name="Last_Row" localSheetId="28">IF('FERA Table 5'!Values_Entered,HEADER_ROW+'FERA Table 5'!Number_of_Payments,HEADER_ROW)</definedName>
    <definedName name="Last_Row" localSheetId="29">IF('FERA Table 6'!Values_Entered,HEADER_ROW+'FERA Table 6'!Number_of_Payments,HEADER_ROW)</definedName>
    <definedName name="Last_Row">IF(Values_Entered,HEADER_ROW+Number_of_Payments,HEADER_ROW)</definedName>
    <definedName name="Last_Row_Pref" localSheetId="15">IF('CARE Table 1'!Values_Entered_Pref,HEADER_ROW_PREF+'CARE Table 1'!No_of_Pamts_Pref,HEADER_ROW_PREF)</definedName>
    <definedName name="Last_Row_Pref" localSheetId="16">IF('CARE Table 2'!Values_Entered_Pref,HEADER_ROW_PREF+'CARE Table 2'!No_of_Pamts_Pref,HEADER_ROW_PREF)</definedName>
    <definedName name="Last_Row_Pref" localSheetId="17">IF('CARE Table 3A _3B'!Values_Entered_Pref,HEADER_ROW_PREF+'CARE Table 3A _3B'!No_of_Pamts_Pref,HEADER_ROW_PREF)</definedName>
    <definedName name="Last_Row_Pref" localSheetId="18">IF('CARE Table 4'!Values_Entered_Pref,HEADER_ROW_PREF+'CARE Table 4'!No_of_Pamts_Pref,HEADER_ROW_PREF)</definedName>
    <definedName name="Last_Row_Pref" localSheetId="19">IF('CARE Table 5'!Values_Entered_Pref,HEADER_ROW_PREF+'CARE Table 5'!No_of_Pamts_Pref,HEADER_ROW_PREF)</definedName>
    <definedName name="Last_Row_Pref" localSheetId="20">IF('CARE Table 6'!Values_Entered_Pref,HEADER_ROW_PREF+'CARE Table 6'!No_of_Pamts_Pref,HEADER_ROW_PREF)</definedName>
    <definedName name="Last_Row_Pref" localSheetId="21">IF('CARE Table 7'!Values_Entered_Pref,HEADER_ROW_PREF+'CARE Table 7'!No_of_Pamts_Pref,HEADER_ROW_PREF)</definedName>
    <definedName name="Last_Row_Pref" localSheetId="2">IF('ESA Table 2 - MAIN'!Values_Entered_Pref,HEADER_ROW_PREF+'ESA Table 2 - MAIN'!No_of_Pamts_Pref,HEADER_ROW_PREF)</definedName>
    <definedName name="Last_Row_Pref" localSheetId="3">IF('ESA Table 2A - MFWB'!Values_Entered_Pref,HEADER_ROW_PREF+'ESA Table 2A - MFWB'!No_of_Pamts_Pref,HEADER_ROW_PREF)</definedName>
    <definedName name="Last_Row_Pref" localSheetId="5">IF('ESA Table 2C - BE'!Values_Entered_Pref,HEADER_ROW_PREF+'ESA Table 2C - BE'!No_of_Pamts_Pref,HEADER_ROW_PREF)</definedName>
    <definedName name="Last_Row_Pref" localSheetId="7">IF('ESA Table 2E - CSD'!Values_Entered_Pref,HEADER_ROW_PREF+'ESA Table 2E - CSD'!No_of_Pamts_Pref,HEADER_ROW_PREF)</definedName>
    <definedName name="Last_Row_Pref" localSheetId="12">IF('ESA Table 7'!Values_Entered_Pref,HEADER_ROW_PREF+'ESA Table 7'!No_of_Pamts_Pref,HEADER_ROW_PREF)</definedName>
    <definedName name="Last_Row_Pref" localSheetId="14">IF('ESA Table 9'!Values_Entered_Pref,HEADER_ROW_PREF+'ESA Table 9'!No_of_Pamts_Pref,HEADER_ROW_PREF)</definedName>
    <definedName name="Last_Row_Pref" localSheetId="24">IF('FERA Table 1'!Values_Entered_Pref,HEADER_ROW_PREF+'FERA Table 1'!No_of_Pamts_Pref,HEADER_ROW_PREF)</definedName>
    <definedName name="Last_Row_Pref" localSheetId="25">IF('FERA Table 2'!Values_Entered_Pref,HEADER_ROW_PREF+'FERA Table 2'!No_of_Pamts_Pref,HEADER_ROW_PREF)</definedName>
    <definedName name="Last_Row_Pref" localSheetId="26">IF('FERA Table 3A _3B'!Values_Entered_Pref,HEADER_ROW_PREF+'FERA Table 3A _3B'!No_of_Pamts_Pref,HEADER_ROW_PREF)</definedName>
    <definedName name="Last_Row_Pref" localSheetId="27">IF('FERA Table 4'!Values_Entered_Pref,HEADER_ROW_PREF+'FERA Table 4'!No_of_Pamts_Pref,HEADER_ROW_PREF)</definedName>
    <definedName name="Last_Row_Pref" localSheetId="28">IF('FERA Table 5'!Values_Entered_Pref,HEADER_ROW_PREF+'FERA Table 5'!No_of_Pamts_Pref,HEADER_ROW_PREF)</definedName>
    <definedName name="Last_Row_Pref" localSheetId="29">IF('FERA Table 6'!Values_Entered_Pref,HEADER_ROW_PREF+'FERA Table 6'!No_of_Pamts_Pref,HEADER_ROW_PREF)</definedName>
    <definedName name="Last_Row_Pref">IF(Values_Entered_Pref,HEADER_ROW_PREF+No_of_Pamts_Pref,HEADER_ROW_PREF)</definedName>
    <definedName name="LC_Arrangement_Fee_Rate" localSheetId="15">#REF!</definedName>
    <definedName name="LC_Arrangement_Fee_Rate" localSheetId="16">#REF!</definedName>
    <definedName name="LC_Arrangement_Fee_Rate" localSheetId="17">#REF!</definedName>
    <definedName name="LC_Arrangement_Fee_Rate" localSheetId="18">#REF!</definedName>
    <definedName name="LC_Arrangement_Fee_Rate" localSheetId="19">#REF!</definedName>
    <definedName name="LC_Arrangement_Fee_Rate" localSheetId="20">#REF!</definedName>
    <definedName name="LC_Arrangement_Fee_Rate" localSheetId="24">#REF!</definedName>
    <definedName name="LC_Arrangement_Fee_Rate" localSheetId="25">#REF!</definedName>
    <definedName name="LC_Arrangement_Fee_Rate" localSheetId="26">#REF!</definedName>
    <definedName name="LC_Arrangement_Fee_Rate" localSheetId="27">#REF!</definedName>
    <definedName name="LC_Arrangement_Fee_Rate" localSheetId="28">#REF!</definedName>
    <definedName name="LC_Arrangement_Fee_Rate" localSheetId="29">#REF!</definedName>
    <definedName name="LC_Arrangement_Fee_Rate">#REF!</definedName>
    <definedName name="LC_Commitment_Fee_Rate" localSheetId="15">#REF!</definedName>
    <definedName name="LC_Commitment_Fee_Rate" localSheetId="16">#REF!</definedName>
    <definedName name="LC_Commitment_Fee_Rate" localSheetId="17">#REF!</definedName>
    <definedName name="LC_Commitment_Fee_Rate" localSheetId="18">#REF!</definedName>
    <definedName name="LC_Commitment_Fee_Rate" localSheetId="19">#REF!</definedName>
    <definedName name="LC_Commitment_Fee_Rate" localSheetId="20">#REF!</definedName>
    <definedName name="LC_Commitment_Fee_Rate" localSheetId="24">#REF!</definedName>
    <definedName name="LC_Commitment_Fee_Rate" localSheetId="25">#REF!</definedName>
    <definedName name="LC_Commitment_Fee_Rate" localSheetId="26">#REF!</definedName>
    <definedName name="LC_Commitment_Fee_Rate" localSheetId="27">#REF!</definedName>
    <definedName name="LC_Commitment_Fee_Rate" localSheetId="28">#REF!</definedName>
    <definedName name="LC_Commitment_Fee_Rate" localSheetId="29">#REF!</definedName>
    <definedName name="LC_Commitment_Fee_Rate">#REF!</definedName>
    <definedName name="LCM" localSheetId="15">#REF!</definedName>
    <definedName name="LCM" localSheetId="16">#REF!</definedName>
    <definedName name="LCM" localSheetId="17">#REF!</definedName>
    <definedName name="LCM" localSheetId="18">#REF!</definedName>
    <definedName name="LCM" localSheetId="19">#REF!</definedName>
    <definedName name="LCM" localSheetId="20">#REF!</definedName>
    <definedName name="LCM" localSheetId="24">#REF!</definedName>
    <definedName name="LCM" localSheetId="25">#REF!</definedName>
    <definedName name="LCM" localSheetId="26">#REF!</definedName>
    <definedName name="LCM" localSheetId="27">#REF!</definedName>
    <definedName name="LCM" localSheetId="28">#REF!</definedName>
    <definedName name="LCM" localSheetId="29">#REF!</definedName>
    <definedName name="LCM">#REF!</definedName>
    <definedName name="LDs_EPC_Contractor" localSheetId="15">#REF!</definedName>
    <definedName name="LDs_EPC_Contractor" localSheetId="16">#REF!</definedName>
    <definedName name="LDs_EPC_Contractor" localSheetId="17">#REF!</definedName>
    <definedName name="LDs_EPC_Contractor" localSheetId="18">#REF!</definedName>
    <definedName name="LDs_EPC_Contractor" localSheetId="19">#REF!</definedName>
    <definedName name="LDs_EPC_Contractor" localSheetId="20">#REF!</definedName>
    <definedName name="LDs_EPC_Contractor" localSheetId="24">#REF!</definedName>
    <definedName name="LDs_EPC_Contractor" localSheetId="25">#REF!</definedName>
    <definedName name="LDs_EPC_Contractor" localSheetId="26">#REF!</definedName>
    <definedName name="LDs_EPC_Contractor" localSheetId="27">#REF!</definedName>
    <definedName name="LDs_EPC_Contractor" localSheetId="28">#REF!</definedName>
    <definedName name="LDs_EPC_Contractor" localSheetId="29">#REF!</definedName>
    <definedName name="LDs_EPC_Contractor">#REF!</definedName>
    <definedName name="LDs_Turbine_Supplier" localSheetId="15">#REF!</definedName>
    <definedName name="LDs_Turbine_Supplier" localSheetId="16">#REF!</definedName>
    <definedName name="LDs_Turbine_Supplier" localSheetId="17">#REF!</definedName>
    <definedName name="LDs_Turbine_Supplier" localSheetId="18">#REF!</definedName>
    <definedName name="LDs_Turbine_Supplier" localSheetId="19">#REF!</definedName>
    <definedName name="LDs_Turbine_Supplier" localSheetId="20">#REF!</definedName>
    <definedName name="LDs_Turbine_Supplier" localSheetId="24">#REF!</definedName>
    <definedName name="LDs_Turbine_Supplier" localSheetId="25">#REF!</definedName>
    <definedName name="LDs_Turbine_Supplier" localSheetId="26">#REF!</definedName>
    <definedName name="LDs_Turbine_Supplier" localSheetId="27">#REF!</definedName>
    <definedName name="LDs_Turbine_Supplier" localSheetId="28">#REF!</definedName>
    <definedName name="LDs_Turbine_Supplier" localSheetId="29">#REF!</definedName>
    <definedName name="LDs_Turbine_Supplier">#REF!</definedName>
    <definedName name="Leveraged_Results_Print_Range" localSheetId="15">#REF!</definedName>
    <definedName name="Leveraged_Results_Print_Range" localSheetId="16">#REF!</definedName>
    <definedName name="Leveraged_Results_Print_Range" localSheetId="17">#REF!</definedName>
    <definedName name="Leveraged_Results_Print_Range" localSheetId="18">#REF!</definedName>
    <definedName name="Leveraged_Results_Print_Range" localSheetId="19">#REF!</definedName>
    <definedName name="Leveraged_Results_Print_Range" localSheetId="20">#REF!</definedName>
    <definedName name="Leveraged_Results_Print_Range" localSheetId="24">#REF!</definedName>
    <definedName name="Leveraged_Results_Print_Range" localSheetId="25">#REF!</definedName>
    <definedName name="Leveraged_Results_Print_Range" localSheetId="26">#REF!</definedName>
    <definedName name="Leveraged_Results_Print_Range" localSheetId="27">#REF!</definedName>
    <definedName name="Leveraged_Results_Print_Range" localSheetId="28">#REF!</definedName>
    <definedName name="Leveraged_Results_Print_Range" localSheetId="29">#REF!</definedName>
    <definedName name="Leveraged_Results_Print_Range">#REF!</definedName>
    <definedName name="LiabDate" localSheetId="15">#REF!</definedName>
    <definedName name="LiabDate" localSheetId="16">#REF!</definedName>
    <definedName name="LiabDate" localSheetId="17">#REF!</definedName>
    <definedName name="LiabDate" localSheetId="18">#REF!</definedName>
    <definedName name="LiabDate" localSheetId="19">#REF!</definedName>
    <definedName name="LiabDate" localSheetId="20">#REF!</definedName>
    <definedName name="LiabDate" localSheetId="24">#REF!</definedName>
    <definedName name="LiabDate" localSheetId="25">#REF!</definedName>
    <definedName name="LiabDate" localSheetId="26">#REF!</definedName>
    <definedName name="LiabDate" localSheetId="27">#REF!</definedName>
    <definedName name="LiabDate" localSheetId="28">#REF!</definedName>
    <definedName name="LiabDate" localSheetId="29">#REF!</definedName>
    <definedName name="LiabDate">#REF!</definedName>
    <definedName name="Liabilities">'[6]Account Balances'!$R$5,'[6]Account Balances'!$R$5:$R$8,'[6]Account Balances'!$R$11,'[6]Account Balances'!$R$14:$R$17,'[6]Account Balances'!$R$20:$R$25,'[6]Account Balances'!$R$28:$R$34,'[6]Account Balances'!$R$37:$R$40,'[6]Account Balances'!$R$43:$R$45,'[6]Account Balances'!$R$49:$R$51,'[6]Account Balances'!$R$56:$R$62,'[6]Account Balances'!$R$67:$R$69,'[6]Account Balances'!$R$72:$R$74,'[6]Account Balances'!$R$77,'[6]Account Balances'!$R$79:$R$80,'[6]Account Balances'!$R$88:$R$89,'[6]Account Balances'!$R$91,'[6]Account Balances'!$R$94:$R$96,'[6]Account Balances'!$R$99:$R$100,'[6]Account Balances'!$R$103:$R$106,'[6]Account Balances'!$R$109:$R$116</definedName>
    <definedName name="LIBOR_12_year_Fwd_Swap_Tranche_B" localSheetId="15">#REF!</definedName>
    <definedName name="LIBOR_12_year_Fwd_Swap_Tranche_B" localSheetId="16">#REF!</definedName>
    <definedName name="LIBOR_12_year_Fwd_Swap_Tranche_B" localSheetId="17">#REF!</definedName>
    <definedName name="LIBOR_12_year_Fwd_Swap_Tranche_B" localSheetId="18">#REF!</definedName>
    <definedName name="LIBOR_12_year_Fwd_Swap_Tranche_B" localSheetId="19">#REF!</definedName>
    <definedName name="LIBOR_12_year_Fwd_Swap_Tranche_B" localSheetId="20">#REF!</definedName>
    <definedName name="LIBOR_12_year_Fwd_Swap_Tranche_B" localSheetId="24">#REF!</definedName>
    <definedName name="LIBOR_12_year_Fwd_Swap_Tranche_B" localSheetId="25">#REF!</definedName>
    <definedName name="LIBOR_12_year_Fwd_Swap_Tranche_B" localSheetId="26">#REF!</definedName>
    <definedName name="LIBOR_12_year_Fwd_Swap_Tranche_B" localSheetId="27">#REF!</definedName>
    <definedName name="LIBOR_12_year_Fwd_Swap_Tranche_B" localSheetId="28">#REF!</definedName>
    <definedName name="LIBOR_12_year_Fwd_Swap_Tranche_B" localSheetId="29">#REF!</definedName>
    <definedName name="LIBOR_12_year_Fwd_Swap_Tranche_B">#REF!</definedName>
    <definedName name="LIBOR_2_year_Swap" localSheetId="15">#REF!</definedName>
    <definedName name="LIBOR_2_year_Swap" localSheetId="16">#REF!</definedName>
    <definedName name="LIBOR_2_year_Swap" localSheetId="17">#REF!</definedName>
    <definedName name="LIBOR_2_year_Swap" localSheetId="18">#REF!</definedName>
    <definedName name="LIBOR_2_year_Swap" localSheetId="19">#REF!</definedName>
    <definedName name="LIBOR_2_year_Swap" localSheetId="20">#REF!</definedName>
    <definedName name="LIBOR_2_year_Swap" localSheetId="24">#REF!</definedName>
    <definedName name="LIBOR_2_year_Swap" localSheetId="25">#REF!</definedName>
    <definedName name="LIBOR_2_year_Swap" localSheetId="26">#REF!</definedName>
    <definedName name="LIBOR_2_year_Swap" localSheetId="27">#REF!</definedName>
    <definedName name="LIBOR_2_year_Swap" localSheetId="28">#REF!</definedName>
    <definedName name="LIBOR_2_year_Swap" localSheetId="29">#REF!</definedName>
    <definedName name="LIBOR_2_year_Swap">#REF!</definedName>
    <definedName name="LIBOR_2_year_Swap__Tranche_A_B_C" localSheetId="15">#REF!</definedName>
    <definedName name="LIBOR_2_year_Swap__Tranche_A_B_C" localSheetId="16">#REF!</definedName>
    <definedName name="LIBOR_2_year_Swap__Tranche_A_B_C" localSheetId="17">#REF!</definedName>
    <definedName name="LIBOR_2_year_Swap__Tranche_A_B_C" localSheetId="18">#REF!</definedName>
    <definedName name="LIBOR_2_year_Swap__Tranche_A_B_C" localSheetId="19">#REF!</definedName>
    <definedName name="LIBOR_2_year_Swap__Tranche_A_B_C" localSheetId="20">#REF!</definedName>
    <definedName name="LIBOR_2_year_Swap__Tranche_A_B_C" localSheetId="24">#REF!</definedName>
    <definedName name="LIBOR_2_year_Swap__Tranche_A_B_C" localSheetId="25">#REF!</definedName>
    <definedName name="LIBOR_2_year_Swap__Tranche_A_B_C" localSheetId="26">#REF!</definedName>
    <definedName name="LIBOR_2_year_Swap__Tranche_A_B_C" localSheetId="27">#REF!</definedName>
    <definedName name="LIBOR_2_year_Swap__Tranche_A_B_C" localSheetId="28">#REF!</definedName>
    <definedName name="LIBOR_2_year_Swap__Tranche_A_B_C" localSheetId="29">#REF!</definedName>
    <definedName name="LIBOR_2_year_Swap__Tranche_A_B_C">#REF!</definedName>
    <definedName name="LIBOR_3_year_Fwd_Swap__Tranche_A" localSheetId="15">#REF!</definedName>
    <definedName name="LIBOR_3_year_Fwd_Swap__Tranche_A" localSheetId="16">#REF!</definedName>
    <definedName name="LIBOR_3_year_Fwd_Swap__Tranche_A" localSheetId="17">#REF!</definedName>
    <definedName name="LIBOR_3_year_Fwd_Swap__Tranche_A" localSheetId="18">#REF!</definedName>
    <definedName name="LIBOR_3_year_Fwd_Swap__Tranche_A" localSheetId="19">#REF!</definedName>
    <definedName name="LIBOR_3_year_Fwd_Swap__Tranche_A" localSheetId="20">#REF!</definedName>
    <definedName name="LIBOR_3_year_Fwd_Swap__Tranche_A" localSheetId="24">#REF!</definedName>
    <definedName name="LIBOR_3_year_Fwd_Swap__Tranche_A" localSheetId="25">#REF!</definedName>
    <definedName name="LIBOR_3_year_Fwd_Swap__Tranche_A" localSheetId="26">#REF!</definedName>
    <definedName name="LIBOR_3_year_Fwd_Swap__Tranche_A" localSheetId="27">#REF!</definedName>
    <definedName name="LIBOR_3_year_Fwd_Swap__Tranche_A" localSheetId="28">#REF!</definedName>
    <definedName name="LIBOR_3_year_Fwd_Swap__Tranche_A" localSheetId="29">#REF!</definedName>
    <definedName name="LIBOR_3_year_Fwd_Swap__Tranche_A">#REF!</definedName>
    <definedName name="LIBOR_3_year_Fwd_Swap_Tranche_B_C" localSheetId="15">#REF!</definedName>
    <definedName name="LIBOR_3_year_Fwd_Swap_Tranche_B_C" localSheetId="16">#REF!</definedName>
    <definedName name="LIBOR_3_year_Fwd_Swap_Tranche_B_C" localSheetId="17">#REF!</definedName>
    <definedName name="LIBOR_3_year_Fwd_Swap_Tranche_B_C" localSheetId="18">#REF!</definedName>
    <definedName name="LIBOR_3_year_Fwd_Swap_Tranche_B_C" localSheetId="19">#REF!</definedName>
    <definedName name="LIBOR_3_year_Fwd_Swap_Tranche_B_C" localSheetId="20">#REF!</definedName>
    <definedName name="LIBOR_3_year_Fwd_Swap_Tranche_B_C" localSheetId="24">#REF!</definedName>
    <definedName name="LIBOR_3_year_Fwd_Swap_Tranche_B_C" localSheetId="25">#REF!</definedName>
    <definedName name="LIBOR_3_year_Fwd_Swap_Tranche_B_C" localSheetId="26">#REF!</definedName>
    <definedName name="LIBOR_3_year_Fwd_Swap_Tranche_B_C" localSheetId="27">#REF!</definedName>
    <definedName name="LIBOR_3_year_Fwd_Swap_Tranche_B_C" localSheetId="28">#REF!</definedName>
    <definedName name="LIBOR_3_year_Fwd_Swap_Tranche_B_C" localSheetId="29">#REF!</definedName>
    <definedName name="LIBOR_3_year_Fwd_Swap_Tranche_B_C">#REF!</definedName>
    <definedName name="limcount" hidden="1">1</definedName>
    <definedName name="LLC_Debt_Service_Coverage_Ratio_List" localSheetId="15">#REF!</definedName>
    <definedName name="LLC_Debt_Service_Coverage_Ratio_List" localSheetId="16">#REF!</definedName>
    <definedName name="LLC_Debt_Service_Coverage_Ratio_List" localSheetId="17">#REF!</definedName>
    <definedName name="LLC_Debt_Service_Coverage_Ratio_List" localSheetId="18">#REF!</definedName>
    <definedName name="LLC_Debt_Service_Coverage_Ratio_List" localSheetId="19">#REF!</definedName>
    <definedName name="LLC_Debt_Service_Coverage_Ratio_List" localSheetId="20">#REF!</definedName>
    <definedName name="LLC_Debt_Service_Coverage_Ratio_List" localSheetId="24">#REF!</definedName>
    <definedName name="LLC_Debt_Service_Coverage_Ratio_List" localSheetId="25">#REF!</definedName>
    <definedName name="LLC_Debt_Service_Coverage_Ratio_List" localSheetId="26">#REF!</definedName>
    <definedName name="LLC_Debt_Service_Coverage_Ratio_List" localSheetId="27">#REF!</definedName>
    <definedName name="LLC_Debt_Service_Coverage_Ratio_List" localSheetId="28">#REF!</definedName>
    <definedName name="LLC_Debt_Service_Coverage_Ratio_List" localSheetId="29">#REF!</definedName>
    <definedName name="LLC_Debt_Service_Coverage_Ratio_List">#REF!</definedName>
    <definedName name="Loan_Balance_End_of_Month" localSheetId="15">#REF!</definedName>
    <definedName name="Loan_Balance_End_of_Month" localSheetId="16">#REF!</definedName>
    <definedName name="Loan_Balance_End_of_Month" localSheetId="17">#REF!</definedName>
    <definedName name="Loan_Balance_End_of_Month" localSheetId="18">#REF!</definedName>
    <definedName name="Loan_Balance_End_of_Month" localSheetId="19">#REF!</definedName>
    <definedName name="Loan_Balance_End_of_Month" localSheetId="20">#REF!</definedName>
    <definedName name="Loan_Balance_End_of_Month" localSheetId="24">#REF!</definedName>
    <definedName name="Loan_Balance_End_of_Month" localSheetId="25">#REF!</definedName>
    <definedName name="Loan_Balance_End_of_Month" localSheetId="26">#REF!</definedName>
    <definedName name="Loan_Balance_End_of_Month" localSheetId="27">#REF!</definedName>
    <definedName name="Loan_Balance_End_of_Month" localSheetId="28">#REF!</definedName>
    <definedName name="Loan_Balance_End_of_Month" localSheetId="29">#REF!</definedName>
    <definedName name="Loan_Balance_End_of_Month">#REF!</definedName>
    <definedName name="Loan_Facility_Amount" localSheetId="15">#REF!</definedName>
    <definedName name="Loan_Facility_Amount" localSheetId="16">#REF!</definedName>
    <definedName name="Loan_Facility_Amount" localSheetId="17">#REF!</definedName>
    <definedName name="Loan_Facility_Amount" localSheetId="18">#REF!</definedName>
    <definedName name="Loan_Facility_Amount" localSheetId="19">#REF!</definedName>
    <definedName name="Loan_Facility_Amount" localSheetId="20">#REF!</definedName>
    <definedName name="Loan_Facility_Amount" localSheetId="24">#REF!</definedName>
    <definedName name="Loan_Facility_Amount" localSheetId="25">#REF!</definedName>
    <definedName name="Loan_Facility_Amount" localSheetId="26">#REF!</definedName>
    <definedName name="Loan_Facility_Amount" localSheetId="27">#REF!</definedName>
    <definedName name="Loan_Facility_Amount" localSheetId="28">#REF!</definedName>
    <definedName name="Loan_Facility_Amount" localSheetId="29">#REF!</definedName>
    <definedName name="Loan_Facility_Amount">#REF!</definedName>
    <definedName name="LOCTTLHRS" localSheetId="15">#REF!</definedName>
    <definedName name="LOCTTLHRS" localSheetId="16">#REF!</definedName>
    <definedName name="LOCTTLHRS" localSheetId="17">#REF!</definedName>
    <definedName name="LOCTTLHRS" localSheetId="18">#REF!</definedName>
    <definedName name="LOCTTLHRS" localSheetId="19">#REF!</definedName>
    <definedName name="LOCTTLHRS" localSheetId="20">#REF!</definedName>
    <definedName name="LOCTTLHRS" localSheetId="24">#REF!</definedName>
    <definedName name="LOCTTLHRS" localSheetId="25">#REF!</definedName>
    <definedName name="LOCTTLHRS" localSheetId="26">#REF!</definedName>
    <definedName name="LOCTTLHRS" localSheetId="27">#REF!</definedName>
    <definedName name="LOCTTLHRS" localSheetId="28">#REF!</definedName>
    <definedName name="LOCTTLHRS" localSheetId="29">#REF!</definedName>
    <definedName name="LOCTTLHRS">#REF!</definedName>
    <definedName name="ls5per" localSheetId="15">#REF!</definedName>
    <definedName name="ls5per" localSheetId="16">#REF!</definedName>
    <definedName name="ls5per" localSheetId="17">#REF!</definedName>
    <definedName name="ls5per" localSheetId="18">#REF!</definedName>
    <definedName name="ls5per" localSheetId="19">#REF!</definedName>
    <definedName name="ls5per" localSheetId="20">#REF!</definedName>
    <definedName name="ls5per" localSheetId="24">#REF!</definedName>
    <definedName name="ls5per" localSheetId="25">#REF!</definedName>
    <definedName name="ls5per" localSheetId="26">#REF!</definedName>
    <definedName name="ls5per" localSheetId="27">#REF!</definedName>
    <definedName name="ls5per" localSheetId="28">#REF!</definedName>
    <definedName name="ls5per" localSheetId="29">#REF!</definedName>
    <definedName name="ls5per">#REF!</definedName>
    <definedName name="lssdge" localSheetId="15">#REF!</definedName>
    <definedName name="lssdge" localSheetId="16">#REF!</definedName>
    <definedName name="lssdge" localSheetId="17">#REF!</definedName>
    <definedName name="lssdge" localSheetId="18">#REF!</definedName>
    <definedName name="lssdge" localSheetId="19">#REF!</definedName>
    <definedName name="lssdge" localSheetId="20">#REF!</definedName>
    <definedName name="lssdge" localSheetId="24">#REF!</definedName>
    <definedName name="lssdge" localSheetId="25">#REF!</definedName>
    <definedName name="lssdge" localSheetId="26">#REF!</definedName>
    <definedName name="lssdge" localSheetId="27">#REF!</definedName>
    <definedName name="lssdge" localSheetId="28">#REF!</definedName>
    <definedName name="lssdge" localSheetId="29">#REF!</definedName>
    <definedName name="lssdge">#REF!</definedName>
    <definedName name="LUNCH" localSheetId="15">#REF!</definedName>
    <definedName name="LUNCH" localSheetId="16">#REF!</definedName>
    <definedName name="LUNCH" localSheetId="17">#REF!</definedName>
    <definedName name="LUNCH" localSheetId="18">#REF!</definedName>
    <definedName name="LUNCH" localSheetId="19">#REF!</definedName>
    <definedName name="LUNCH" localSheetId="20">#REF!</definedName>
    <definedName name="LUNCH" localSheetId="24">#REF!</definedName>
    <definedName name="LUNCH" localSheetId="25">#REF!</definedName>
    <definedName name="LUNCH" localSheetId="26">#REF!</definedName>
    <definedName name="LUNCH" localSheetId="27">#REF!</definedName>
    <definedName name="LUNCH" localSheetId="28">#REF!</definedName>
    <definedName name="LUNCH" localSheetId="29">#REF!</definedName>
    <definedName name="LUNCH">#REF!</definedName>
    <definedName name="Major_Maintenance_BOP_Base_Year" localSheetId="15">#REF!</definedName>
    <definedName name="Major_Maintenance_BOP_Base_Year" localSheetId="16">#REF!</definedName>
    <definedName name="Major_Maintenance_BOP_Base_Year" localSheetId="17">#REF!</definedName>
    <definedName name="Major_Maintenance_BOP_Base_Year" localSheetId="18">#REF!</definedName>
    <definedName name="Major_Maintenance_BOP_Base_Year" localSheetId="19">#REF!</definedName>
    <definedName name="Major_Maintenance_BOP_Base_Year" localSheetId="20">#REF!</definedName>
    <definedName name="Major_Maintenance_BOP_Base_Year" localSheetId="24">#REF!</definedName>
    <definedName name="Major_Maintenance_BOP_Base_Year" localSheetId="25">#REF!</definedName>
    <definedName name="Major_Maintenance_BOP_Base_Year" localSheetId="26">#REF!</definedName>
    <definedName name="Major_Maintenance_BOP_Base_Year" localSheetId="27">#REF!</definedName>
    <definedName name="Major_Maintenance_BOP_Base_Year" localSheetId="28">#REF!</definedName>
    <definedName name="Major_Maintenance_BOP_Base_Year" localSheetId="29">#REF!</definedName>
    <definedName name="Major_Maintenance_BOP_Base_Year">#REF!</definedName>
    <definedName name="Major_Maintenance_BOP_Book" localSheetId="15">#REF!</definedName>
    <definedName name="Major_Maintenance_BOP_Book" localSheetId="16">#REF!</definedName>
    <definedName name="Major_Maintenance_BOP_Book" localSheetId="17">#REF!</definedName>
    <definedName name="Major_Maintenance_BOP_Book" localSheetId="18">#REF!</definedName>
    <definedName name="Major_Maintenance_BOP_Book" localSheetId="19">#REF!</definedName>
    <definedName name="Major_Maintenance_BOP_Book" localSheetId="20">#REF!</definedName>
    <definedName name="Major_Maintenance_BOP_Book" localSheetId="24">#REF!</definedName>
    <definedName name="Major_Maintenance_BOP_Book" localSheetId="25">#REF!</definedName>
    <definedName name="Major_Maintenance_BOP_Book" localSheetId="26">#REF!</definedName>
    <definedName name="Major_Maintenance_BOP_Book" localSheetId="27">#REF!</definedName>
    <definedName name="Major_Maintenance_BOP_Book" localSheetId="28">#REF!</definedName>
    <definedName name="Major_Maintenance_BOP_Book" localSheetId="29">#REF!</definedName>
    <definedName name="Major_Maintenance_BOP_Book">#REF!</definedName>
    <definedName name="Major_Maintenance_BOP_Cash" localSheetId="15">#REF!</definedName>
    <definedName name="Major_Maintenance_BOP_Cash" localSheetId="16">#REF!</definedName>
    <definedName name="Major_Maintenance_BOP_Cash" localSheetId="17">#REF!</definedName>
    <definedName name="Major_Maintenance_BOP_Cash" localSheetId="18">#REF!</definedName>
    <definedName name="Major_Maintenance_BOP_Cash" localSheetId="19">#REF!</definedName>
    <definedName name="Major_Maintenance_BOP_Cash" localSheetId="20">#REF!</definedName>
    <definedName name="Major_Maintenance_BOP_Cash" localSheetId="24">#REF!</definedName>
    <definedName name="Major_Maintenance_BOP_Cash" localSheetId="25">#REF!</definedName>
    <definedName name="Major_Maintenance_BOP_Cash" localSheetId="26">#REF!</definedName>
    <definedName name="Major_Maintenance_BOP_Cash" localSheetId="27">#REF!</definedName>
    <definedName name="Major_Maintenance_BOP_Cash" localSheetId="28">#REF!</definedName>
    <definedName name="Major_Maintenance_BOP_Cash" localSheetId="29">#REF!</definedName>
    <definedName name="Major_Maintenance_BOP_Cash">#REF!</definedName>
    <definedName name="Major_Maintenance_BOP_Escalation_Factor" localSheetId="15">#REF!</definedName>
    <definedName name="Major_Maintenance_BOP_Escalation_Factor" localSheetId="16">#REF!</definedName>
    <definedName name="Major_Maintenance_BOP_Escalation_Factor" localSheetId="17">#REF!</definedName>
    <definedName name="Major_Maintenance_BOP_Escalation_Factor" localSheetId="18">#REF!</definedName>
    <definedName name="Major_Maintenance_BOP_Escalation_Factor" localSheetId="19">#REF!</definedName>
    <definedName name="Major_Maintenance_BOP_Escalation_Factor" localSheetId="20">#REF!</definedName>
    <definedName name="Major_Maintenance_BOP_Escalation_Factor" localSheetId="24">#REF!</definedName>
    <definedName name="Major_Maintenance_BOP_Escalation_Factor" localSheetId="25">#REF!</definedName>
    <definedName name="Major_Maintenance_BOP_Escalation_Factor" localSheetId="26">#REF!</definedName>
    <definedName name="Major_Maintenance_BOP_Escalation_Factor" localSheetId="27">#REF!</definedName>
    <definedName name="Major_Maintenance_BOP_Escalation_Factor" localSheetId="28">#REF!</definedName>
    <definedName name="Major_Maintenance_BOP_Escalation_Factor" localSheetId="29">#REF!</definedName>
    <definedName name="Major_Maintenance_BOP_Escalation_Factor">#REF!</definedName>
    <definedName name="Major_Maintenance_Smoothing_Threshold" localSheetId="15">#REF!</definedName>
    <definedName name="Major_Maintenance_Smoothing_Threshold" localSheetId="16">#REF!</definedName>
    <definedName name="Major_Maintenance_Smoothing_Threshold" localSheetId="17">#REF!</definedName>
    <definedName name="Major_Maintenance_Smoothing_Threshold" localSheetId="18">#REF!</definedName>
    <definedName name="Major_Maintenance_Smoothing_Threshold" localSheetId="19">#REF!</definedName>
    <definedName name="Major_Maintenance_Smoothing_Threshold" localSheetId="20">#REF!</definedName>
    <definedName name="Major_Maintenance_Smoothing_Threshold" localSheetId="24">#REF!</definedName>
    <definedName name="Major_Maintenance_Smoothing_Threshold" localSheetId="25">#REF!</definedName>
    <definedName name="Major_Maintenance_Smoothing_Threshold" localSheetId="26">#REF!</definedName>
    <definedName name="Major_Maintenance_Smoothing_Threshold" localSheetId="27">#REF!</definedName>
    <definedName name="Major_Maintenance_Smoothing_Threshold" localSheetId="28">#REF!</definedName>
    <definedName name="Major_Maintenance_Smoothing_Threshold" localSheetId="29">#REF!</definedName>
    <definedName name="Major_Maintenance_Smoothing_Threshold">#REF!</definedName>
    <definedName name="Major_Maintenance_Table" localSheetId="15">#REF!</definedName>
    <definedName name="Major_Maintenance_Table" localSheetId="16">#REF!</definedName>
    <definedName name="Major_Maintenance_Table" localSheetId="17">#REF!</definedName>
    <definedName name="Major_Maintenance_Table" localSheetId="18">#REF!</definedName>
    <definedName name="Major_Maintenance_Table" localSheetId="19">#REF!</definedName>
    <definedName name="Major_Maintenance_Table" localSheetId="20">#REF!</definedName>
    <definedName name="Major_Maintenance_Table" localSheetId="24">#REF!</definedName>
    <definedName name="Major_Maintenance_Table" localSheetId="25">#REF!</definedName>
    <definedName name="Major_Maintenance_Table" localSheetId="26">#REF!</definedName>
    <definedName name="Major_Maintenance_Table" localSheetId="27">#REF!</definedName>
    <definedName name="Major_Maintenance_Table" localSheetId="28">#REF!</definedName>
    <definedName name="Major_Maintenance_Table" localSheetId="29">#REF!</definedName>
    <definedName name="Major_Maintenance_Table">#REF!</definedName>
    <definedName name="marathon" localSheetId="15"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16"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17"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18"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19"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20"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21"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2"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7"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12"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14"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24"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25"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26"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27"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28"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29"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S_Base_Year">#REF!</definedName>
    <definedName name="Mayfdsdfd" localSheetId="15" hidden="1">{"Page_1",#N/A,FALSE,"BAD4Q98";"Page_2",#N/A,FALSE,"BAD4Q98";"Page_3",#N/A,FALSE,"BAD4Q98";"Page_4",#N/A,FALSE,"BAD4Q98";"Page_5",#N/A,FALSE,"BAD4Q98";"Page_6",#N/A,FALSE,"BAD4Q98";"Input_1",#N/A,FALSE,"BAD4Q98";"Input_2",#N/A,FALSE,"BAD4Q98"}</definedName>
    <definedName name="Mayfdsdfd" localSheetId="16" hidden="1">{"Page_1",#N/A,FALSE,"BAD4Q98";"Page_2",#N/A,FALSE,"BAD4Q98";"Page_3",#N/A,FALSE,"BAD4Q98";"Page_4",#N/A,FALSE,"BAD4Q98";"Page_5",#N/A,FALSE,"BAD4Q98";"Page_6",#N/A,FALSE,"BAD4Q98";"Input_1",#N/A,FALSE,"BAD4Q98";"Input_2",#N/A,FALSE,"BAD4Q98"}</definedName>
    <definedName name="Mayfdsdfd" localSheetId="17" hidden="1">{"Page_1",#N/A,FALSE,"BAD4Q98";"Page_2",#N/A,FALSE,"BAD4Q98";"Page_3",#N/A,FALSE,"BAD4Q98";"Page_4",#N/A,FALSE,"BAD4Q98";"Page_5",#N/A,FALSE,"BAD4Q98";"Page_6",#N/A,FALSE,"BAD4Q98";"Input_1",#N/A,FALSE,"BAD4Q98";"Input_2",#N/A,FALSE,"BAD4Q98"}</definedName>
    <definedName name="Mayfdsdfd" localSheetId="18" hidden="1">{"Page_1",#N/A,FALSE,"BAD4Q98";"Page_2",#N/A,FALSE,"BAD4Q98";"Page_3",#N/A,FALSE,"BAD4Q98";"Page_4",#N/A,FALSE,"BAD4Q98";"Page_5",#N/A,FALSE,"BAD4Q98";"Page_6",#N/A,FALSE,"BAD4Q98";"Input_1",#N/A,FALSE,"BAD4Q98";"Input_2",#N/A,FALSE,"BAD4Q98"}</definedName>
    <definedName name="Mayfdsdfd" localSheetId="19" hidden="1">{"Page_1",#N/A,FALSE,"BAD4Q98";"Page_2",#N/A,FALSE,"BAD4Q98";"Page_3",#N/A,FALSE,"BAD4Q98";"Page_4",#N/A,FALSE,"BAD4Q98";"Page_5",#N/A,FALSE,"BAD4Q98";"Page_6",#N/A,FALSE,"BAD4Q98";"Input_1",#N/A,FALSE,"BAD4Q98";"Input_2",#N/A,FALSE,"BAD4Q98"}</definedName>
    <definedName name="Mayfdsdfd" localSheetId="20" hidden="1">{"Page_1",#N/A,FALSE,"BAD4Q98";"Page_2",#N/A,FALSE,"BAD4Q98";"Page_3",#N/A,FALSE,"BAD4Q98";"Page_4",#N/A,FALSE,"BAD4Q98";"Page_5",#N/A,FALSE,"BAD4Q98";"Page_6",#N/A,FALSE,"BAD4Q98";"Input_1",#N/A,FALSE,"BAD4Q98";"Input_2",#N/A,FALSE,"BAD4Q98"}</definedName>
    <definedName name="Mayfdsdfd" localSheetId="21" hidden="1">{"Page_1",#N/A,FALSE,"BAD4Q98";"Page_2",#N/A,FALSE,"BAD4Q98";"Page_3",#N/A,FALSE,"BAD4Q98";"Page_4",#N/A,FALSE,"BAD4Q98";"Page_5",#N/A,FALSE,"BAD4Q98";"Page_6",#N/A,FALSE,"BAD4Q98";"Input_1",#N/A,FALSE,"BAD4Q98";"Input_2",#N/A,FALSE,"BAD4Q98"}</definedName>
    <definedName name="Mayfdsdfd" localSheetId="2" hidden="1">{"Page_1",#N/A,FALSE,"BAD4Q98";"Page_2",#N/A,FALSE,"BAD4Q98";"Page_3",#N/A,FALSE,"BAD4Q98";"Page_4",#N/A,FALSE,"BAD4Q98";"Page_5",#N/A,FALSE,"BAD4Q98";"Page_6",#N/A,FALSE,"BAD4Q98";"Input_1",#N/A,FALSE,"BAD4Q98";"Input_2",#N/A,FALSE,"BAD4Q98"}</definedName>
    <definedName name="Mayfdsdfd" localSheetId="7" hidden="1">{"Page_1",#N/A,FALSE,"BAD4Q98";"Page_2",#N/A,FALSE,"BAD4Q98";"Page_3",#N/A,FALSE,"BAD4Q98";"Page_4",#N/A,FALSE,"BAD4Q98";"Page_5",#N/A,FALSE,"BAD4Q98";"Page_6",#N/A,FALSE,"BAD4Q98";"Input_1",#N/A,FALSE,"BAD4Q98";"Input_2",#N/A,FALSE,"BAD4Q98"}</definedName>
    <definedName name="Mayfdsdfd" localSheetId="12" hidden="1">{"Page_1",#N/A,FALSE,"BAD4Q98";"Page_2",#N/A,FALSE,"BAD4Q98";"Page_3",#N/A,FALSE,"BAD4Q98";"Page_4",#N/A,FALSE,"BAD4Q98";"Page_5",#N/A,FALSE,"BAD4Q98";"Page_6",#N/A,FALSE,"BAD4Q98";"Input_1",#N/A,FALSE,"BAD4Q98";"Input_2",#N/A,FALSE,"BAD4Q98"}</definedName>
    <definedName name="Mayfdsdfd" localSheetId="14" hidden="1">{"Page_1",#N/A,FALSE,"BAD4Q98";"Page_2",#N/A,FALSE,"BAD4Q98";"Page_3",#N/A,FALSE,"BAD4Q98";"Page_4",#N/A,FALSE,"BAD4Q98";"Page_5",#N/A,FALSE,"BAD4Q98";"Page_6",#N/A,FALSE,"BAD4Q98";"Input_1",#N/A,FALSE,"BAD4Q98";"Input_2",#N/A,FALSE,"BAD4Q98"}</definedName>
    <definedName name="Mayfdsdfd" localSheetId="24" hidden="1">{"Page_1",#N/A,FALSE,"BAD4Q98";"Page_2",#N/A,FALSE,"BAD4Q98";"Page_3",#N/A,FALSE,"BAD4Q98";"Page_4",#N/A,FALSE,"BAD4Q98";"Page_5",#N/A,FALSE,"BAD4Q98";"Page_6",#N/A,FALSE,"BAD4Q98";"Input_1",#N/A,FALSE,"BAD4Q98";"Input_2",#N/A,FALSE,"BAD4Q98"}</definedName>
    <definedName name="Mayfdsdfd" localSheetId="25" hidden="1">{"Page_1",#N/A,FALSE,"BAD4Q98";"Page_2",#N/A,FALSE,"BAD4Q98";"Page_3",#N/A,FALSE,"BAD4Q98";"Page_4",#N/A,FALSE,"BAD4Q98";"Page_5",#N/A,FALSE,"BAD4Q98";"Page_6",#N/A,FALSE,"BAD4Q98";"Input_1",#N/A,FALSE,"BAD4Q98";"Input_2",#N/A,FALSE,"BAD4Q98"}</definedName>
    <definedName name="Mayfdsdfd" localSheetId="26" hidden="1">{"Page_1",#N/A,FALSE,"BAD4Q98";"Page_2",#N/A,FALSE,"BAD4Q98";"Page_3",#N/A,FALSE,"BAD4Q98";"Page_4",#N/A,FALSE,"BAD4Q98";"Page_5",#N/A,FALSE,"BAD4Q98";"Page_6",#N/A,FALSE,"BAD4Q98";"Input_1",#N/A,FALSE,"BAD4Q98";"Input_2",#N/A,FALSE,"BAD4Q98"}</definedName>
    <definedName name="Mayfdsdfd" localSheetId="27" hidden="1">{"Page_1",#N/A,FALSE,"BAD4Q98";"Page_2",#N/A,FALSE,"BAD4Q98";"Page_3",#N/A,FALSE,"BAD4Q98";"Page_4",#N/A,FALSE,"BAD4Q98";"Page_5",#N/A,FALSE,"BAD4Q98";"Page_6",#N/A,FALSE,"BAD4Q98";"Input_1",#N/A,FALSE,"BAD4Q98";"Input_2",#N/A,FALSE,"BAD4Q98"}</definedName>
    <definedName name="Mayfdsdfd" localSheetId="28" hidden="1">{"Page_1",#N/A,FALSE,"BAD4Q98";"Page_2",#N/A,FALSE,"BAD4Q98";"Page_3",#N/A,FALSE,"BAD4Q98";"Page_4",#N/A,FALSE,"BAD4Q98";"Page_5",#N/A,FALSE,"BAD4Q98";"Page_6",#N/A,FALSE,"BAD4Q98";"Input_1",#N/A,FALSE,"BAD4Q98";"Input_2",#N/A,FALSE,"BAD4Q98"}</definedName>
    <definedName name="Mayfdsdfd" localSheetId="29" hidden="1">{"Page_1",#N/A,FALSE,"BAD4Q98";"Page_2",#N/A,FALSE,"BAD4Q98";"Page_3",#N/A,FALSE,"BAD4Q98";"Page_4",#N/A,FALSE,"BAD4Q98";"Page_5",#N/A,FALSE,"BAD4Q98";"Page_6",#N/A,FALSE,"BAD4Q98";"Input_1",#N/A,FALSE,"BAD4Q98";"Input_2",#N/A,FALSE,"BAD4Q98"}</definedName>
    <definedName name="mb_inputLocation" hidden="1">#REF!</definedName>
    <definedName name="McKittrick_School_District_Donation_Input" localSheetId="15">#REF!</definedName>
    <definedName name="McKittrick_School_District_Donation_Input" localSheetId="16">#REF!</definedName>
    <definedName name="McKittrick_School_District_Donation_Input" localSheetId="17">#REF!</definedName>
    <definedName name="McKittrick_School_District_Donation_Input" localSheetId="18">#REF!</definedName>
    <definedName name="McKittrick_School_District_Donation_Input" localSheetId="19">#REF!</definedName>
    <definedName name="McKittrick_School_District_Donation_Input" localSheetId="20">#REF!</definedName>
    <definedName name="McKittrick_School_District_Donation_Input" localSheetId="24">#REF!</definedName>
    <definedName name="McKittrick_School_District_Donation_Input" localSheetId="25">#REF!</definedName>
    <definedName name="McKittrick_School_District_Donation_Input" localSheetId="26">#REF!</definedName>
    <definedName name="McKittrick_School_District_Donation_Input" localSheetId="27">#REF!</definedName>
    <definedName name="McKittrick_School_District_Donation_Input" localSheetId="28">#REF!</definedName>
    <definedName name="McKittrick_School_District_Donation_Input" localSheetId="29">#REF!</definedName>
    <definedName name="McKittrick_School_District_Donation_Input">#REF!</definedName>
    <definedName name="MED_MTR">2</definedName>
    <definedName name="Merch_Cum_Escalation_Factor" localSheetId="15">#REF!</definedName>
    <definedName name="Merch_Cum_Escalation_Factor" localSheetId="16">#REF!</definedName>
    <definedName name="Merch_Cum_Escalation_Factor" localSheetId="17">#REF!</definedName>
    <definedName name="Merch_Cum_Escalation_Factor" localSheetId="18">#REF!</definedName>
    <definedName name="Merch_Cum_Escalation_Factor" localSheetId="19">#REF!</definedName>
    <definedName name="Merch_Cum_Escalation_Factor" localSheetId="20">#REF!</definedName>
    <definedName name="Merch_Cum_Escalation_Factor" localSheetId="24">#REF!</definedName>
    <definedName name="Merch_Cum_Escalation_Factor" localSheetId="25">#REF!</definedName>
    <definedName name="Merch_Cum_Escalation_Factor" localSheetId="26">#REF!</definedName>
    <definedName name="Merch_Cum_Escalation_Factor" localSheetId="27">#REF!</definedName>
    <definedName name="Merch_Cum_Escalation_Factor" localSheetId="28">#REF!</definedName>
    <definedName name="Merch_Cum_Escalation_Factor" localSheetId="29">#REF!</definedName>
    <definedName name="Merch_Cum_Escalation_Factor">#REF!</definedName>
    <definedName name="Merch_Fuel_Doll_KW" localSheetId="15">#REF!</definedName>
    <definedName name="Merch_Fuel_Doll_KW" localSheetId="16">#REF!</definedName>
    <definedName name="Merch_Fuel_Doll_KW" localSheetId="17">#REF!</definedName>
    <definedName name="Merch_Fuel_Doll_KW" localSheetId="18">#REF!</definedName>
    <definedName name="Merch_Fuel_Doll_KW" localSheetId="19">#REF!</definedName>
    <definedName name="Merch_Fuel_Doll_KW" localSheetId="20">#REF!</definedName>
    <definedName name="Merch_Fuel_Doll_KW" localSheetId="24">#REF!</definedName>
    <definedName name="Merch_Fuel_Doll_KW" localSheetId="25">#REF!</definedName>
    <definedName name="Merch_Fuel_Doll_KW" localSheetId="26">#REF!</definedName>
    <definedName name="Merch_Fuel_Doll_KW" localSheetId="27">#REF!</definedName>
    <definedName name="Merch_Fuel_Doll_KW" localSheetId="28">#REF!</definedName>
    <definedName name="Merch_Fuel_Doll_KW" localSheetId="29">#REF!</definedName>
    <definedName name="Merch_Fuel_Doll_KW">#REF!</definedName>
    <definedName name="Merch_margin_Doll_KW" localSheetId="15">#REF!</definedName>
    <definedName name="Merch_margin_Doll_KW" localSheetId="16">#REF!</definedName>
    <definedName name="Merch_margin_Doll_KW" localSheetId="17">#REF!</definedName>
    <definedName name="Merch_margin_Doll_KW" localSheetId="18">#REF!</definedName>
    <definedName name="Merch_margin_Doll_KW" localSheetId="19">#REF!</definedName>
    <definedName name="Merch_margin_Doll_KW" localSheetId="20">#REF!</definedName>
    <definedName name="Merch_margin_Doll_KW" localSheetId="24">#REF!</definedName>
    <definedName name="Merch_margin_Doll_KW" localSheetId="25">#REF!</definedName>
    <definedName name="Merch_margin_Doll_KW" localSheetId="26">#REF!</definedName>
    <definedName name="Merch_margin_Doll_KW" localSheetId="27">#REF!</definedName>
    <definedName name="Merch_margin_Doll_KW" localSheetId="28">#REF!</definedName>
    <definedName name="Merch_margin_Doll_KW" localSheetId="29">#REF!</definedName>
    <definedName name="Merch_margin_Doll_KW">#REF!</definedName>
    <definedName name="Merch_Months_partial_Year_Factor" localSheetId="15">#REF!</definedName>
    <definedName name="Merch_Months_partial_Year_Factor" localSheetId="16">#REF!</definedName>
    <definedName name="Merch_Months_partial_Year_Factor" localSheetId="17">#REF!</definedName>
    <definedName name="Merch_Months_partial_Year_Factor" localSheetId="18">#REF!</definedName>
    <definedName name="Merch_Months_partial_Year_Factor" localSheetId="19">#REF!</definedName>
    <definedName name="Merch_Months_partial_Year_Factor" localSheetId="20">#REF!</definedName>
    <definedName name="Merch_Months_partial_Year_Factor" localSheetId="24">#REF!</definedName>
    <definedName name="Merch_Months_partial_Year_Factor" localSheetId="25">#REF!</definedName>
    <definedName name="Merch_Months_partial_Year_Factor" localSheetId="26">#REF!</definedName>
    <definedName name="Merch_Months_partial_Year_Factor" localSheetId="27">#REF!</definedName>
    <definedName name="Merch_Months_partial_Year_Factor" localSheetId="28">#REF!</definedName>
    <definedName name="Merch_Months_partial_Year_Factor" localSheetId="29">#REF!</definedName>
    <definedName name="Merch_Months_partial_Year_Factor">#REF!</definedName>
    <definedName name="Michelle" localSheetId="15">#REF!</definedName>
    <definedName name="Michelle" localSheetId="16">#REF!</definedName>
    <definedName name="Michelle" localSheetId="17">#REF!</definedName>
    <definedName name="Michelle" localSheetId="18">#REF!</definedName>
    <definedName name="Michelle" localSheetId="19">#REF!</definedName>
    <definedName name="Michelle" localSheetId="20">#REF!</definedName>
    <definedName name="Michelle" localSheetId="24">#REF!</definedName>
    <definedName name="Michelle" localSheetId="25">#REF!</definedName>
    <definedName name="Michelle" localSheetId="26">#REF!</definedName>
    <definedName name="Michelle" localSheetId="27">#REF!</definedName>
    <definedName name="Michelle" localSheetId="28">#REF!</definedName>
    <definedName name="Michelle" localSheetId="29">#REF!</definedName>
    <definedName name="Michelle">#REF!</definedName>
    <definedName name="Minimum_Debt_Service_Coverage" localSheetId="15">#REF!</definedName>
    <definedName name="Minimum_Debt_Service_Coverage" localSheetId="16">#REF!</definedName>
    <definedName name="Minimum_Debt_Service_Coverage" localSheetId="17">#REF!</definedName>
    <definedName name="Minimum_Debt_Service_Coverage" localSheetId="18">#REF!</definedName>
    <definedName name="Minimum_Debt_Service_Coverage" localSheetId="19">#REF!</definedName>
    <definedName name="Minimum_Debt_Service_Coverage" localSheetId="20">#REF!</definedName>
    <definedName name="Minimum_Debt_Service_Coverage" localSheetId="24">#REF!</definedName>
    <definedName name="Minimum_Debt_Service_Coverage" localSheetId="25">#REF!</definedName>
    <definedName name="Minimum_Debt_Service_Coverage" localSheetId="26">#REF!</definedName>
    <definedName name="Minimum_Debt_Service_Coverage" localSheetId="27">#REF!</definedName>
    <definedName name="Minimum_Debt_Service_Coverage" localSheetId="28">#REF!</definedName>
    <definedName name="Minimum_Debt_Service_Coverage" localSheetId="29">#REF!</definedName>
    <definedName name="Minimum_Debt_Service_Coverage">#REF!</definedName>
    <definedName name="Mobilization_Months" localSheetId="15">#REF!</definedName>
    <definedName name="Mobilization_Months" localSheetId="16">#REF!</definedName>
    <definedName name="Mobilization_Months" localSheetId="17">#REF!</definedName>
    <definedName name="Mobilization_Months" localSheetId="18">#REF!</definedName>
    <definedName name="Mobilization_Months" localSheetId="19">#REF!</definedName>
    <definedName name="Mobilization_Months" localSheetId="20">#REF!</definedName>
    <definedName name="Mobilization_Months" localSheetId="24">#REF!</definedName>
    <definedName name="Mobilization_Months" localSheetId="25">#REF!</definedName>
    <definedName name="Mobilization_Months" localSheetId="26">#REF!</definedName>
    <definedName name="Mobilization_Months" localSheetId="27">#REF!</definedName>
    <definedName name="Mobilization_Months" localSheetId="28">#REF!</definedName>
    <definedName name="Mobilization_Months" localSheetId="29">#REF!</definedName>
    <definedName name="Mobilization_Months">#REF!</definedName>
    <definedName name="MODEL" localSheetId="15">#REF!</definedName>
    <definedName name="MODEL" localSheetId="16">#REF!</definedName>
    <definedName name="MODEL" localSheetId="17">#REF!</definedName>
    <definedName name="MODEL" localSheetId="18">#REF!</definedName>
    <definedName name="MODEL" localSheetId="19">#REF!</definedName>
    <definedName name="MODEL" localSheetId="20">#REF!</definedName>
    <definedName name="MODEL" localSheetId="24">#REF!</definedName>
    <definedName name="MODEL" localSheetId="25">#REF!</definedName>
    <definedName name="MODEL" localSheetId="26">#REF!</definedName>
    <definedName name="MODEL" localSheetId="27">#REF!</definedName>
    <definedName name="MODEL" localSheetId="28">#REF!</definedName>
    <definedName name="MODEL" localSheetId="29">#REF!</definedName>
    <definedName name="MODEL">#REF!</definedName>
    <definedName name="modifiedavailmod" localSheetId="15"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16"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1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18"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19"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20"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2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2"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12"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14"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24"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25"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26"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2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28"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29"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nth1" localSheetId="15">#REF!</definedName>
    <definedName name="Month1" localSheetId="16">#REF!</definedName>
    <definedName name="Month1" localSheetId="17">#REF!</definedName>
    <definedName name="Month1" localSheetId="18">#REF!</definedName>
    <definedName name="Month1" localSheetId="19">#REF!</definedName>
    <definedName name="Month1" localSheetId="20">#REF!</definedName>
    <definedName name="Month1" localSheetId="24">#REF!</definedName>
    <definedName name="Month1" localSheetId="25">#REF!</definedName>
    <definedName name="Month1" localSheetId="26">#REF!</definedName>
    <definedName name="Month1" localSheetId="27">#REF!</definedName>
    <definedName name="Month1" localSheetId="28">#REF!</definedName>
    <definedName name="Month1" localSheetId="29">#REF!</definedName>
    <definedName name="Month1">#REF!</definedName>
    <definedName name="Month2" localSheetId="15">#REF!</definedName>
    <definedName name="Month2" localSheetId="16">#REF!</definedName>
    <definedName name="Month2" localSheetId="17">#REF!</definedName>
    <definedName name="Month2" localSheetId="18">#REF!</definedName>
    <definedName name="Month2" localSheetId="19">#REF!</definedName>
    <definedName name="Month2" localSheetId="20">#REF!</definedName>
    <definedName name="Month2" localSheetId="24">#REF!</definedName>
    <definedName name="Month2" localSheetId="25">#REF!</definedName>
    <definedName name="Month2" localSheetId="26">#REF!</definedName>
    <definedName name="Month2" localSheetId="27">#REF!</definedName>
    <definedName name="Month2" localSheetId="28">#REF!</definedName>
    <definedName name="Month2" localSheetId="29">#REF!</definedName>
    <definedName name="Month2">#REF!</definedName>
    <definedName name="Month3" localSheetId="15">#REF!</definedName>
    <definedName name="Month3" localSheetId="16">#REF!</definedName>
    <definedName name="Month3" localSheetId="17">#REF!</definedName>
    <definedName name="Month3" localSheetId="18">#REF!</definedName>
    <definedName name="Month3" localSheetId="19">#REF!</definedName>
    <definedName name="Month3" localSheetId="20">#REF!</definedName>
    <definedName name="Month3" localSheetId="24">#REF!</definedName>
    <definedName name="Month3" localSheetId="25">#REF!</definedName>
    <definedName name="Month3" localSheetId="26">#REF!</definedName>
    <definedName name="Month3" localSheetId="27">#REF!</definedName>
    <definedName name="Month3" localSheetId="28">#REF!</definedName>
    <definedName name="Month3" localSheetId="29">#REF!</definedName>
    <definedName name="Month3">#REF!</definedName>
    <definedName name="MONTHLYREC" localSheetId="15">#REF!</definedName>
    <definedName name="MONTHLYREC" localSheetId="16">#REF!</definedName>
    <definedName name="MONTHLYREC" localSheetId="17">#REF!</definedName>
    <definedName name="MONTHLYREC" localSheetId="18">#REF!</definedName>
    <definedName name="MONTHLYREC" localSheetId="19">#REF!</definedName>
    <definedName name="MONTHLYREC" localSheetId="20">#REF!</definedName>
    <definedName name="MONTHLYREC" localSheetId="24">#REF!</definedName>
    <definedName name="MONTHLYREC" localSheetId="25">#REF!</definedName>
    <definedName name="MONTHLYREC" localSheetId="26">#REF!</definedName>
    <definedName name="MONTHLYREC" localSheetId="27">#REF!</definedName>
    <definedName name="MONTHLYREC" localSheetId="28">#REF!</definedName>
    <definedName name="MONTHLYREC" localSheetId="29">#REF!</definedName>
    <definedName name="MONTHLYREC">#REF!</definedName>
    <definedName name="Months" localSheetId="15">'[8]misc tables'!$B$2:$B$13</definedName>
    <definedName name="Months" localSheetId="16">'[8]misc tables'!$B$2:$B$13</definedName>
    <definedName name="Months" localSheetId="17">'[8]misc tables'!$B$2:$B$13</definedName>
    <definedName name="Months" localSheetId="18">'[8]misc tables'!$B$2:$B$13</definedName>
    <definedName name="Months" localSheetId="19">'[8]misc tables'!$B$2:$B$13</definedName>
    <definedName name="Months" localSheetId="20">'[8]misc tables'!$B$2:$B$13</definedName>
    <definedName name="Months" localSheetId="24">'[8]misc tables'!$B$2:$B$13</definedName>
    <definedName name="Months" localSheetId="25">'[8]misc tables'!$B$2:$B$13</definedName>
    <definedName name="Months" localSheetId="26">'[8]misc tables'!$B$2:$B$13</definedName>
    <definedName name="Months" localSheetId="27">'[8]misc tables'!$B$2:$B$13</definedName>
    <definedName name="Months" localSheetId="28">'[8]misc tables'!$B$2:$B$13</definedName>
    <definedName name="Months" localSheetId="29">'[8]misc tables'!$B$2:$B$13</definedName>
    <definedName name="Months">'[8]misc tables'!$B$2:$B$13</definedName>
    <definedName name="Months_of_Debt_Service_Reserve" localSheetId="15">#REF!</definedName>
    <definedName name="Months_of_Debt_Service_Reserve" localSheetId="16">#REF!</definedName>
    <definedName name="Months_of_Debt_Service_Reserve" localSheetId="17">#REF!</definedName>
    <definedName name="Months_of_Debt_Service_Reserve" localSheetId="18">#REF!</definedName>
    <definedName name="Months_of_Debt_Service_Reserve" localSheetId="19">#REF!</definedName>
    <definedName name="Months_of_Debt_Service_Reserve" localSheetId="20">#REF!</definedName>
    <definedName name="Months_of_Debt_Service_Reserve" localSheetId="24">#REF!</definedName>
    <definedName name="Months_of_Debt_Service_Reserve" localSheetId="25">#REF!</definedName>
    <definedName name="Months_of_Debt_Service_Reserve" localSheetId="26">#REF!</definedName>
    <definedName name="Months_of_Debt_Service_Reserve" localSheetId="27">#REF!</definedName>
    <definedName name="Months_of_Debt_Service_Reserve" localSheetId="28">#REF!</definedName>
    <definedName name="Months_of_Debt_Service_Reserve" localSheetId="29">#REF!</definedName>
    <definedName name="Months_of_Debt_Service_Reserve">#REF!</definedName>
    <definedName name="Months_Per_Year" localSheetId="15">#REF!</definedName>
    <definedName name="Months_Per_Year" localSheetId="16">#REF!</definedName>
    <definedName name="Months_Per_Year" localSheetId="17">#REF!</definedName>
    <definedName name="Months_Per_Year" localSheetId="18">#REF!</definedName>
    <definedName name="Months_Per_Year" localSheetId="19">#REF!</definedName>
    <definedName name="Months_Per_Year" localSheetId="20">#REF!</definedName>
    <definedName name="Months_Per_Year" localSheetId="24">#REF!</definedName>
    <definedName name="Months_Per_Year" localSheetId="25">#REF!</definedName>
    <definedName name="Months_Per_Year" localSheetId="26">#REF!</definedName>
    <definedName name="Months_Per_Year" localSheetId="27">#REF!</definedName>
    <definedName name="Months_Per_Year" localSheetId="28">#REF!</definedName>
    <definedName name="Months_Per_Year" localSheetId="29">#REF!</definedName>
    <definedName name="Months_Per_Year">#REF!</definedName>
    <definedName name="MSA_Fee" localSheetId="15">#REF!</definedName>
    <definedName name="MSA_Fee" localSheetId="16">#REF!</definedName>
    <definedName name="MSA_Fee" localSheetId="17">#REF!</definedName>
    <definedName name="MSA_Fee" localSheetId="18">#REF!</definedName>
    <definedName name="MSA_Fee" localSheetId="19">#REF!</definedName>
    <definedName name="MSA_Fee" localSheetId="20">#REF!</definedName>
    <definedName name="MSA_Fee" localSheetId="24">#REF!</definedName>
    <definedName name="MSA_Fee" localSheetId="25">#REF!</definedName>
    <definedName name="MSA_Fee" localSheetId="26">#REF!</definedName>
    <definedName name="MSA_Fee" localSheetId="27">#REF!</definedName>
    <definedName name="MSA_Fee" localSheetId="28">#REF!</definedName>
    <definedName name="MSA_Fee" localSheetId="29">#REF!</definedName>
    <definedName name="MSA_Fee">#REF!</definedName>
    <definedName name="MSA_Fee_Base_Year" localSheetId="15">#REF!</definedName>
    <definedName name="MSA_Fee_Base_Year" localSheetId="16">#REF!</definedName>
    <definedName name="MSA_Fee_Base_Year" localSheetId="17">#REF!</definedName>
    <definedName name="MSA_Fee_Base_Year" localSheetId="18">#REF!</definedName>
    <definedName name="MSA_Fee_Base_Year" localSheetId="19">#REF!</definedName>
    <definedName name="MSA_Fee_Base_Year" localSheetId="20">#REF!</definedName>
    <definedName name="MSA_Fee_Base_Year" localSheetId="24">#REF!</definedName>
    <definedName name="MSA_Fee_Base_Year" localSheetId="25">#REF!</definedName>
    <definedName name="MSA_Fee_Base_Year" localSheetId="26">#REF!</definedName>
    <definedName name="MSA_Fee_Base_Year" localSheetId="27">#REF!</definedName>
    <definedName name="MSA_Fee_Base_Year" localSheetId="28">#REF!</definedName>
    <definedName name="MSA_Fee_Base_Year" localSheetId="29">#REF!</definedName>
    <definedName name="MSA_Fee_Base_Year">#REF!</definedName>
    <definedName name="MSA_Fee_Input_per_Year" localSheetId="15">#REF!</definedName>
    <definedName name="MSA_Fee_Input_per_Year" localSheetId="16">#REF!</definedName>
    <definedName name="MSA_Fee_Input_per_Year" localSheetId="17">#REF!</definedName>
    <definedName name="MSA_Fee_Input_per_Year" localSheetId="18">#REF!</definedName>
    <definedName name="MSA_Fee_Input_per_Year" localSheetId="19">#REF!</definedName>
    <definedName name="MSA_Fee_Input_per_Year" localSheetId="20">#REF!</definedName>
    <definedName name="MSA_Fee_Input_per_Year" localSheetId="24">#REF!</definedName>
    <definedName name="MSA_Fee_Input_per_Year" localSheetId="25">#REF!</definedName>
    <definedName name="MSA_Fee_Input_per_Year" localSheetId="26">#REF!</definedName>
    <definedName name="MSA_Fee_Input_per_Year" localSheetId="27">#REF!</definedName>
    <definedName name="MSA_Fee_Input_per_Year" localSheetId="28">#REF!</definedName>
    <definedName name="MSA_Fee_Input_per_Year" localSheetId="29">#REF!</definedName>
    <definedName name="MSA_Fee_Input_per_Year">#REF!</definedName>
    <definedName name="MthAvg" localSheetId="15">#REF!</definedName>
    <definedName name="MthAvg" localSheetId="16">#REF!</definedName>
    <definedName name="MthAvg" localSheetId="17">#REF!</definedName>
    <definedName name="MthAvg" localSheetId="18">#REF!</definedName>
    <definedName name="MthAvg" localSheetId="19">#REF!</definedName>
    <definedName name="MthAvg" localSheetId="20">#REF!</definedName>
    <definedName name="MthAvg" localSheetId="24">#REF!</definedName>
    <definedName name="MthAvg" localSheetId="25">#REF!</definedName>
    <definedName name="MthAvg" localSheetId="26">#REF!</definedName>
    <definedName name="MthAvg" localSheetId="27">#REF!</definedName>
    <definedName name="MthAvg" localSheetId="28">#REF!</definedName>
    <definedName name="MthAvg" localSheetId="29">#REF!</definedName>
    <definedName name="MthAvg">#REF!</definedName>
    <definedName name="N_A" localSheetId="15">#REF!</definedName>
    <definedName name="N_A" localSheetId="16">#REF!</definedName>
    <definedName name="N_A" localSheetId="17">#REF!</definedName>
    <definedName name="N_A" localSheetId="18">#REF!</definedName>
    <definedName name="N_A" localSheetId="19">#REF!</definedName>
    <definedName name="N_A" localSheetId="20">#REF!</definedName>
    <definedName name="N_A" localSheetId="24">#REF!</definedName>
    <definedName name="N_A" localSheetId="25">#REF!</definedName>
    <definedName name="N_A" localSheetId="26">#REF!</definedName>
    <definedName name="N_A" localSheetId="27">#REF!</definedName>
    <definedName name="N_A" localSheetId="28">#REF!</definedName>
    <definedName name="N_A" localSheetId="29">#REF!</definedName>
    <definedName name="N_A">#REF!</definedName>
    <definedName name="Net_Cash_Flow" localSheetId="15">#REF!</definedName>
    <definedName name="Net_Cash_Flow" localSheetId="16">#REF!</definedName>
    <definedName name="Net_Cash_Flow" localSheetId="17">#REF!</definedName>
    <definedName name="Net_Cash_Flow" localSheetId="18">#REF!</definedName>
    <definedName name="Net_Cash_Flow" localSheetId="19">#REF!</definedName>
    <definedName name="Net_Cash_Flow" localSheetId="20">#REF!</definedName>
    <definedName name="Net_Cash_Flow" localSheetId="24">#REF!</definedName>
    <definedName name="Net_Cash_Flow" localSheetId="25">#REF!</definedName>
    <definedName name="Net_Cash_Flow" localSheetId="26">#REF!</definedName>
    <definedName name="Net_Cash_Flow" localSheetId="27">#REF!</definedName>
    <definedName name="Net_Cash_Flow" localSheetId="28">#REF!</definedName>
    <definedName name="Net_Cash_Flow" localSheetId="29">#REF!</definedName>
    <definedName name="Net_Cash_Flow">#REF!</definedName>
    <definedName name="Net_Fixed_Assets" localSheetId="15">#REF!</definedName>
    <definedName name="Net_Fixed_Assets" localSheetId="16">#REF!</definedName>
    <definedName name="Net_Fixed_Assets" localSheetId="17">#REF!</definedName>
    <definedName name="Net_Fixed_Assets" localSheetId="18">#REF!</definedName>
    <definedName name="Net_Fixed_Assets" localSheetId="19">#REF!</definedName>
    <definedName name="Net_Fixed_Assets" localSheetId="20">#REF!</definedName>
    <definedName name="Net_Fixed_Assets" localSheetId="24">#REF!</definedName>
    <definedName name="Net_Fixed_Assets" localSheetId="25">#REF!</definedName>
    <definedName name="Net_Fixed_Assets" localSheetId="26">#REF!</definedName>
    <definedName name="Net_Fixed_Assets" localSheetId="27">#REF!</definedName>
    <definedName name="Net_Fixed_Assets" localSheetId="28">#REF!</definedName>
    <definedName name="Net_Fixed_Assets" localSheetId="29">#REF!</definedName>
    <definedName name="Net_Fixed_Assets">#REF!</definedName>
    <definedName name="Net_Gain_on_Sale_of_Assets" localSheetId="15">#REF!</definedName>
    <definedName name="Net_Gain_on_Sale_of_Assets" localSheetId="16">#REF!</definedName>
    <definedName name="Net_Gain_on_Sale_of_Assets" localSheetId="17">#REF!</definedName>
    <definedName name="Net_Gain_on_Sale_of_Assets" localSheetId="18">#REF!</definedName>
    <definedName name="Net_Gain_on_Sale_of_Assets" localSheetId="19">#REF!</definedName>
    <definedName name="Net_Gain_on_Sale_of_Assets" localSheetId="20">#REF!</definedName>
    <definedName name="Net_Gain_on_Sale_of_Assets" localSheetId="24">#REF!</definedName>
    <definedName name="Net_Gain_on_Sale_of_Assets" localSheetId="25">#REF!</definedName>
    <definedName name="Net_Gain_on_Sale_of_Assets" localSheetId="26">#REF!</definedName>
    <definedName name="Net_Gain_on_Sale_of_Assets" localSheetId="27">#REF!</definedName>
    <definedName name="Net_Gain_on_Sale_of_Assets" localSheetId="28">#REF!</definedName>
    <definedName name="Net_Gain_on_Sale_of_Assets" localSheetId="29">#REF!</definedName>
    <definedName name="Net_Gain_on_Sale_of_Assets">#REF!</definedName>
    <definedName name="Net_Payments_on_Fire_Truck_during_Construction_Input" localSheetId="15">#REF!</definedName>
    <definedName name="Net_Payments_on_Fire_Truck_during_Construction_Input" localSheetId="16">#REF!</definedName>
    <definedName name="Net_Payments_on_Fire_Truck_during_Construction_Input" localSheetId="17">#REF!</definedName>
    <definedName name="Net_Payments_on_Fire_Truck_during_Construction_Input" localSheetId="18">#REF!</definedName>
    <definedName name="Net_Payments_on_Fire_Truck_during_Construction_Input" localSheetId="19">#REF!</definedName>
    <definedName name="Net_Payments_on_Fire_Truck_during_Construction_Input" localSheetId="20">#REF!</definedName>
    <definedName name="Net_Payments_on_Fire_Truck_during_Construction_Input" localSheetId="24">#REF!</definedName>
    <definedName name="Net_Payments_on_Fire_Truck_during_Construction_Input" localSheetId="25">#REF!</definedName>
    <definedName name="Net_Payments_on_Fire_Truck_during_Construction_Input" localSheetId="26">#REF!</definedName>
    <definedName name="Net_Payments_on_Fire_Truck_during_Construction_Input" localSheetId="27">#REF!</definedName>
    <definedName name="Net_Payments_on_Fire_Truck_during_Construction_Input" localSheetId="28">#REF!</definedName>
    <definedName name="Net_Payments_on_Fire_Truck_during_Construction_Input" localSheetId="29">#REF!</definedName>
    <definedName name="Net_Payments_on_Fire_Truck_during_Construction_Input">#REF!</definedName>
    <definedName name="Net_Start_Up_Revenues" localSheetId="15">#REF!</definedName>
    <definedName name="Net_Start_Up_Revenues" localSheetId="16">#REF!</definedName>
    <definedName name="Net_Start_Up_Revenues" localSheetId="17">#REF!</definedName>
    <definedName name="Net_Start_Up_Revenues" localSheetId="18">#REF!</definedName>
    <definedName name="Net_Start_Up_Revenues" localSheetId="19">#REF!</definedName>
    <definedName name="Net_Start_Up_Revenues" localSheetId="20">#REF!</definedName>
    <definedName name="Net_Start_Up_Revenues" localSheetId="24">#REF!</definedName>
    <definedName name="Net_Start_Up_Revenues" localSheetId="25">#REF!</definedName>
    <definedName name="Net_Start_Up_Revenues" localSheetId="26">#REF!</definedName>
    <definedName name="Net_Start_Up_Revenues" localSheetId="27">#REF!</definedName>
    <definedName name="Net_Start_Up_Revenues" localSheetId="28">#REF!</definedName>
    <definedName name="Net_Start_Up_Revenues" localSheetId="29">#REF!</definedName>
    <definedName name="Net_Start_Up_Revenues">#REF!</definedName>
    <definedName name="new" localSheetId="15" hidden="1">{"Page_1",#N/A,FALSE,"BAD4Q98";"Page_2",#N/A,FALSE,"BAD4Q98";"Page_3",#N/A,FALSE,"BAD4Q98";"Page_4",#N/A,FALSE,"BAD4Q98";"Page_5",#N/A,FALSE,"BAD4Q98";"Page_6",#N/A,FALSE,"BAD4Q98";"Input_1",#N/A,FALSE,"BAD4Q98";"Input_2",#N/A,FALSE,"BAD4Q98"}</definedName>
    <definedName name="new" localSheetId="16" hidden="1">{"Page_1",#N/A,FALSE,"BAD4Q98";"Page_2",#N/A,FALSE,"BAD4Q98";"Page_3",#N/A,FALSE,"BAD4Q98";"Page_4",#N/A,FALSE,"BAD4Q98";"Page_5",#N/A,FALSE,"BAD4Q98";"Page_6",#N/A,FALSE,"BAD4Q98";"Input_1",#N/A,FALSE,"BAD4Q98";"Input_2",#N/A,FALSE,"BAD4Q98"}</definedName>
    <definedName name="new" localSheetId="17" hidden="1">{"Page_1",#N/A,FALSE,"BAD4Q98";"Page_2",#N/A,FALSE,"BAD4Q98";"Page_3",#N/A,FALSE,"BAD4Q98";"Page_4",#N/A,FALSE,"BAD4Q98";"Page_5",#N/A,FALSE,"BAD4Q98";"Page_6",#N/A,FALSE,"BAD4Q98";"Input_1",#N/A,FALSE,"BAD4Q98";"Input_2",#N/A,FALSE,"BAD4Q98"}</definedName>
    <definedName name="new" localSheetId="18" hidden="1">{"Page_1",#N/A,FALSE,"BAD4Q98";"Page_2",#N/A,FALSE,"BAD4Q98";"Page_3",#N/A,FALSE,"BAD4Q98";"Page_4",#N/A,FALSE,"BAD4Q98";"Page_5",#N/A,FALSE,"BAD4Q98";"Page_6",#N/A,FALSE,"BAD4Q98";"Input_1",#N/A,FALSE,"BAD4Q98";"Input_2",#N/A,FALSE,"BAD4Q98"}</definedName>
    <definedName name="new" localSheetId="19" hidden="1">{"Page_1",#N/A,FALSE,"BAD4Q98";"Page_2",#N/A,FALSE,"BAD4Q98";"Page_3",#N/A,FALSE,"BAD4Q98";"Page_4",#N/A,FALSE,"BAD4Q98";"Page_5",#N/A,FALSE,"BAD4Q98";"Page_6",#N/A,FALSE,"BAD4Q98";"Input_1",#N/A,FALSE,"BAD4Q98";"Input_2",#N/A,FALSE,"BAD4Q98"}</definedName>
    <definedName name="new" localSheetId="20" hidden="1">{"Page_1",#N/A,FALSE,"BAD4Q98";"Page_2",#N/A,FALSE,"BAD4Q98";"Page_3",#N/A,FALSE,"BAD4Q98";"Page_4",#N/A,FALSE,"BAD4Q98";"Page_5",#N/A,FALSE,"BAD4Q98";"Page_6",#N/A,FALSE,"BAD4Q98";"Input_1",#N/A,FALSE,"BAD4Q98";"Input_2",#N/A,FALSE,"BAD4Q98"}</definedName>
    <definedName name="new" localSheetId="21" hidden="1">{"Page_1",#N/A,FALSE,"BAD4Q98";"Page_2",#N/A,FALSE,"BAD4Q98";"Page_3",#N/A,FALSE,"BAD4Q98";"Page_4",#N/A,FALSE,"BAD4Q98";"Page_5",#N/A,FALSE,"BAD4Q98";"Page_6",#N/A,FALSE,"BAD4Q98";"Input_1",#N/A,FALSE,"BAD4Q98";"Input_2",#N/A,FALSE,"BAD4Q98"}</definedName>
    <definedName name="new" localSheetId="2" hidden="1">{"Page_1",#N/A,FALSE,"BAD4Q98";"Page_2",#N/A,FALSE,"BAD4Q98";"Page_3",#N/A,FALSE,"BAD4Q98";"Page_4",#N/A,FALSE,"BAD4Q98";"Page_5",#N/A,FALSE,"BAD4Q98";"Page_6",#N/A,FALSE,"BAD4Q98";"Input_1",#N/A,FALSE,"BAD4Q98";"Input_2",#N/A,FALSE,"BAD4Q98"}</definedName>
    <definedName name="new" localSheetId="7" hidden="1">{"Page_1",#N/A,FALSE,"BAD4Q98";"Page_2",#N/A,FALSE,"BAD4Q98";"Page_3",#N/A,FALSE,"BAD4Q98";"Page_4",#N/A,FALSE,"BAD4Q98";"Page_5",#N/A,FALSE,"BAD4Q98";"Page_6",#N/A,FALSE,"BAD4Q98";"Input_1",#N/A,FALSE,"BAD4Q98";"Input_2",#N/A,FALSE,"BAD4Q98"}</definedName>
    <definedName name="new" localSheetId="12" hidden="1">{"Page_1",#N/A,FALSE,"BAD4Q98";"Page_2",#N/A,FALSE,"BAD4Q98";"Page_3",#N/A,FALSE,"BAD4Q98";"Page_4",#N/A,FALSE,"BAD4Q98";"Page_5",#N/A,FALSE,"BAD4Q98";"Page_6",#N/A,FALSE,"BAD4Q98";"Input_1",#N/A,FALSE,"BAD4Q98";"Input_2",#N/A,FALSE,"BAD4Q98"}</definedName>
    <definedName name="new" localSheetId="14" hidden="1">{"Page_1",#N/A,FALSE,"BAD4Q98";"Page_2",#N/A,FALSE,"BAD4Q98";"Page_3",#N/A,FALSE,"BAD4Q98";"Page_4",#N/A,FALSE,"BAD4Q98";"Page_5",#N/A,FALSE,"BAD4Q98";"Page_6",#N/A,FALSE,"BAD4Q98";"Input_1",#N/A,FALSE,"BAD4Q98";"Input_2",#N/A,FALSE,"BAD4Q98"}</definedName>
    <definedName name="new" localSheetId="24" hidden="1">{"Page_1",#N/A,FALSE,"BAD4Q98";"Page_2",#N/A,FALSE,"BAD4Q98";"Page_3",#N/A,FALSE,"BAD4Q98";"Page_4",#N/A,FALSE,"BAD4Q98";"Page_5",#N/A,FALSE,"BAD4Q98";"Page_6",#N/A,FALSE,"BAD4Q98";"Input_1",#N/A,FALSE,"BAD4Q98";"Input_2",#N/A,FALSE,"BAD4Q98"}</definedName>
    <definedName name="new" localSheetId="25" hidden="1">{"Page_1",#N/A,FALSE,"BAD4Q98";"Page_2",#N/A,FALSE,"BAD4Q98";"Page_3",#N/A,FALSE,"BAD4Q98";"Page_4",#N/A,FALSE,"BAD4Q98";"Page_5",#N/A,FALSE,"BAD4Q98";"Page_6",#N/A,FALSE,"BAD4Q98";"Input_1",#N/A,FALSE,"BAD4Q98";"Input_2",#N/A,FALSE,"BAD4Q98"}</definedName>
    <definedName name="new" localSheetId="26" hidden="1">{"Page_1",#N/A,FALSE,"BAD4Q98";"Page_2",#N/A,FALSE,"BAD4Q98";"Page_3",#N/A,FALSE,"BAD4Q98";"Page_4",#N/A,FALSE,"BAD4Q98";"Page_5",#N/A,FALSE,"BAD4Q98";"Page_6",#N/A,FALSE,"BAD4Q98";"Input_1",#N/A,FALSE,"BAD4Q98";"Input_2",#N/A,FALSE,"BAD4Q98"}</definedName>
    <definedName name="new" localSheetId="27" hidden="1">{"Page_1",#N/A,FALSE,"BAD4Q98";"Page_2",#N/A,FALSE,"BAD4Q98";"Page_3",#N/A,FALSE,"BAD4Q98";"Page_4",#N/A,FALSE,"BAD4Q98";"Page_5",#N/A,FALSE,"BAD4Q98";"Page_6",#N/A,FALSE,"BAD4Q98";"Input_1",#N/A,FALSE,"BAD4Q98";"Input_2",#N/A,FALSE,"BAD4Q98"}</definedName>
    <definedName name="new" localSheetId="28" hidden="1">{"Page_1",#N/A,FALSE,"BAD4Q98";"Page_2",#N/A,FALSE,"BAD4Q98";"Page_3",#N/A,FALSE,"BAD4Q98";"Page_4",#N/A,FALSE,"BAD4Q98";"Page_5",#N/A,FALSE,"BAD4Q98";"Page_6",#N/A,FALSE,"BAD4Q98";"Input_1",#N/A,FALSE,"BAD4Q98";"Input_2",#N/A,FALSE,"BAD4Q98"}</definedName>
    <definedName name="new" localSheetId="29" hidden="1">{"Page_1",#N/A,FALSE,"BAD4Q98";"Page_2",#N/A,FALSE,"BAD4Q98";"Page_3",#N/A,FALSE,"BAD4Q98";"Page_4",#N/A,FALSE,"BAD4Q98";"Page_5",#N/A,FALSE,"BAD4Q98";"Page_6",#N/A,FALSE,"BAD4Q98";"Input_1",#N/A,FALSE,"BAD4Q98";"Input_2",#N/A,FALSE,"BAD4Q98"}</definedName>
    <definedName name="newwrev" localSheetId="15" hidden="1">{#N/A,#N/A,TRUE,"SDGE";#N/A,#N/A,TRUE,"GBU";#N/A,#N/A,TRUE,"TBU";#N/A,#N/A,TRUE,"EDBU";#N/A,#N/A,TRUE,"ExclCC"}</definedName>
    <definedName name="newwrev" localSheetId="16" hidden="1">{#N/A,#N/A,TRUE,"SDGE";#N/A,#N/A,TRUE,"GBU";#N/A,#N/A,TRUE,"TBU";#N/A,#N/A,TRUE,"EDBU";#N/A,#N/A,TRUE,"ExclCC"}</definedName>
    <definedName name="newwrev" localSheetId="17" hidden="1">{#N/A,#N/A,TRUE,"SDGE";#N/A,#N/A,TRUE,"GBU";#N/A,#N/A,TRUE,"TBU";#N/A,#N/A,TRUE,"EDBU";#N/A,#N/A,TRUE,"ExclCC"}</definedName>
    <definedName name="newwrev" localSheetId="18" hidden="1">{#N/A,#N/A,TRUE,"SDGE";#N/A,#N/A,TRUE,"GBU";#N/A,#N/A,TRUE,"TBU";#N/A,#N/A,TRUE,"EDBU";#N/A,#N/A,TRUE,"ExclCC"}</definedName>
    <definedName name="newwrev" localSheetId="19" hidden="1">{#N/A,#N/A,TRUE,"SDGE";#N/A,#N/A,TRUE,"GBU";#N/A,#N/A,TRUE,"TBU";#N/A,#N/A,TRUE,"EDBU";#N/A,#N/A,TRUE,"ExclCC"}</definedName>
    <definedName name="newwrev" localSheetId="20" hidden="1">{#N/A,#N/A,TRUE,"SDGE";#N/A,#N/A,TRUE,"GBU";#N/A,#N/A,TRUE,"TBU";#N/A,#N/A,TRUE,"EDBU";#N/A,#N/A,TRUE,"ExclCC"}</definedName>
    <definedName name="newwrev" localSheetId="21" hidden="1">{#N/A,#N/A,TRUE,"SDGE";#N/A,#N/A,TRUE,"GBU";#N/A,#N/A,TRUE,"TBU";#N/A,#N/A,TRUE,"EDBU";#N/A,#N/A,TRUE,"ExclCC"}</definedName>
    <definedName name="newwrev" localSheetId="2" hidden="1">{#N/A,#N/A,TRUE,"SDGE";#N/A,#N/A,TRUE,"GBU";#N/A,#N/A,TRUE,"TBU";#N/A,#N/A,TRUE,"EDBU";#N/A,#N/A,TRUE,"ExclCC"}</definedName>
    <definedName name="newwrev" localSheetId="7" hidden="1">{#N/A,#N/A,TRUE,"SDGE";#N/A,#N/A,TRUE,"GBU";#N/A,#N/A,TRUE,"TBU";#N/A,#N/A,TRUE,"EDBU";#N/A,#N/A,TRUE,"ExclCC"}</definedName>
    <definedName name="newwrev" localSheetId="12" hidden="1">{#N/A,#N/A,TRUE,"SDGE";#N/A,#N/A,TRUE,"GBU";#N/A,#N/A,TRUE,"TBU";#N/A,#N/A,TRUE,"EDBU";#N/A,#N/A,TRUE,"ExclCC"}</definedName>
    <definedName name="newwrev" localSheetId="14" hidden="1">{#N/A,#N/A,TRUE,"SDGE";#N/A,#N/A,TRUE,"GBU";#N/A,#N/A,TRUE,"TBU";#N/A,#N/A,TRUE,"EDBU";#N/A,#N/A,TRUE,"ExclCC"}</definedName>
    <definedName name="newwrev" localSheetId="24" hidden="1">{#N/A,#N/A,TRUE,"SDGE";#N/A,#N/A,TRUE,"GBU";#N/A,#N/A,TRUE,"TBU";#N/A,#N/A,TRUE,"EDBU";#N/A,#N/A,TRUE,"ExclCC"}</definedName>
    <definedName name="newwrev" localSheetId="25" hidden="1">{#N/A,#N/A,TRUE,"SDGE";#N/A,#N/A,TRUE,"GBU";#N/A,#N/A,TRUE,"TBU";#N/A,#N/A,TRUE,"EDBU";#N/A,#N/A,TRUE,"ExclCC"}</definedName>
    <definedName name="newwrev" localSheetId="26" hidden="1">{#N/A,#N/A,TRUE,"SDGE";#N/A,#N/A,TRUE,"GBU";#N/A,#N/A,TRUE,"TBU";#N/A,#N/A,TRUE,"EDBU";#N/A,#N/A,TRUE,"ExclCC"}</definedName>
    <definedName name="newwrev" localSheetId="27" hidden="1">{#N/A,#N/A,TRUE,"SDGE";#N/A,#N/A,TRUE,"GBU";#N/A,#N/A,TRUE,"TBU";#N/A,#N/A,TRUE,"EDBU";#N/A,#N/A,TRUE,"ExclCC"}</definedName>
    <definedName name="newwrev" localSheetId="28" hidden="1">{#N/A,#N/A,TRUE,"SDGE";#N/A,#N/A,TRUE,"GBU";#N/A,#N/A,TRUE,"TBU";#N/A,#N/A,TRUE,"EDBU";#N/A,#N/A,TRUE,"ExclCC"}</definedName>
    <definedName name="newwrev" localSheetId="29" hidden="1">{#N/A,#N/A,TRUE,"SDGE";#N/A,#N/A,TRUE,"GBU";#N/A,#N/A,TRUE,"TBU";#N/A,#N/A,TRUE,"EDBU";#N/A,#N/A,TRUE,"ExclCC"}</definedName>
    <definedName name="nine" localSheetId="15">#REF!</definedName>
    <definedName name="nine" localSheetId="16">#REF!</definedName>
    <definedName name="nine" localSheetId="17">#REF!</definedName>
    <definedName name="nine" localSheetId="18">#REF!</definedName>
    <definedName name="nine" localSheetId="19">#REF!</definedName>
    <definedName name="nine" localSheetId="20">#REF!</definedName>
    <definedName name="nine" localSheetId="24">#REF!</definedName>
    <definedName name="nine" localSheetId="25">#REF!</definedName>
    <definedName name="nine" localSheetId="26">#REF!</definedName>
    <definedName name="nine" localSheetId="27">#REF!</definedName>
    <definedName name="nine" localSheetId="28">#REF!</definedName>
    <definedName name="nine" localSheetId="29">#REF!</definedName>
    <definedName name="nine">#REF!</definedName>
    <definedName name="No_of_Pamts_Pref" localSheetId="15">MATCH(0.01,END_BAL_PREF,-1)+1</definedName>
    <definedName name="No_of_Pamts_Pref" localSheetId="16">MATCH(0.01,END_BAL_PREF,-1)+1</definedName>
    <definedName name="No_of_Pamts_Pref" localSheetId="17">MATCH(0.01,END_BAL_PREF,-1)+1</definedName>
    <definedName name="No_of_Pamts_Pref" localSheetId="18">MATCH(0.01,END_BAL_PREF,-1)+1</definedName>
    <definedName name="No_of_Pamts_Pref" localSheetId="19">MATCH(0.01,END_BAL_PREF,-1)+1</definedName>
    <definedName name="No_of_Pamts_Pref" localSheetId="20">MATCH(0.01,END_BAL_PREF,-1)+1</definedName>
    <definedName name="No_of_Pamts_Pref" localSheetId="21">MATCH(0.01,END_BAL_PREF,-1)+1</definedName>
    <definedName name="No_of_Pamts_Pref" localSheetId="2">MATCH(0.01,END_BAL_PREF,-1)+1</definedName>
    <definedName name="No_of_Pamts_Pref" localSheetId="3">MATCH(0.01,END_BAL_PREF,-1)+1</definedName>
    <definedName name="No_of_Pamts_Pref" localSheetId="5">MATCH(0.01,END_BAL_PREF,-1)+1</definedName>
    <definedName name="No_of_Pamts_Pref" localSheetId="7">MATCH(0.01,END_BAL_PREF,-1)+1</definedName>
    <definedName name="No_of_Pamts_Pref" localSheetId="12">MATCH(0.01,END_BAL_PREF,-1)+1</definedName>
    <definedName name="No_of_Pamts_Pref" localSheetId="14">MATCH(0.01,END_BAL_PREF,-1)+1</definedName>
    <definedName name="No_of_Pamts_Pref" localSheetId="24">MATCH(0.01,END_BAL_PREF,-1)+1</definedName>
    <definedName name="No_of_Pamts_Pref" localSheetId="25">MATCH(0.01,END_BAL_PREF,-1)+1</definedName>
    <definedName name="No_of_Pamts_Pref" localSheetId="26">MATCH(0.01,END_BAL_PREF,-1)+1</definedName>
    <definedName name="No_of_Pamts_Pref" localSheetId="27">MATCH(0.01,END_BAL_PREF,-1)+1</definedName>
    <definedName name="No_of_Pamts_Pref" localSheetId="28">MATCH(0.01,END_BAL_PREF,-1)+1</definedName>
    <definedName name="No_of_Pamts_Pref" localSheetId="29">MATCH(0.01,END_BAL_PREF,-1)+1</definedName>
    <definedName name="No_of_Pamts_Pref">MATCH(0.01,END_BAL_PREF,-1)+1</definedName>
    <definedName name="Non_Recourse_CP_Conduit_LIBOR_Spread" localSheetId="15">#REF!</definedName>
    <definedName name="Non_Recourse_CP_Conduit_LIBOR_Spread" localSheetId="16">#REF!</definedName>
    <definedName name="Non_Recourse_CP_Conduit_LIBOR_Spread" localSheetId="17">#REF!</definedName>
    <definedName name="Non_Recourse_CP_Conduit_LIBOR_Spread" localSheetId="18">#REF!</definedName>
    <definedName name="Non_Recourse_CP_Conduit_LIBOR_Spread" localSheetId="19">#REF!</definedName>
    <definedName name="Non_Recourse_CP_Conduit_LIBOR_Spread" localSheetId="20">#REF!</definedName>
    <definedName name="Non_Recourse_CP_Conduit_LIBOR_Spread" localSheetId="24">#REF!</definedName>
    <definedName name="Non_Recourse_CP_Conduit_LIBOR_Spread" localSheetId="25">#REF!</definedName>
    <definedName name="Non_Recourse_CP_Conduit_LIBOR_Spread" localSheetId="26">#REF!</definedName>
    <definedName name="Non_Recourse_CP_Conduit_LIBOR_Spread" localSheetId="27">#REF!</definedName>
    <definedName name="Non_Recourse_CP_Conduit_LIBOR_Spread" localSheetId="28">#REF!</definedName>
    <definedName name="Non_Recourse_CP_Conduit_LIBOR_Spread" localSheetId="29">#REF!</definedName>
    <definedName name="Non_Recourse_CP_Conduit_LIBOR_Spread">#REF!</definedName>
    <definedName name="Non_Recourse_Facility_CP_adder" localSheetId="15">#REF!</definedName>
    <definedName name="Non_Recourse_Facility_CP_adder" localSheetId="16">#REF!</definedName>
    <definedName name="Non_Recourse_Facility_CP_adder" localSheetId="17">#REF!</definedName>
    <definedName name="Non_Recourse_Facility_CP_adder" localSheetId="18">#REF!</definedName>
    <definedName name="Non_Recourse_Facility_CP_adder" localSheetId="19">#REF!</definedName>
    <definedName name="Non_Recourse_Facility_CP_adder" localSheetId="20">#REF!</definedName>
    <definedName name="Non_Recourse_Facility_CP_adder" localSheetId="24">#REF!</definedName>
    <definedName name="Non_Recourse_Facility_CP_adder" localSheetId="25">#REF!</definedName>
    <definedName name="Non_Recourse_Facility_CP_adder" localSheetId="26">#REF!</definedName>
    <definedName name="Non_Recourse_Facility_CP_adder" localSheetId="27">#REF!</definedName>
    <definedName name="Non_Recourse_Facility_CP_adder" localSheetId="28">#REF!</definedName>
    <definedName name="Non_Recourse_Facility_CP_adder" localSheetId="29">#REF!</definedName>
    <definedName name="Non_Recourse_Facility_CP_adder">#REF!</definedName>
    <definedName name="none" localSheetId="15" hidden="1">#REF!</definedName>
    <definedName name="none" localSheetId="16" hidden="1">#REF!</definedName>
    <definedName name="none" localSheetId="17" hidden="1">#REF!</definedName>
    <definedName name="none" localSheetId="18" hidden="1">#REF!</definedName>
    <definedName name="none" localSheetId="19" hidden="1">#REF!</definedName>
    <definedName name="none" localSheetId="20" hidden="1">#REF!</definedName>
    <definedName name="none" localSheetId="24" hidden="1">#REF!</definedName>
    <definedName name="none" localSheetId="25" hidden="1">#REF!</definedName>
    <definedName name="none" localSheetId="26" hidden="1">#REF!</definedName>
    <definedName name="none" localSheetId="27" hidden="1">#REF!</definedName>
    <definedName name="none" localSheetId="28" hidden="1">#REF!</definedName>
    <definedName name="none" localSheetId="29" hidden="1">#REF!</definedName>
    <definedName name="none" hidden="1">#REF!</definedName>
    <definedName name="none2" localSheetId="15" hidden="1">#REF!</definedName>
    <definedName name="none2" localSheetId="16" hidden="1">#REF!</definedName>
    <definedName name="none2" localSheetId="17" hidden="1">#REF!</definedName>
    <definedName name="none2" localSheetId="18" hidden="1">#REF!</definedName>
    <definedName name="none2" localSheetId="19" hidden="1">#REF!</definedName>
    <definedName name="none2" localSheetId="20" hidden="1">#REF!</definedName>
    <definedName name="none2" localSheetId="24" hidden="1">#REF!</definedName>
    <definedName name="none2" localSheetId="25" hidden="1">#REF!</definedName>
    <definedName name="none2" localSheetId="26" hidden="1">#REF!</definedName>
    <definedName name="none2" localSheetId="27" hidden="1">#REF!</definedName>
    <definedName name="none2" localSheetId="28" hidden="1">#REF!</definedName>
    <definedName name="none2" localSheetId="29" hidden="1">#REF!</definedName>
    <definedName name="none2" hidden="1">#REF!</definedName>
    <definedName name="nopremort" localSheetId="15">#REF!</definedName>
    <definedName name="nopremort" localSheetId="16">#REF!</definedName>
    <definedName name="nopremort" localSheetId="17">#REF!</definedName>
    <definedName name="nopremort" localSheetId="18">#REF!</definedName>
    <definedName name="nopremort" localSheetId="19">#REF!</definedName>
    <definedName name="nopremort" localSheetId="20">#REF!</definedName>
    <definedName name="nopremort" localSheetId="24">#REF!</definedName>
    <definedName name="nopremort" localSheetId="25">#REF!</definedName>
    <definedName name="nopremort" localSheetId="26">#REF!</definedName>
    <definedName name="nopremort" localSheetId="27">#REF!</definedName>
    <definedName name="nopremort" localSheetId="28">#REF!</definedName>
    <definedName name="nopremort" localSheetId="29">#REF!</definedName>
    <definedName name="nopremort">#REF!</definedName>
    <definedName name="NOx_Allowances__Nominal___ton" localSheetId="15">#REF!</definedName>
    <definedName name="NOx_Allowances__Nominal___ton" localSheetId="16">#REF!</definedName>
    <definedName name="NOx_Allowances__Nominal___ton" localSheetId="17">#REF!</definedName>
    <definedName name="NOx_Allowances__Nominal___ton" localSheetId="18">#REF!</definedName>
    <definedName name="NOx_Allowances__Nominal___ton" localSheetId="19">#REF!</definedName>
    <definedName name="NOx_Allowances__Nominal___ton" localSheetId="20">#REF!</definedName>
    <definedName name="NOx_Allowances__Nominal___ton" localSheetId="24">#REF!</definedName>
    <definedName name="NOx_Allowances__Nominal___ton" localSheetId="25">#REF!</definedName>
    <definedName name="NOx_Allowances__Nominal___ton" localSheetId="26">#REF!</definedName>
    <definedName name="NOx_Allowances__Nominal___ton" localSheetId="27">#REF!</definedName>
    <definedName name="NOx_Allowances__Nominal___ton" localSheetId="28">#REF!</definedName>
    <definedName name="NOx_Allowances__Nominal___ton" localSheetId="29">#REF!</definedName>
    <definedName name="NOx_Allowances__Nominal___ton">#REF!</definedName>
    <definedName name="Nox_Allowances_in_1999" localSheetId="15">#REF!</definedName>
    <definedName name="Nox_Allowances_in_1999" localSheetId="16">#REF!</definedName>
    <definedName name="Nox_Allowances_in_1999" localSheetId="17">#REF!</definedName>
    <definedName name="Nox_Allowances_in_1999" localSheetId="18">#REF!</definedName>
    <definedName name="Nox_Allowances_in_1999" localSheetId="19">#REF!</definedName>
    <definedName name="Nox_Allowances_in_1999" localSheetId="20">#REF!</definedName>
    <definedName name="Nox_Allowances_in_1999" localSheetId="24">#REF!</definedName>
    <definedName name="Nox_Allowances_in_1999" localSheetId="25">#REF!</definedName>
    <definedName name="Nox_Allowances_in_1999" localSheetId="26">#REF!</definedName>
    <definedName name="Nox_Allowances_in_1999" localSheetId="27">#REF!</definedName>
    <definedName name="Nox_Allowances_in_1999" localSheetId="28">#REF!</definedName>
    <definedName name="Nox_Allowances_in_1999" localSheetId="29">#REF!</definedName>
    <definedName name="Nox_Allowances_in_1999">#REF!</definedName>
    <definedName name="NOx_Emissions_Rate__lb_hr" localSheetId="15">#REF!</definedName>
    <definedName name="NOx_Emissions_Rate__lb_hr" localSheetId="16">#REF!</definedName>
    <definedName name="NOx_Emissions_Rate__lb_hr" localSheetId="17">#REF!</definedName>
    <definedName name="NOx_Emissions_Rate__lb_hr" localSheetId="18">#REF!</definedName>
    <definedName name="NOx_Emissions_Rate__lb_hr" localSheetId="19">#REF!</definedName>
    <definedName name="NOx_Emissions_Rate__lb_hr" localSheetId="20">#REF!</definedName>
    <definedName name="NOx_Emissions_Rate__lb_hr" localSheetId="24">#REF!</definedName>
    <definedName name="NOx_Emissions_Rate__lb_hr" localSheetId="25">#REF!</definedName>
    <definedName name="NOx_Emissions_Rate__lb_hr" localSheetId="26">#REF!</definedName>
    <definedName name="NOx_Emissions_Rate__lb_hr" localSheetId="27">#REF!</definedName>
    <definedName name="NOx_Emissions_Rate__lb_hr" localSheetId="28">#REF!</definedName>
    <definedName name="NOx_Emissions_Rate__lb_hr" localSheetId="29">#REF!</definedName>
    <definedName name="NOx_Emissions_Rate__lb_hr">#REF!</definedName>
    <definedName name="NOx_Offsets" localSheetId="15">#REF!</definedName>
    <definedName name="NOx_Offsets" localSheetId="16">#REF!</definedName>
    <definedName name="NOx_Offsets" localSheetId="17">#REF!</definedName>
    <definedName name="NOx_Offsets" localSheetId="18">#REF!</definedName>
    <definedName name="NOx_Offsets" localSheetId="19">#REF!</definedName>
    <definedName name="NOx_Offsets" localSheetId="20">#REF!</definedName>
    <definedName name="NOx_Offsets" localSheetId="24">#REF!</definedName>
    <definedName name="NOx_Offsets" localSheetId="25">#REF!</definedName>
    <definedName name="NOx_Offsets" localSheetId="26">#REF!</definedName>
    <definedName name="NOx_Offsets" localSheetId="27">#REF!</definedName>
    <definedName name="NOx_Offsets" localSheetId="28">#REF!</definedName>
    <definedName name="NOx_Offsets" localSheetId="29">#REF!</definedName>
    <definedName name="NOx_Offsets">#REF!</definedName>
    <definedName name="NOx_Offsets_Calculation_Factor__lb_MMBtu" localSheetId="15">#REF!</definedName>
    <definedName name="NOx_Offsets_Calculation_Factor__lb_MMBtu" localSheetId="16">#REF!</definedName>
    <definedName name="NOx_Offsets_Calculation_Factor__lb_MMBtu" localSheetId="17">#REF!</definedName>
    <definedName name="NOx_Offsets_Calculation_Factor__lb_MMBtu" localSheetId="18">#REF!</definedName>
    <definedName name="NOx_Offsets_Calculation_Factor__lb_MMBtu" localSheetId="19">#REF!</definedName>
    <definedName name="NOx_Offsets_Calculation_Factor__lb_MMBtu" localSheetId="20">#REF!</definedName>
    <definedName name="NOx_Offsets_Calculation_Factor__lb_MMBtu" localSheetId="24">#REF!</definedName>
    <definedName name="NOx_Offsets_Calculation_Factor__lb_MMBtu" localSheetId="25">#REF!</definedName>
    <definedName name="NOx_Offsets_Calculation_Factor__lb_MMBtu" localSheetId="26">#REF!</definedName>
    <definedName name="NOx_Offsets_Calculation_Factor__lb_MMBtu" localSheetId="27">#REF!</definedName>
    <definedName name="NOx_Offsets_Calculation_Factor__lb_MMBtu" localSheetId="28">#REF!</definedName>
    <definedName name="NOx_Offsets_Calculation_Factor__lb_MMBtu" localSheetId="29">#REF!</definedName>
    <definedName name="NOx_Offsets_Calculation_Factor__lb_MMBtu">#REF!</definedName>
    <definedName name="NOx_Offsets_Construction" localSheetId="15">#REF!</definedName>
    <definedName name="NOx_Offsets_Construction" localSheetId="16">#REF!</definedName>
    <definedName name="NOx_Offsets_Construction" localSheetId="17">#REF!</definedName>
    <definedName name="NOx_Offsets_Construction" localSheetId="18">#REF!</definedName>
    <definedName name="NOx_Offsets_Construction" localSheetId="19">#REF!</definedName>
    <definedName name="NOx_Offsets_Construction" localSheetId="20">#REF!</definedName>
    <definedName name="NOx_Offsets_Construction" localSheetId="24">#REF!</definedName>
    <definedName name="NOx_Offsets_Construction" localSheetId="25">#REF!</definedName>
    <definedName name="NOx_Offsets_Construction" localSheetId="26">#REF!</definedName>
    <definedName name="NOx_Offsets_Construction" localSheetId="27">#REF!</definedName>
    <definedName name="NOx_Offsets_Construction" localSheetId="28">#REF!</definedName>
    <definedName name="NOx_Offsets_Construction" localSheetId="29">#REF!</definedName>
    <definedName name="NOx_Offsets_Construction">#REF!</definedName>
    <definedName name="NPV_20_Year_12_Percent_Quarterly" localSheetId="15">#REF!</definedName>
    <definedName name="NPV_20_Year_12_Percent_Quarterly" localSheetId="16">#REF!</definedName>
    <definedName name="NPV_20_Year_12_Percent_Quarterly" localSheetId="17">#REF!</definedName>
    <definedName name="NPV_20_Year_12_Percent_Quarterly" localSheetId="18">#REF!</definedName>
    <definedName name="NPV_20_Year_12_Percent_Quarterly" localSheetId="19">#REF!</definedName>
    <definedName name="NPV_20_Year_12_Percent_Quarterly" localSheetId="20">#REF!</definedName>
    <definedName name="NPV_20_Year_12_Percent_Quarterly" localSheetId="24">#REF!</definedName>
    <definedName name="NPV_20_Year_12_Percent_Quarterly" localSheetId="25">#REF!</definedName>
    <definedName name="NPV_20_Year_12_Percent_Quarterly" localSheetId="26">#REF!</definedName>
    <definedName name="NPV_20_Year_12_Percent_Quarterly" localSheetId="27">#REF!</definedName>
    <definedName name="NPV_20_Year_12_Percent_Quarterly" localSheetId="28">#REF!</definedName>
    <definedName name="NPV_20_Year_12_Percent_Quarterly" localSheetId="29">#REF!</definedName>
    <definedName name="NPV_20_Year_12_Percent_Quarterly">#REF!</definedName>
    <definedName name="NPV_20_Year_13_Percent_Quarterly" localSheetId="15">#REF!</definedName>
    <definedName name="NPV_20_Year_13_Percent_Quarterly" localSheetId="16">#REF!</definedName>
    <definedName name="NPV_20_Year_13_Percent_Quarterly" localSheetId="17">#REF!</definedName>
    <definedName name="NPV_20_Year_13_Percent_Quarterly" localSheetId="18">#REF!</definedName>
    <definedName name="NPV_20_Year_13_Percent_Quarterly" localSheetId="19">#REF!</definedName>
    <definedName name="NPV_20_Year_13_Percent_Quarterly" localSheetId="20">#REF!</definedName>
    <definedName name="NPV_20_Year_13_Percent_Quarterly" localSheetId="24">#REF!</definedName>
    <definedName name="NPV_20_Year_13_Percent_Quarterly" localSheetId="25">#REF!</definedName>
    <definedName name="NPV_20_Year_13_Percent_Quarterly" localSheetId="26">#REF!</definedName>
    <definedName name="NPV_20_Year_13_Percent_Quarterly" localSheetId="27">#REF!</definedName>
    <definedName name="NPV_20_Year_13_Percent_Quarterly" localSheetId="28">#REF!</definedName>
    <definedName name="NPV_20_Year_13_Percent_Quarterly" localSheetId="29">#REF!</definedName>
    <definedName name="NPV_20_Year_13_Percent_Quarterly">#REF!</definedName>
    <definedName name="NPV_20_Year_14_Percent_Quarterly" localSheetId="15">#REF!</definedName>
    <definedName name="NPV_20_Year_14_Percent_Quarterly" localSheetId="16">#REF!</definedName>
    <definedName name="NPV_20_Year_14_Percent_Quarterly" localSheetId="17">#REF!</definedName>
    <definedName name="NPV_20_Year_14_Percent_Quarterly" localSheetId="18">#REF!</definedName>
    <definedName name="NPV_20_Year_14_Percent_Quarterly" localSheetId="19">#REF!</definedName>
    <definedName name="NPV_20_Year_14_Percent_Quarterly" localSheetId="20">#REF!</definedName>
    <definedName name="NPV_20_Year_14_Percent_Quarterly" localSheetId="24">#REF!</definedName>
    <definedName name="NPV_20_Year_14_Percent_Quarterly" localSheetId="25">#REF!</definedName>
    <definedName name="NPV_20_Year_14_Percent_Quarterly" localSheetId="26">#REF!</definedName>
    <definedName name="NPV_20_Year_14_Percent_Quarterly" localSheetId="27">#REF!</definedName>
    <definedName name="NPV_20_Year_14_Percent_Quarterly" localSheetId="28">#REF!</definedName>
    <definedName name="NPV_20_Year_14_Percent_Quarterly" localSheetId="29">#REF!</definedName>
    <definedName name="NPV_20_Year_14_Percent_Quarterly">#REF!</definedName>
    <definedName name="NQInd" localSheetId="15">#REF!</definedName>
    <definedName name="NQInd" localSheetId="16">#REF!</definedName>
    <definedName name="NQInd" localSheetId="17">#REF!</definedName>
    <definedName name="NQInd" localSheetId="18">#REF!</definedName>
    <definedName name="NQInd" localSheetId="19">#REF!</definedName>
    <definedName name="NQInd" localSheetId="20">#REF!</definedName>
    <definedName name="NQInd" localSheetId="24">#REF!</definedName>
    <definedName name="NQInd" localSheetId="25">#REF!</definedName>
    <definedName name="NQInd" localSheetId="26">#REF!</definedName>
    <definedName name="NQInd" localSheetId="27">#REF!</definedName>
    <definedName name="NQInd" localSheetId="28">#REF!</definedName>
    <definedName name="NQInd" localSheetId="29">#REF!</definedName>
    <definedName name="NQInd">#REF!</definedName>
    <definedName name="NRW" localSheetId="1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1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1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1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1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2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2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1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1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2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2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2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2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2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2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umber_of_Payments" localSheetId="15">MATCH(0.01,END_BAL,-1)+1</definedName>
    <definedName name="Number_of_Payments" localSheetId="16">MATCH(0.01,END_BAL,-1)+1</definedName>
    <definedName name="Number_of_Payments" localSheetId="17">MATCH(0.01,END_BAL,-1)+1</definedName>
    <definedName name="Number_of_Payments" localSheetId="18">MATCH(0.01,END_BAL,-1)+1</definedName>
    <definedName name="Number_of_Payments" localSheetId="19">MATCH(0.01,END_BAL,-1)+1</definedName>
    <definedName name="Number_of_Payments" localSheetId="20">MATCH(0.01,END_BAL,-1)+1</definedName>
    <definedName name="Number_of_Payments" localSheetId="21">MATCH(0.01,END_BAL,-1)+1</definedName>
    <definedName name="Number_of_Payments" localSheetId="2">MATCH(0.01,END_BAL,-1)+1</definedName>
    <definedName name="Number_of_Payments" localSheetId="3">MATCH(0.01,END_BAL,-1)+1</definedName>
    <definedName name="Number_of_Payments" localSheetId="5">MATCH(0.01,END_BAL,-1)+1</definedName>
    <definedName name="Number_of_Payments" localSheetId="7">MATCH(0.01,END_BAL,-1)+1</definedName>
    <definedName name="Number_of_Payments" localSheetId="12">MATCH(0.01,END_BAL,-1)+1</definedName>
    <definedName name="Number_of_Payments" localSheetId="14">MATCH(0.01,END_BAL,-1)+1</definedName>
    <definedName name="Number_of_Payments" localSheetId="24">MATCH(0.01,END_BAL,-1)+1</definedName>
    <definedName name="Number_of_Payments" localSheetId="25">MATCH(0.01,END_BAL,-1)+1</definedName>
    <definedName name="Number_of_Payments" localSheetId="26">MATCH(0.01,END_BAL,-1)+1</definedName>
    <definedName name="Number_of_Payments" localSheetId="27">MATCH(0.01,END_BAL,-1)+1</definedName>
    <definedName name="Number_of_Payments" localSheetId="28">MATCH(0.01,END_BAL,-1)+1</definedName>
    <definedName name="Number_of_Payments" localSheetId="29">MATCH(0.01,END_BAL,-1)+1</definedName>
    <definedName name="Number_of_Payments">MATCH(0.01,END_BAL,-1)+1</definedName>
    <definedName name="Number_of_Units" localSheetId="15">#REF!</definedName>
    <definedName name="Number_of_Units" localSheetId="16">#REF!</definedName>
    <definedName name="Number_of_Units" localSheetId="17">#REF!</definedName>
    <definedName name="Number_of_Units" localSheetId="18">#REF!</definedName>
    <definedName name="Number_of_Units" localSheetId="19">#REF!</definedName>
    <definedName name="Number_of_Units" localSheetId="20">#REF!</definedName>
    <definedName name="Number_of_Units" localSheetId="24">#REF!</definedName>
    <definedName name="Number_of_Units" localSheetId="25">#REF!</definedName>
    <definedName name="Number_of_Units" localSheetId="26">#REF!</definedName>
    <definedName name="Number_of_Units" localSheetId="27">#REF!</definedName>
    <definedName name="Number_of_Units" localSheetId="28">#REF!</definedName>
    <definedName name="Number_of_Units" localSheetId="29">#REF!</definedName>
    <definedName name="Number_of_Units">#REF!</definedName>
    <definedName name="Number_of_Years_to_Payback" localSheetId="15">#REF!</definedName>
    <definedName name="Number_of_Years_to_Payback" localSheetId="16">#REF!</definedName>
    <definedName name="Number_of_Years_to_Payback" localSheetId="17">#REF!</definedName>
    <definedName name="Number_of_Years_to_Payback" localSheetId="18">#REF!</definedName>
    <definedName name="Number_of_Years_to_Payback" localSheetId="19">#REF!</definedName>
    <definedName name="Number_of_Years_to_Payback" localSheetId="20">#REF!</definedName>
    <definedName name="Number_of_Years_to_Payback" localSheetId="24">#REF!</definedName>
    <definedName name="Number_of_Years_to_Payback" localSheetId="25">#REF!</definedName>
    <definedName name="Number_of_Years_to_Payback" localSheetId="26">#REF!</definedName>
    <definedName name="Number_of_Years_to_Payback" localSheetId="27">#REF!</definedName>
    <definedName name="Number_of_Years_to_Payback" localSheetId="28">#REF!</definedName>
    <definedName name="Number_of_Years_to_Payback" localSheetId="29">#REF!</definedName>
    <definedName name="Number_of_Years_to_Payback">#REF!</definedName>
    <definedName name="NvsASD">"V1999-12-31"</definedName>
    <definedName name="NvsAutoDrillOk">"VN"</definedName>
    <definedName name="NvsElapsedTime">0.00223576388816582</definedName>
    <definedName name="NvsEndTime">36549.5633866898</definedName>
    <definedName name="NvsInstSpec">"%"</definedName>
    <definedName name="NvsLayoutType">"M3"</definedName>
    <definedName name="NvsPanelEffdt">"V1940-01-01"</definedName>
    <definedName name="NvsPanelSetid">"VPPL"</definedName>
    <definedName name="NvsReqBU">"VPPL"</definedName>
    <definedName name="NvsReqBUOnly">"VY"</definedName>
    <definedName name="NvsTransLed">"VN"</definedName>
    <definedName name="NvsTreeASD">"V1999-12-31"</definedName>
    <definedName name="NY_State_Dividend_Allowance_Rate" localSheetId="15">#REF!</definedName>
    <definedName name="NY_State_Dividend_Allowance_Rate" localSheetId="16">#REF!</definedName>
    <definedName name="NY_State_Dividend_Allowance_Rate" localSheetId="17">#REF!</definedName>
    <definedName name="NY_State_Dividend_Allowance_Rate" localSheetId="18">#REF!</definedName>
    <definedName name="NY_State_Dividend_Allowance_Rate" localSheetId="19">#REF!</definedName>
    <definedName name="NY_State_Dividend_Allowance_Rate" localSheetId="20">#REF!</definedName>
    <definedName name="NY_State_Dividend_Allowance_Rate" localSheetId="24">#REF!</definedName>
    <definedName name="NY_State_Dividend_Allowance_Rate" localSheetId="25">#REF!</definedName>
    <definedName name="NY_State_Dividend_Allowance_Rate" localSheetId="26">#REF!</definedName>
    <definedName name="NY_State_Dividend_Allowance_Rate" localSheetId="27">#REF!</definedName>
    <definedName name="NY_State_Dividend_Allowance_Rate" localSheetId="28">#REF!</definedName>
    <definedName name="NY_State_Dividend_Allowance_Rate" localSheetId="29">#REF!</definedName>
    <definedName name="NY_State_Dividend_Allowance_Rate">#REF!</definedName>
    <definedName name="NY_State_Excess_Dividends_Tax" localSheetId="15">#REF!</definedName>
    <definedName name="NY_State_Excess_Dividends_Tax" localSheetId="16">#REF!</definedName>
    <definedName name="NY_State_Excess_Dividends_Tax" localSheetId="17">#REF!</definedName>
    <definedName name="NY_State_Excess_Dividends_Tax" localSheetId="18">#REF!</definedName>
    <definedName name="NY_State_Excess_Dividends_Tax" localSheetId="19">#REF!</definedName>
    <definedName name="NY_State_Excess_Dividends_Tax" localSheetId="20">#REF!</definedName>
    <definedName name="NY_State_Excess_Dividends_Tax" localSheetId="24">#REF!</definedName>
    <definedName name="NY_State_Excess_Dividends_Tax" localSheetId="25">#REF!</definedName>
    <definedName name="NY_State_Excess_Dividends_Tax" localSheetId="26">#REF!</definedName>
    <definedName name="NY_State_Excess_Dividends_Tax" localSheetId="27">#REF!</definedName>
    <definedName name="NY_State_Excess_Dividends_Tax" localSheetId="28">#REF!</definedName>
    <definedName name="NY_State_Excess_Dividends_Tax" localSheetId="29">#REF!</definedName>
    <definedName name="NY_State_Excess_Dividends_Tax">#REF!</definedName>
    <definedName name="NY_State_Gross_Earnings_Tax" localSheetId="15">#REF!</definedName>
    <definedName name="NY_State_Gross_Earnings_Tax" localSheetId="16">#REF!</definedName>
    <definedName name="NY_State_Gross_Earnings_Tax" localSheetId="17">#REF!</definedName>
    <definedName name="NY_State_Gross_Earnings_Tax" localSheetId="18">#REF!</definedName>
    <definedName name="NY_State_Gross_Earnings_Tax" localSheetId="19">#REF!</definedName>
    <definedName name="NY_State_Gross_Earnings_Tax" localSheetId="20">#REF!</definedName>
    <definedName name="NY_State_Gross_Earnings_Tax" localSheetId="24">#REF!</definedName>
    <definedName name="NY_State_Gross_Earnings_Tax" localSheetId="25">#REF!</definedName>
    <definedName name="NY_State_Gross_Earnings_Tax" localSheetId="26">#REF!</definedName>
    <definedName name="NY_State_Gross_Earnings_Tax" localSheetId="27">#REF!</definedName>
    <definedName name="NY_State_Gross_Earnings_Tax" localSheetId="28">#REF!</definedName>
    <definedName name="NY_State_Gross_Earnings_Tax" localSheetId="29">#REF!</definedName>
    <definedName name="NY_State_Gross_Earnings_Tax">#REF!</definedName>
    <definedName name="NY_State_Gross_Receipts_Tax" localSheetId="15">#REF!</definedName>
    <definedName name="NY_State_Gross_Receipts_Tax" localSheetId="16">#REF!</definedName>
    <definedName name="NY_State_Gross_Receipts_Tax" localSheetId="17">#REF!</definedName>
    <definedName name="NY_State_Gross_Receipts_Tax" localSheetId="18">#REF!</definedName>
    <definedName name="NY_State_Gross_Receipts_Tax" localSheetId="19">#REF!</definedName>
    <definedName name="NY_State_Gross_Receipts_Tax" localSheetId="20">#REF!</definedName>
    <definedName name="NY_State_Gross_Receipts_Tax" localSheetId="24">#REF!</definedName>
    <definedName name="NY_State_Gross_Receipts_Tax" localSheetId="25">#REF!</definedName>
    <definedName name="NY_State_Gross_Receipts_Tax" localSheetId="26">#REF!</definedName>
    <definedName name="NY_State_Gross_Receipts_Tax" localSheetId="27">#REF!</definedName>
    <definedName name="NY_State_Gross_Receipts_Tax" localSheetId="28">#REF!</definedName>
    <definedName name="NY_State_Gross_Receipts_Tax" localSheetId="29">#REF!</definedName>
    <definedName name="NY_State_Gross_Receipts_Tax">#REF!</definedName>
    <definedName name="NY_State_Income_Tax_Switch" localSheetId="15">#REF!</definedName>
    <definedName name="NY_State_Income_Tax_Switch" localSheetId="16">#REF!</definedName>
    <definedName name="NY_State_Income_Tax_Switch" localSheetId="17">#REF!</definedName>
    <definedName name="NY_State_Income_Tax_Switch" localSheetId="18">#REF!</definedName>
    <definedName name="NY_State_Income_Tax_Switch" localSheetId="19">#REF!</definedName>
    <definedName name="NY_State_Income_Tax_Switch" localSheetId="20">#REF!</definedName>
    <definedName name="NY_State_Income_Tax_Switch" localSheetId="24">#REF!</definedName>
    <definedName name="NY_State_Income_Tax_Switch" localSheetId="25">#REF!</definedName>
    <definedName name="NY_State_Income_Tax_Switch" localSheetId="26">#REF!</definedName>
    <definedName name="NY_State_Income_Tax_Switch" localSheetId="27">#REF!</definedName>
    <definedName name="NY_State_Income_Tax_Switch" localSheetId="28">#REF!</definedName>
    <definedName name="NY_State_Income_Tax_Switch" localSheetId="29">#REF!</definedName>
    <definedName name="NY_State_Income_Tax_Switch">#REF!</definedName>
    <definedName name="O_M_Mobilization" localSheetId="15">#REF!</definedName>
    <definedName name="O_M_Mobilization" localSheetId="16">#REF!</definedName>
    <definedName name="O_M_Mobilization" localSheetId="17">#REF!</definedName>
    <definedName name="O_M_Mobilization" localSheetId="18">#REF!</definedName>
    <definedName name="O_M_Mobilization" localSheetId="19">#REF!</definedName>
    <definedName name="O_M_Mobilization" localSheetId="20">#REF!</definedName>
    <definedName name="O_M_Mobilization" localSheetId="24">#REF!</definedName>
    <definedName name="O_M_Mobilization" localSheetId="25">#REF!</definedName>
    <definedName name="O_M_Mobilization" localSheetId="26">#REF!</definedName>
    <definedName name="O_M_Mobilization" localSheetId="27">#REF!</definedName>
    <definedName name="O_M_Mobilization" localSheetId="28">#REF!</definedName>
    <definedName name="O_M_Mobilization" localSheetId="29">#REF!</definedName>
    <definedName name="O_M_Mobilization">#REF!</definedName>
    <definedName name="O_M_Mobilization___Labor" localSheetId="15">#REF!</definedName>
    <definedName name="O_M_Mobilization___Labor" localSheetId="16">#REF!</definedName>
    <definedName name="O_M_Mobilization___Labor" localSheetId="17">#REF!</definedName>
    <definedName name="O_M_Mobilization___Labor" localSheetId="18">#REF!</definedName>
    <definedName name="O_M_Mobilization___Labor" localSheetId="19">#REF!</definedName>
    <definedName name="O_M_Mobilization___Labor" localSheetId="20">#REF!</definedName>
    <definedName name="O_M_Mobilization___Labor" localSheetId="24">#REF!</definedName>
    <definedName name="O_M_Mobilization___Labor" localSheetId="25">#REF!</definedName>
    <definedName name="O_M_Mobilization___Labor" localSheetId="26">#REF!</definedName>
    <definedName name="O_M_Mobilization___Labor" localSheetId="27">#REF!</definedName>
    <definedName name="O_M_Mobilization___Labor" localSheetId="28">#REF!</definedName>
    <definedName name="O_M_Mobilization___Labor" localSheetId="29">#REF!</definedName>
    <definedName name="O_M_Mobilization___Labor">#REF!</definedName>
    <definedName name="Off_Peak_Hours" localSheetId="15">#REF!</definedName>
    <definedName name="Off_Peak_Hours" localSheetId="16">#REF!</definedName>
    <definedName name="Off_Peak_Hours" localSheetId="17">#REF!</definedName>
    <definedName name="Off_Peak_Hours" localSheetId="18">#REF!</definedName>
    <definedName name="Off_Peak_Hours" localSheetId="19">#REF!</definedName>
    <definedName name="Off_Peak_Hours" localSheetId="20">#REF!</definedName>
    <definedName name="Off_Peak_Hours" localSheetId="24">#REF!</definedName>
    <definedName name="Off_Peak_Hours" localSheetId="25">#REF!</definedName>
    <definedName name="Off_Peak_Hours" localSheetId="26">#REF!</definedName>
    <definedName name="Off_Peak_Hours" localSheetId="27">#REF!</definedName>
    <definedName name="Off_Peak_Hours" localSheetId="28">#REF!</definedName>
    <definedName name="Off_Peak_Hours" localSheetId="29">#REF!</definedName>
    <definedName name="Off_Peak_Hours">#REF!</definedName>
    <definedName name="Off_Peak_Percent" localSheetId="15">#REF!</definedName>
    <definedName name="Off_Peak_Percent" localSheetId="16">#REF!</definedName>
    <definedName name="Off_Peak_Percent" localSheetId="17">#REF!</definedName>
    <definedName name="Off_Peak_Percent" localSheetId="18">#REF!</definedName>
    <definedName name="Off_Peak_Percent" localSheetId="19">#REF!</definedName>
    <definedName name="Off_Peak_Percent" localSheetId="20">#REF!</definedName>
    <definedName name="Off_Peak_Percent" localSheetId="24">#REF!</definedName>
    <definedName name="Off_Peak_Percent" localSheetId="25">#REF!</definedName>
    <definedName name="Off_Peak_Percent" localSheetId="26">#REF!</definedName>
    <definedName name="Off_Peak_Percent" localSheetId="27">#REF!</definedName>
    <definedName name="Off_Peak_Percent" localSheetId="28">#REF!</definedName>
    <definedName name="Off_Peak_Percent" localSheetId="29">#REF!</definedName>
    <definedName name="Off_Peak_Percent">#REF!</definedName>
    <definedName name="Offsite_Work_Road_Paving" localSheetId="15">#REF!</definedName>
    <definedName name="Offsite_Work_Road_Paving" localSheetId="16">#REF!</definedName>
    <definedName name="Offsite_Work_Road_Paving" localSheetId="17">#REF!</definedName>
    <definedName name="Offsite_Work_Road_Paving" localSheetId="18">#REF!</definedName>
    <definedName name="Offsite_Work_Road_Paving" localSheetId="19">#REF!</definedName>
    <definedName name="Offsite_Work_Road_Paving" localSheetId="20">#REF!</definedName>
    <definedName name="Offsite_Work_Road_Paving" localSheetId="24">#REF!</definedName>
    <definedName name="Offsite_Work_Road_Paving" localSheetId="25">#REF!</definedName>
    <definedName name="Offsite_Work_Road_Paving" localSheetId="26">#REF!</definedName>
    <definedName name="Offsite_Work_Road_Paving" localSheetId="27">#REF!</definedName>
    <definedName name="Offsite_Work_Road_Paving" localSheetId="28">#REF!</definedName>
    <definedName name="Offsite_Work_Road_Paving" localSheetId="29">#REF!</definedName>
    <definedName name="Offsite_Work_Road_Paving">#REF!</definedName>
    <definedName name="okay" localSheetId="15" hidden="1">{"Page_1",#N/A,FALSE,"BAD4Q98";"Page_2",#N/A,FALSE,"BAD4Q98";"Page_3",#N/A,FALSE,"BAD4Q98";"Page_4",#N/A,FALSE,"BAD4Q98";"Page_5",#N/A,FALSE,"BAD4Q98";"Page_6",#N/A,FALSE,"BAD4Q98";"Input_1",#N/A,FALSE,"BAD4Q98";"Input_2",#N/A,FALSE,"BAD4Q98"}</definedName>
    <definedName name="okay" localSheetId="16" hidden="1">{"Page_1",#N/A,FALSE,"BAD4Q98";"Page_2",#N/A,FALSE,"BAD4Q98";"Page_3",#N/A,FALSE,"BAD4Q98";"Page_4",#N/A,FALSE,"BAD4Q98";"Page_5",#N/A,FALSE,"BAD4Q98";"Page_6",#N/A,FALSE,"BAD4Q98";"Input_1",#N/A,FALSE,"BAD4Q98";"Input_2",#N/A,FALSE,"BAD4Q98"}</definedName>
    <definedName name="okay" localSheetId="17" hidden="1">{"Page_1",#N/A,FALSE,"BAD4Q98";"Page_2",#N/A,FALSE,"BAD4Q98";"Page_3",#N/A,FALSE,"BAD4Q98";"Page_4",#N/A,FALSE,"BAD4Q98";"Page_5",#N/A,FALSE,"BAD4Q98";"Page_6",#N/A,FALSE,"BAD4Q98";"Input_1",#N/A,FALSE,"BAD4Q98";"Input_2",#N/A,FALSE,"BAD4Q98"}</definedName>
    <definedName name="okay" localSheetId="18" hidden="1">{"Page_1",#N/A,FALSE,"BAD4Q98";"Page_2",#N/A,FALSE,"BAD4Q98";"Page_3",#N/A,FALSE,"BAD4Q98";"Page_4",#N/A,FALSE,"BAD4Q98";"Page_5",#N/A,FALSE,"BAD4Q98";"Page_6",#N/A,FALSE,"BAD4Q98";"Input_1",#N/A,FALSE,"BAD4Q98";"Input_2",#N/A,FALSE,"BAD4Q98"}</definedName>
    <definedName name="okay" localSheetId="19" hidden="1">{"Page_1",#N/A,FALSE,"BAD4Q98";"Page_2",#N/A,FALSE,"BAD4Q98";"Page_3",#N/A,FALSE,"BAD4Q98";"Page_4",#N/A,FALSE,"BAD4Q98";"Page_5",#N/A,FALSE,"BAD4Q98";"Page_6",#N/A,FALSE,"BAD4Q98";"Input_1",#N/A,FALSE,"BAD4Q98";"Input_2",#N/A,FALSE,"BAD4Q98"}</definedName>
    <definedName name="okay" localSheetId="20" hidden="1">{"Page_1",#N/A,FALSE,"BAD4Q98";"Page_2",#N/A,FALSE,"BAD4Q98";"Page_3",#N/A,FALSE,"BAD4Q98";"Page_4",#N/A,FALSE,"BAD4Q98";"Page_5",#N/A,FALSE,"BAD4Q98";"Page_6",#N/A,FALSE,"BAD4Q98";"Input_1",#N/A,FALSE,"BAD4Q98";"Input_2",#N/A,FALSE,"BAD4Q98"}</definedName>
    <definedName name="okay" localSheetId="21" hidden="1">{"Page_1",#N/A,FALSE,"BAD4Q98";"Page_2",#N/A,FALSE,"BAD4Q98";"Page_3",#N/A,FALSE,"BAD4Q98";"Page_4",#N/A,FALSE,"BAD4Q98";"Page_5",#N/A,FALSE,"BAD4Q98";"Page_6",#N/A,FALSE,"BAD4Q98";"Input_1",#N/A,FALSE,"BAD4Q98";"Input_2",#N/A,FALSE,"BAD4Q98"}</definedName>
    <definedName name="okay" localSheetId="2" hidden="1">{"Page_1",#N/A,FALSE,"BAD4Q98";"Page_2",#N/A,FALSE,"BAD4Q98";"Page_3",#N/A,FALSE,"BAD4Q98";"Page_4",#N/A,FALSE,"BAD4Q98";"Page_5",#N/A,FALSE,"BAD4Q98";"Page_6",#N/A,FALSE,"BAD4Q98";"Input_1",#N/A,FALSE,"BAD4Q98";"Input_2",#N/A,FALSE,"BAD4Q98"}</definedName>
    <definedName name="okay" localSheetId="7" hidden="1">{"Page_1",#N/A,FALSE,"BAD4Q98";"Page_2",#N/A,FALSE,"BAD4Q98";"Page_3",#N/A,FALSE,"BAD4Q98";"Page_4",#N/A,FALSE,"BAD4Q98";"Page_5",#N/A,FALSE,"BAD4Q98";"Page_6",#N/A,FALSE,"BAD4Q98";"Input_1",#N/A,FALSE,"BAD4Q98";"Input_2",#N/A,FALSE,"BAD4Q98"}</definedName>
    <definedName name="okay" localSheetId="12" hidden="1">{"Page_1",#N/A,FALSE,"BAD4Q98";"Page_2",#N/A,FALSE,"BAD4Q98";"Page_3",#N/A,FALSE,"BAD4Q98";"Page_4",#N/A,FALSE,"BAD4Q98";"Page_5",#N/A,FALSE,"BAD4Q98";"Page_6",#N/A,FALSE,"BAD4Q98";"Input_1",#N/A,FALSE,"BAD4Q98";"Input_2",#N/A,FALSE,"BAD4Q98"}</definedName>
    <definedName name="okay" localSheetId="14" hidden="1">{"Page_1",#N/A,FALSE,"BAD4Q98";"Page_2",#N/A,FALSE,"BAD4Q98";"Page_3",#N/A,FALSE,"BAD4Q98";"Page_4",#N/A,FALSE,"BAD4Q98";"Page_5",#N/A,FALSE,"BAD4Q98";"Page_6",#N/A,FALSE,"BAD4Q98";"Input_1",#N/A,FALSE,"BAD4Q98";"Input_2",#N/A,FALSE,"BAD4Q98"}</definedName>
    <definedName name="okay" localSheetId="24" hidden="1">{"Page_1",#N/A,FALSE,"BAD4Q98";"Page_2",#N/A,FALSE,"BAD4Q98";"Page_3",#N/A,FALSE,"BAD4Q98";"Page_4",#N/A,FALSE,"BAD4Q98";"Page_5",#N/A,FALSE,"BAD4Q98";"Page_6",#N/A,FALSE,"BAD4Q98";"Input_1",#N/A,FALSE,"BAD4Q98";"Input_2",#N/A,FALSE,"BAD4Q98"}</definedName>
    <definedName name="okay" localSheetId="25" hidden="1">{"Page_1",#N/A,FALSE,"BAD4Q98";"Page_2",#N/A,FALSE,"BAD4Q98";"Page_3",#N/A,FALSE,"BAD4Q98";"Page_4",#N/A,FALSE,"BAD4Q98";"Page_5",#N/A,FALSE,"BAD4Q98";"Page_6",#N/A,FALSE,"BAD4Q98";"Input_1",#N/A,FALSE,"BAD4Q98";"Input_2",#N/A,FALSE,"BAD4Q98"}</definedName>
    <definedName name="okay" localSheetId="26" hidden="1">{"Page_1",#N/A,FALSE,"BAD4Q98";"Page_2",#N/A,FALSE,"BAD4Q98";"Page_3",#N/A,FALSE,"BAD4Q98";"Page_4",#N/A,FALSE,"BAD4Q98";"Page_5",#N/A,FALSE,"BAD4Q98";"Page_6",#N/A,FALSE,"BAD4Q98";"Input_1",#N/A,FALSE,"BAD4Q98";"Input_2",#N/A,FALSE,"BAD4Q98"}</definedName>
    <definedName name="okay" localSheetId="27" hidden="1">{"Page_1",#N/A,FALSE,"BAD4Q98";"Page_2",#N/A,FALSE,"BAD4Q98";"Page_3",#N/A,FALSE,"BAD4Q98";"Page_4",#N/A,FALSE,"BAD4Q98";"Page_5",#N/A,FALSE,"BAD4Q98";"Page_6",#N/A,FALSE,"BAD4Q98";"Input_1",#N/A,FALSE,"BAD4Q98";"Input_2",#N/A,FALSE,"BAD4Q98"}</definedName>
    <definedName name="okay" localSheetId="28" hidden="1">{"Page_1",#N/A,FALSE,"BAD4Q98";"Page_2",#N/A,FALSE,"BAD4Q98";"Page_3",#N/A,FALSE,"BAD4Q98";"Page_4",#N/A,FALSE,"BAD4Q98";"Page_5",#N/A,FALSE,"BAD4Q98";"Page_6",#N/A,FALSE,"BAD4Q98";"Input_1",#N/A,FALSE,"BAD4Q98";"Input_2",#N/A,FALSE,"BAD4Q98"}</definedName>
    <definedName name="okay" localSheetId="29" hidden="1">{"Page_1",#N/A,FALSE,"BAD4Q98";"Page_2",#N/A,FALSE,"BAD4Q98";"Page_3",#N/A,FALSE,"BAD4Q98";"Page_4",#N/A,FALSE,"BAD4Q98";"Page_5",#N/A,FALSE,"BAD4Q98";"Page_6",#N/A,FALSE,"BAD4Q98";"Input_1",#N/A,FALSE,"BAD4Q98";"Input_2",#N/A,FALSE,"BAD4Q98"}</definedName>
    <definedName name="On_Peak_Hours" localSheetId="15">#REF!</definedName>
    <definedName name="On_Peak_Hours" localSheetId="16">#REF!</definedName>
    <definedName name="On_Peak_Hours" localSheetId="17">#REF!</definedName>
    <definedName name="On_Peak_Hours" localSheetId="18">#REF!</definedName>
    <definedName name="On_Peak_Hours" localSheetId="19">#REF!</definedName>
    <definedName name="On_Peak_Hours" localSheetId="20">#REF!</definedName>
    <definedName name="On_Peak_Hours" localSheetId="24">#REF!</definedName>
    <definedName name="On_Peak_Hours" localSheetId="25">#REF!</definedName>
    <definedName name="On_Peak_Hours" localSheetId="26">#REF!</definedName>
    <definedName name="On_Peak_Hours" localSheetId="27">#REF!</definedName>
    <definedName name="On_Peak_Hours" localSheetId="28">#REF!</definedName>
    <definedName name="On_Peak_Hours" localSheetId="29">#REF!</definedName>
    <definedName name="On_Peak_Hours">#REF!</definedName>
    <definedName name="On_Peak_Percent" localSheetId="15">#REF!</definedName>
    <definedName name="On_Peak_Percent" localSheetId="16">#REF!</definedName>
    <definedName name="On_Peak_Percent" localSheetId="17">#REF!</definedName>
    <definedName name="On_Peak_Percent" localSheetId="18">#REF!</definedName>
    <definedName name="On_Peak_Percent" localSheetId="19">#REF!</definedName>
    <definedName name="On_Peak_Percent" localSheetId="20">#REF!</definedName>
    <definedName name="On_Peak_Percent" localSheetId="24">#REF!</definedName>
    <definedName name="On_Peak_Percent" localSheetId="25">#REF!</definedName>
    <definedName name="On_Peak_Percent" localSheetId="26">#REF!</definedName>
    <definedName name="On_Peak_Percent" localSheetId="27">#REF!</definedName>
    <definedName name="On_Peak_Percent" localSheetId="28">#REF!</definedName>
    <definedName name="On_Peak_Percent" localSheetId="29">#REF!</definedName>
    <definedName name="On_Peak_Percent">#REF!</definedName>
    <definedName name="Open_Click">[25]!Open_Click</definedName>
    <definedName name="Operator_Fee_during_Mobilization" localSheetId="15">#REF!</definedName>
    <definedName name="Operator_Fee_during_Mobilization" localSheetId="16">#REF!</definedName>
    <definedName name="Operator_Fee_during_Mobilization" localSheetId="17">#REF!</definedName>
    <definedName name="Operator_Fee_during_Mobilization" localSheetId="18">#REF!</definedName>
    <definedName name="Operator_Fee_during_Mobilization" localSheetId="19">#REF!</definedName>
    <definedName name="Operator_Fee_during_Mobilization" localSheetId="20">#REF!</definedName>
    <definedName name="Operator_Fee_during_Mobilization" localSheetId="24">#REF!</definedName>
    <definedName name="Operator_Fee_during_Mobilization" localSheetId="25">#REF!</definedName>
    <definedName name="Operator_Fee_during_Mobilization" localSheetId="26">#REF!</definedName>
    <definedName name="Operator_Fee_during_Mobilization" localSheetId="27">#REF!</definedName>
    <definedName name="Operator_Fee_during_Mobilization" localSheetId="28">#REF!</definedName>
    <definedName name="Operator_Fee_during_Mobilization" localSheetId="29">#REF!</definedName>
    <definedName name="Operator_Fee_during_Mobilization">#REF!</definedName>
    <definedName name="Opt_Discrate" localSheetId="15">#REF!</definedName>
    <definedName name="Opt_Discrate" localSheetId="16">#REF!</definedName>
    <definedName name="Opt_Discrate" localSheetId="17">#REF!</definedName>
    <definedName name="Opt_Discrate" localSheetId="18">#REF!</definedName>
    <definedName name="Opt_Discrate" localSheetId="19">#REF!</definedName>
    <definedName name="Opt_Discrate" localSheetId="20">#REF!</definedName>
    <definedName name="Opt_Discrate" localSheetId="24">#REF!</definedName>
    <definedName name="Opt_Discrate" localSheetId="25">#REF!</definedName>
    <definedName name="Opt_Discrate" localSheetId="26">#REF!</definedName>
    <definedName name="Opt_Discrate" localSheetId="27">#REF!</definedName>
    <definedName name="Opt_Discrate" localSheetId="28">#REF!</definedName>
    <definedName name="Opt_Discrate" localSheetId="29">#REF!</definedName>
    <definedName name="Opt_Discrate">#REF!</definedName>
    <definedName name="Opt_DR" localSheetId="15">#REF!</definedName>
    <definedName name="Opt_DR" localSheetId="16">#REF!</definedName>
    <definedName name="Opt_DR" localSheetId="17">#REF!</definedName>
    <definedName name="Opt_DR" localSheetId="18">#REF!</definedName>
    <definedName name="Opt_DR" localSheetId="19">#REF!</definedName>
    <definedName name="Opt_DR" localSheetId="20">#REF!</definedName>
    <definedName name="Opt_DR" localSheetId="24">#REF!</definedName>
    <definedName name="Opt_DR" localSheetId="25">#REF!</definedName>
    <definedName name="Opt_DR" localSheetId="26">#REF!</definedName>
    <definedName name="Opt_DR" localSheetId="27">#REF!</definedName>
    <definedName name="Opt_DR" localSheetId="28">#REF!</definedName>
    <definedName name="Opt_DR" localSheetId="29">#REF!</definedName>
    <definedName name="Opt_DR">#REF!</definedName>
    <definedName name="optindexswap_meanreversion" localSheetId="15">#REF!</definedName>
    <definedName name="optindexswap_meanreversion" localSheetId="16">#REF!</definedName>
    <definedName name="optindexswap_meanreversion" localSheetId="17">#REF!</definedName>
    <definedName name="optindexswap_meanreversion" localSheetId="18">#REF!</definedName>
    <definedName name="optindexswap_meanreversion" localSheetId="19">#REF!</definedName>
    <definedName name="optindexswap_meanreversion" localSheetId="20">#REF!</definedName>
    <definedName name="optindexswap_meanreversion" localSheetId="24">#REF!</definedName>
    <definedName name="optindexswap_meanreversion" localSheetId="25">#REF!</definedName>
    <definedName name="optindexswap_meanreversion" localSheetId="26">#REF!</definedName>
    <definedName name="optindexswap_meanreversion" localSheetId="27">#REF!</definedName>
    <definedName name="optindexswap_meanreversion" localSheetId="28">#REF!</definedName>
    <definedName name="optindexswap_meanreversion" localSheetId="29">#REF!</definedName>
    <definedName name="optindexswap_meanreversion">#REF!</definedName>
    <definedName name="optindexswap_model" localSheetId="15">#REF!</definedName>
    <definedName name="optindexswap_model" localSheetId="16">#REF!</definedName>
    <definedName name="optindexswap_model" localSheetId="17">#REF!</definedName>
    <definedName name="optindexswap_model" localSheetId="18">#REF!</definedName>
    <definedName name="optindexswap_model" localSheetId="19">#REF!</definedName>
    <definedName name="optindexswap_model" localSheetId="20">#REF!</definedName>
    <definedName name="optindexswap_model" localSheetId="24">#REF!</definedName>
    <definedName name="optindexswap_model" localSheetId="25">#REF!</definedName>
    <definedName name="optindexswap_model" localSheetId="26">#REF!</definedName>
    <definedName name="optindexswap_model" localSheetId="27">#REF!</definedName>
    <definedName name="optindexswap_model" localSheetId="28">#REF!</definedName>
    <definedName name="optindexswap_model" localSheetId="29">#REF!</definedName>
    <definedName name="optindexswap_model">#REF!</definedName>
    <definedName name="optindexswap_treesteps" localSheetId="15">#REF!</definedName>
    <definedName name="optindexswap_treesteps" localSheetId="16">#REF!</definedName>
    <definedName name="optindexswap_treesteps" localSheetId="17">#REF!</definedName>
    <definedName name="optindexswap_treesteps" localSheetId="18">#REF!</definedName>
    <definedName name="optindexswap_treesteps" localSheetId="19">#REF!</definedName>
    <definedName name="optindexswap_treesteps" localSheetId="20">#REF!</definedName>
    <definedName name="optindexswap_treesteps" localSheetId="24">#REF!</definedName>
    <definedName name="optindexswap_treesteps" localSheetId="25">#REF!</definedName>
    <definedName name="optindexswap_treesteps" localSheetId="26">#REF!</definedName>
    <definedName name="optindexswap_treesteps" localSheetId="27">#REF!</definedName>
    <definedName name="optindexswap_treesteps" localSheetId="28">#REF!</definedName>
    <definedName name="optindexswap_treesteps" localSheetId="29">#REF!</definedName>
    <definedName name="optindexswap_treesteps">#REF!</definedName>
    <definedName name="optindexswap_volatility" localSheetId="15">#REF!</definedName>
    <definedName name="optindexswap_volatility" localSheetId="16">#REF!</definedName>
    <definedName name="optindexswap_volatility" localSheetId="17">#REF!</definedName>
    <definedName name="optindexswap_volatility" localSheetId="18">#REF!</definedName>
    <definedName name="optindexswap_volatility" localSheetId="19">#REF!</definedName>
    <definedName name="optindexswap_volatility" localSheetId="20">#REF!</definedName>
    <definedName name="optindexswap_volatility" localSheetId="24">#REF!</definedName>
    <definedName name="optindexswap_volatility" localSheetId="25">#REF!</definedName>
    <definedName name="optindexswap_volatility" localSheetId="26">#REF!</definedName>
    <definedName name="optindexswap_volatility" localSheetId="27">#REF!</definedName>
    <definedName name="optindexswap_volatility" localSheetId="28">#REF!</definedName>
    <definedName name="optindexswap_volatility" localSheetId="29">#REF!</definedName>
    <definedName name="optindexswap_volatility">#REF!</definedName>
    <definedName name="option_treesteps" localSheetId="15">#REF!</definedName>
    <definedName name="option_treesteps" localSheetId="16">#REF!</definedName>
    <definedName name="option_treesteps" localSheetId="17">#REF!</definedName>
    <definedName name="option_treesteps" localSheetId="18">#REF!</definedName>
    <definedName name="option_treesteps" localSheetId="19">#REF!</definedName>
    <definedName name="option_treesteps" localSheetId="20">#REF!</definedName>
    <definedName name="option_treesteps" localSheetId="24">#REF!</definedName>
    <definedName name="option_treesteps" localSheetId="25">#REF!</definedName>
    <definedName name="option_treesteps" localSheetId="26">#REF!</definedName>
    <definedName name="option_treesteps" localSheetId="27">#REF!</definedName>
    <definedName name="option_treesteps" localSheetId="28">#REF!</definedName>
    <definedName name="option_treesteps" localSheetId="29">#REF!</definedName>
    <definedName name="option_treesteps">#REF!</definedName>
    <definedName name="option_volatility" localSheetId="15">#REF!</definedName>
    <definedName name="option_volatility" localSheetId="16">#REF!</definedName>
    <definedName name="option_volatility" localSheetId="17">#REF!</definedName>
    <definedName name="option_volatility" localSheetId="18">#REF!</definedName>
    <definedName name="option_volatility" localSheetId="19">#REF!</definedName>
    <definedName name="option_volatility" localSheetId="20">#REF!</definedName>
    <definedName name="option_volatility" localSheetId="24">#REF!</definedName>
    <definedName name="option_volatility" localSheetId="25">#REF!</definedName>
    <definedName name="option_volatility" localSheetId="26">#REF!</definedName>
    <definedName name="option_volatility" localSheetId="27">#REF!</definedName>
    <definedName name="option_volatility" localSheetId="28">#REF!</definedName>
    <definedName name="option_volatility" localSheetId="29">#REF!</definedName>
    <definedName name="option_volatility">#REF!</definedName>
    <definedName name="Other_EPC_Scope_Items_Non_Bechtel" localSheetId="15">#REF!</definedName>
    <definedName name="Other_EPC_Scope_Items_Non_Bechtel" localSheetId="16">#REF!</definedName>
    <definedName name="Other_EPC_Scope_Items_Non_Bechtel" localSheetId="17">#REF!</definedName>
    <definedName name="Other_EPC_Scope_Items_Non_Bechtel" localSheetId="18">#REF!</definedName>
    <definedName name="Other_EPC_Scope_Items_Non_Bechtel" localSheetId="19">#REF!</definedName>
    <definedName name="Other_EPC_Scope_Items_Non_Bechtel" localSheetId="20">#REF!</definedName>
    <definedName name="Other_EPC_Scope_Items_Non_Bechtel" localSheetId="24">#REF!</definedName>
    <definedName name="Other_EPC_Scope_Items_Non_Bechtel" localSheetId="25">#REF!</definedName>
    <definedName name="Other_EPC_Scope_Items_Non_Bechtel" localSheetId="26">#REF!</definedName>
    <definedName name="Other_EPC_Scope_Items_Non_Bechtel" localSheetId="27">#REF!</definedName>
    <definedName name="Other_EPC_Scope_Items_Non_Bechtel" localSheetId="28">#REF!</definedName>
    <definedName name="Other_EPC_Scope_Items_Non_Bechtel" localSheetId="29">#REF!</definedName>
    <definedName name="Other_EPC_Scope_Items_Non_Bechtel">#REF!</definedName>
    <definedName name="OTHERHRS" localSheetId="15">#REF!</definedName>
    <definedName name="OTHERHRS" localSheetId="16">#REF!</definedName>
    <definedName name="OTHERHRS" localSheetId="17">#REF!</definedName>
    <definedName name="OTHERHRS" localSheetId="18">#REF!</definedName>
    <definedName name="OTHERHRS" localSheetId="19">#REF!</definedName>
    <definedName name="OTHERHRS" localSheetId="20">#REF!</definedName>
    <definedName name="OTHERHRS" localSheetId="24">#REF!</definedName>
    <definedName name="OTHERHRS" localSheetId="25">#REF!</definedName>
    <definedName name="OTHERHRS" localSheetId="26">#REF!</definedName>
    <definedName name="OTHERHRS" localSheetId="27">#REF!</definedName>
    <definedName name="OTHERHRS" localSheetId="28">#REF!</definedName>
    <definedName name="OTHERHRS" localSheetId="29">#REF!</definedName>
    <definedName name="OTHERHRS">#REF!</definedName>
    <definedName name="otherrev" localSheetId="15" hidden="1">{#N/A,#N/A,TRUE,"SDGE";#N/A,#N/A,TRUE,"GBU";#N/A,#N/A,TRUE,"TBU";#N/A,#N/A,TRUE,"EDBU";#N/A,#N/A,TRUE,"ExclCC"}</definedName>
    <definedName name="otherrev" localSheetId="16" hidden="1">{#N/A,#N/A,TRUE,"SDGE";#N/A,#N/A,TRUE,"GBU";#N/A,#N/A,TRUE,"TBU";#N/A,#N/A,TRUE,"EDBU";#N/A,#N/A,TRUE,"ExclCC"}</definedName>
    <definedName name="otherrev" localSheetId="17" hidden="1">{#N/A,#N/A,TRUE,"SDGE";#N/A,#N/A,TRUE,"GBU";#N/A,#N/A,TRUE,"TBU";#N/A,#N/A,TRUE,"EDBU";#N/A,#N/A,TRUE,"ExclCC"}</definedName>
    <definedName name="otherrev" localSheetId="18" hidden="1">{#N/A,#N/A,TRUE,"SDGE";#N/A,#N/A,TRUE,"GBU";#N/A,#N/A,TRUE,"TBU";#N/A,#N/A,TRUE,"EDBU";#N/A,#N/A,TRUE,"ExclCC"}</definedName>
    <definedName name="otherrev" localSheetId="19" hidden="1">{#N/A,#N/A,TRUE,"SDGE";#N/A,#N/A,TRUE,"GBU";#N/A,#N/A,TRUE,"TBU";#N/A,#N/A,TRUE,"EDBU";#N/A,#N/A,TRUE,"ExclCC"}</definedName>
    <definedName name="otherrev" localSheetId="20" hidden="1">{#N/A,#N/A,TRUE,"SDGE";#N/A,#N/A,TRUE,"GBU";#N/A,#N/A,TRUE,"TBU";#N/A,#N/A,TRUE,"EDBU";#N/A,#N/A,TRUE,"ExclCC"}</definedName>
    <definedName name="otherrev" localSheetId="21" hidden="1">{#N/A,#N/A,TRUE,"SDGE";#N/A,#N/A,TRUE,"GBU";#N/A,#N/A,TRUE,"TBU";#N/A,#N/A,TRUE,"EDBU";#N/A,#N/A,TRUE,"ExclCC"}</definedName>
    <definedName name="otherrev" localSheetId="2" hidden="1">{#N/A,#N/A,TRUE,"SDGE";#N/A,#N/A,TRUE,"GBU";#N/A,#N/A,TRUE,"TBU";#N/A,#N/A,TRUE,"EDBU";#N/A,#N/A,TRUE,"ExclCC"}</definedName>
    <definedName name="otherrev" localSheetId="7" hidden="1">{#N/A,#N/A,TRUE,"SDGE";#N/A,#N/A,TRUE,"GBU";#N/A,#N/A,TRUE,"TBU";#N/A,#N/A,TRUE,"EDBU";#N/A,#N/A,TRUE,"ExclCC"}</definedName>
    <definedName name="otherrev" localSheetId="12" hidden="1">{#N/A,#N/A,TRUE,"SDGE";#N/A,#N/A,TRUE,"GBU";#N/A,#N/A,TRUE,"TBU";#N/A,#N/A,TRUE,"EDBU";#N/A,#N/A,TRUE,"ExclCC"}</definedName>
    <definedName name="otherrev" localSheetId="14" hidden="1">{#N/A,#N/A,TRUE,"SDGE";#N/A,#N/A,TRUE,"GBU";#N/A,#N/A,TRUE,"TBU";#N/A,#N/A,TRUE,"EDBU";#N/A,#N/A,TRUE,"ExclCC"}</definedName>
    <definedName name="otherrev" localSheetId="24" hidden="1">{#N/A,#N/A,TRUE,"SDGE";#N/A,#N/A,TRUE,"GBU";#N/A,#N/A,TRUE,"TBU";#N/A,#N/A,TRUE,"EDBU";#N/A,#N/A,TRUE,"ExclCC"}</definedName>
    <definedName name="otherrev" localSheetId="25" hidden="1">{#N/A,#N/A,TRUE,"SDGE";#N/A,#N/A,TRUE,"GBU";#N/A,#N/A,TRUE,"TBU";#N/A,#N/A,TRUE,"EDBU";#N/A,#N/A,TRUE,"ExclCC"}</definedName>
    <definedName name="otherrev" localSheetId="26" hidden="1">{#N/A,#N/A,TRUE,"SDGE";#N/A,#N/A,TRUE,"GBU";#N/A,#N/A,TRUE,"TBU";#N/A,#N/A,TRUE,"EDBU";#N/A,#N/A,TRUE,"ExclCC"}</definedName>
    <definedName name="otherrev" localSheetId="27" hidden="1">{#N/A,#N/A,TRUE,"SDGE";#N/A,#N/A,TRUE,"GBU";#N/A,#N/A,TRUE,"TBU";#N/A,#N/A,TRUE,"EDBU";#N/A,#N/A,TRUE,"ExclCC"}</definedName>
    <definedName name="otherrev" localSheetId="28" hidden="1">{#N/A,#N/A,TRUE,"SDGE";#N/A,#N/A,TRUE,"GBU";#N/A,#N/A,TRUE,"TBU";#N/A,#N/A,TRUE,"EDBU";#N/A,#N/A,TRUE,"ExclCC"}</definedName>
    <definedName name="otherrev" localSheetId="29" hidden="1">{#N/A,#N/A,TRUE,"SDGE";#N/A,#N/A,TRUE,"GBU";#N/A,#N/A,TRUE,"TBU";#N/A,#N/A,TRUE,"EDBU";#N/A,#N/A,TRUE,"ExclCC"}</definedName>
    <definedName name="Ozone_Season_Factor" localSheetId="15">#REF!</definedName>
    <definedName name="Ozone_Season_Factor" localSheetId="16">#REF!</definedName>
    <definedName name="Ozone_Season_Factor" localSheetId="17">#REF!</definedName>
    <definedName name="Ozone_Season_Factor" localSheetId="18">#REF!</definedName>
    <definedName name="Ozone_Season_Factor" localSheetId="19">#REF!</definedName>
    <definedName name="Ozone_Season_Factor" localSheetId="20">#REF!</definedName>
    <definedName name="Ozone_Season_Factor" localSheetId="24">#REF!</definedName>
    <definedName name="Ozone_Season_Factor" localSheetId="25">#REF!</definedName>
    <definedName name="Ozone_Season_Factor" localSheetId="26">#REF!</definedName>
    <definedName name="Ozone_Season_Factor" localSheetId="27">#REF!</definedName>
    <definedName name="Ozone_Season_Factor" localSheetId="28">#REF!</definedName>
    <definedName name="Ozone_Season_Factor" localSheetId="29">#REF!</definedName>
    <definedName name="Ozone_Season_Factor">#REF!</definedName>
    <definedName name="p.Covenants" localSheetId="15" hidden="1">#REF!</definedName>
    <definedName name="p.Covenants" localSheetId="16" hidden="1">#REF!</definedName>
    <definedName name="p.Covenants" localSheetId="17" hidden="1">#REF!</definedName>
    <definedName name="p.Covenants" localSheetId="18" hidden="1">#REF!</definedName>
    <definedName name="p.Covenants" localSheetId="19" hidden="1">#REF!</definedName>
    <definedName name="p.Covenants" localSheetId="20" hidden="1">#REF!</definedName>
    <definedName name="p.Covenants" localSheetId="24" hidden="1">#REF!</definedName>
    <definedName name="p.Covenants" localSheetId="25" hidden="1">#REF!</definedName>
    <definedName name="p.Covenants" localSheetId="26" hidden="1">#REF!</definedName>
    <definedName name="p.Covenants" localSheetId="27" hidden="1">#REF!</definedName>
    <definedName name="p.Covenants" localSheetId="28" hidden="1">#REF!</definedName>
    <definedName name="p.Covenants" localSheetId="29" hidden="1">#REF!</definedName>
    <definedName name="p.Covenants" hidden="1">#REF!</definedName>
    <definedName name="p.Covenants_Titles" localSheetId="15" hidden="1">#REF!</definedName>
    <definedName name="p.Covenants_Titles" localSheetId="16" hidden="1">#REF!</definedName>
    <definedName name="p.Covenants_Titles" localSheetId="17" hidden="1">#REF!</definedName>
    <definedName name="p.Covenants_Titles" localSheetId="18" hidden="1">#REF!</definedName>
    <definedName name="p.Covenants_Titles" localSheetId="19" hidden="1">#REF!</definedName>
    <definedName name="p.Covenants_Titles" localSheetId="20" hidden="1">#REF!</definedName>
    <definedName name="p.Covenants_Titles" localSheetId="24" hidden="1">#REF!</definedName>
    <definedName name="p.Covenants_Titles" localSheetId="25" hidden="1">#REF!</definedName>
    <definedName name="p.Covenants_Titles" localSheetId="26" hidden="1">#REF!</definedName>
    <definedName name="p.Covenants_Titles" localSheetId="27" hidden="1">#REF!</definedName>
    <definedName name="p.Covenants_Titles" localSheetId="28" hidden="1">#REF!</definedName>
    <definedName name="p.Covenants_Titles" localSheetId="29" hidden="1">#REF!</definedName>
    <definedName name="p.Covenants_Titles" hidden="1">#REF!</definedName>
    <definedName name="p.CreditStats" localSheetId="15" hidden="1">#REF!</definedName>
    <definedName name="p.CreditStats" localSheetId="16" hidden="1">#REF!</definedName>
    <definedName name="p.CreditStats" localSheetId="17" hidden="1">#REF!</definedName>
    <definedName name="p.CreditStats" localSheetId="18" hidden="1">#REF!</definedName>
    <definedName name="p.CreditStats" localSheetId="19" hidden="1">#REF!</definedName>
    <definedName name="p.CreditStats" localSheetId="20" hidden="1">#REF!</definedName>
    <definedName name="p.CreditStats" localSheetId="24" hidden="1">#REF!</definedName>
    <definedName name="p.CreditStats" localSheetId="25" hidden="1">#REF!</definedName>
    <definedName name="p.CreditStats" localSheetId="26" hidden="1">#REF!</definedName>
    <definedName name="p.CreditStats" localSheetId="27" hidden="1">#REF!</definedName>
    <definedName name="p.CreditStats" localSheetId="28" hidden="1">#REF!</definedName>
    <definedName name="p.CreditStats" localSheetId="29" hidden="1">#REF!</definedName>
    <definedName name="p.CreditStats" hidden="1">#REF!</definedName>
    <definedName name="p.DCF" localSheetId="15" hidden="1">#REF!</definedName>
    <definedName name="p.DCF" localSheetId="16" hidden="1">#REF!</definedName>
    <definedName name="p.DCF" localSheetId="17" hidden="1">#REF!</definedName>
    <definedName name="p.DCF" localSheetId="18" hidden="1">#REF!</definedName>
    <definedName name="p.DCF" localSheetId="19" hidden="1">#REF!</definedName>
    <definedName name="p.DCF" localSheetId="20" hidden="1">#REF!</definedName>
    <definedName name="p.DCF" localSheetId="24" hidden="1">#REF!</definedName>
    <definedName name="p.DCF" localSheetId="25" hidden="1">#REF!</definedName>
    <definedName name="p.DCF" localSheetId="26" hidden="1">#REF!</definedName>
    <definedName name="p.DCF" localSheetId="27" hidden="1">#REF!</definedName>
    <definedName name="p.DCF" localSheetId="28" hidden="1">#REF!</definedName>
    <definedName name="p.DCF" localSheetId="29" hidden="1">#REF!</definedName>
    <definedName name="p.DCF" hidden="1">#REF!</definedName>
    <definedName name="p.DCF_Titles" localSheetId="15" hidden="1">#REF!</definedName>
    <definedName name="p.DCF_Titles" localSheetId="16" hidden="1">#REF!</definedName>
    <definedName name="p.DCF_Titles" localSheetId="17" hidden="1">#REF!</definedName>
    <definedName name="p.DCF_Titles" localSheetId="18" hidden="1">#REF!</definedName>
    <definedName name="p.DCF_Titles" localSheetId="19" hidden="1">#REF!</definedName>
    <definedName name="p.DCF_Titles" localSheetId="20" hidden="1">#REF!</definedName>
    <definedName name="p.DCF_Titles" localSheetId="24" hidden="1">#REF!</definedName>
    <definedName name="p.DCF_Titles" localSheetId="25" hidden="1">#REF!</definedName>
    <definedName name="p.DCF_Titles" localSheetId="26" hidden="1">#REF!</definedName>
    <definedName name="p.DCF_Titles" localSheetId="27" hidden="1">#REF!</definedName>
    <definedName name="p.DCF_Titles" localSheetId="28" hidden="1">#REF!</definedName>
    <definedName name="p.DCF_Titles" localSheetId="29" hidden="1">#REF!</definedName>
    <definedName name="p.DCF_Titles" hidden="1">#REF!</definedName>
    <definedName name="p.IRR" localSheetId="15" hidden="1">#REF!</definedName>
    <definedName name="p.IRR" localSheetId="16" hidden="1">#REF!</definedName>
    <definedName name="p.IRR" localSheetId="17" hidden="1">#REF!</definedName>
    <definedName name="p.IRR" localSheetId="18" hidden="1">#REF!</definedName>
    <definedName name="p.IRR" localSheetId="19" hidden="1">#REF!</definedName>
    <definedName name="p.IRR" localSheetId="20" hidden="1">#REF!</definedName>
    <definedName name="p.IRR" localSheetId="24" hidden="1">#REF!</definedName>
    <definedName name="p.IRR" localSheetId="25" hidden="1">#REF!</definedName>
    <definedName name="p.IRR" localSheetId="26" hidden="1">#REF!</definedName>
    <definedName name="p.IRR" localSheetId="27" hidden="1">#REF!</definedName>
    <definedName name="p.IRR" localSheetId="28" hidden="1">#REF!</definedName>
    <definedName name="p.IRR" localSheetId="29" hidden="1">#REF!</definedName>
    <definedName name="p.IRR" hidden="1">#REF!</definedName>
    <definedName name="p.IRR_Titles" localSheetId="15" hidden="1">#REF!</definedName>
    <definedName name="p.IRR_Titles" localSheetId="16" hidden="1">#REF!</definedName>
    <definedName name="p.IRR_Titles" localSheetId="17" hidden="1">#REF!</definedName>
    <definedName name="p.IRR_Titles" localSheetId="18" hidden="1">#REF!</definedName>
    <definedName name="p.IRR_Titles" localSheetId="19" hidden="1">#REF!</definedName>
    <definedName name="p.IRR_Titles" localSheetId="20" hidden="1">#REF!</definedName>
    <definedName name="p.IRR_Titles" localSheetId="24" hidden="1">#REF!</definedName>
    <definedName name="p.IRR_Titles" localSheetId="25" hidden="1">#REF!</definedName>
    <definedName name="p.IRR_Titles" localSheetId="26" hidden="1">#REF!</definedName>
    <definedName name="p.IRR_Titles" localSheetId="27" hidden="1">#REF!</definedName>
    <definedName name="p.IRR_Titles" localSheetId="28" hidden="1">#REF!</definedName>
    <definedName name="p.IRR_Titles" localSheetId="29" hidden="1">#REF!</definedName>
    <definedName name="p.IRR_Titles" hidden="1">#REF!</definedName>
    <definedName name="p.SP" localSheetId="15" hidden="1">#REF!</definedName>
    <definedName name="p.SP" localSheetId="16" hidden="1">#REF!</definedName>
    <definedName name="p.SP" localSheetId="17" hidden="1">#REF!</definedName>
    <definedName name="p.SP" localSheetId="18" hidden="1">#REF!</definedName>
    <definedName name="p.SP" localSheetId="19" hidden="1">#REF!</definedName>
    <definedName name="p.SP" localSheetId="20" hidden="1">#REF!</definedName>
    <definedName name="p.SP" localSheetId="24" hidden="1">#REF!</definedName>
    <definedName name="p.SP" localSheetId="25" hidden="1">#REF!</definedName>
    <definedName name="p.SP" localSheetId="26" hidden="1">#REF!</definedName>
    <definedName name="p.SP" localSheetId="27" hidden="1">#REF!</definedName>
    <definedName name="p.SP" localSheetId="28" hidden="1">#REF!</definedName>
    <definedName name="p.SP" localSheetId="29" hidden="1">#REF!</definedName>
    <definedName name="p.SP" hidden="1">#REF!</definedName>
    <definedName name="p.Summary" localSheetId="15" hidden="1">#REF!</definedName>
    <definedName name="p.Summary" localSheetId="16" hidden="1">#REF!</definedName>
    <definedName name="p.Summary" localSheetId="17" hidden="1">#REF!</definedName>
    <definedName name="p.Summary" localSheetId="18" hidden="1">#REF!</definedName>
    <definedName name="p.Summary" localSheetId="19" hidden="1">#REF!</definedName>
    <definedName name="p.Summary" localSheetId="20" hidden="1">#REF!</definedName>
    <definedName name="p.Summary" localSheetId="24" hidden="1">#REF!</definedName>
    <definedName name="p.Summary" localSheetId="25" hidden="1">#REF!</definedName>
    <definedName name="p.Summary" localSheetId="26" hidden="1">#REF!</definedName>
    <definedName name="p.Summary" localSheetId="27" hidden="1">#REF!</definedName>
    <definedName name="p.Summary" localSheetId="28" hidden="1">#REF!</definedName>
    <definedName name="p.Summary" localSheetId="29" hidden="1">#REF!</definedName>
    <definedName name="p.Summary" hidden="1">#REF!</definedName>
    <definedName name="p.Summary_Titles" localSheetId="15" hidden="1">#REF!</definedName>
    <definedName name="p.Summary_Titles" localSheetId="16" hidden="1">#REF!</definedName>
    <definedName name="p.Summary_Titles" localSheetId="17" hidden="1">#REF!</definedName>
    <definedName name="p.Summary_Titles" localSheetId="18" hidden="1">#REF!</definedName>
    <definedName name="p.Summary_Titles" localSheetId="19" hidden="1">#REF!</definedName>
    <definedName name="p.Summary_Titles" localSheetId="20" hidden="1">#REF!</definedName>
    <definedName name="p.Summary_Titles" localSheetId="24" hidden="1">#REF!</definedName>
    <definedName name="p.Summary_Titles" localSheetId="25" hidden="1">#REF!</definedName>
    <definedName name="p.Summary_Titles" localSheetId="26" hidden="1">#REF!</definedName>
    <definedName name="p.Summary_Titles" localSheetId="27" hidden="1">#REF!</definedName>
    <definedName name="p.Summary_Titles" localSheetId="28" hidden="1">#REF!</definedName>
    <definedName name="p.Summary_Titles" localSheetId="29" hidden="1">#REF!</definedName>
    <definedName name="p.Summary_Titles" hidden="1">#REF!</definedName>
    <definedName name="P_Tot" localSheetId="15"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16"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17"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18"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19"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20"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21"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2"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7"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12"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14"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24"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25"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26"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27"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28"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29"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age_1">"h2:m65"</definedName>
    <definedName name="Page_2">"p2:z62"</definedName>
    <definedName name="Page_3">"ad2:al80"</definedName>
    <definedName name="Page_4">"ad83:am138"</definedName>
    <definedName name="Page_5">"ap2:bf77"</definedName>
    <definedName name="Page_6">"bj2:cc81"</definedName>
    <definedName name="PAGE1" localSheetId="15">#REF!</definedName>
    <definedName name="PAGE1" localSheetId="16">#REF!</definedName>
    <definedName name="PAGE1" localSheetId="17">#REF!</definedName>
    <definedName name="PAGE1" localSheetId="18">#REF!</definedName>
    <definedName name="PAGE1" localSheetId="19">#REF!</definedName>
    <definedName name="PAGE1" localSheetId="20">#REF!</definedName>
    <definedName name="PAGE1" localSheetId="24">#REF!</definedName>
    <definedName name="PAGE1" localSheetId="25">#REF!</definedName>
    <definedName name="PAGE1" localSheetId="26">#REF!</definedName>
    <definedName name="PAGE1" localSheetId="27">#REF!</definedName>
    <definedName name="PAGE1" localSheetId="28">#REF!</definedName>
    <definedName name="PAGE1" localSheetId="29">#REF!</definedName>
    <definedName name="PAGE1">#REF!</definedName>
    <definedName name="page1997" localSheetId="15">#REF!</definedName>
    <definedName name="page1997" localSheetId="16">#REF!</definedName>
    <definedName name="page1997" localSheetId="17">#REF!</definedName>
    <definedName name="page1997" localSheetId="18">#REF!</definedName>
    <definedName name="page1997" localSheetId="19">#REF!</definedName>
    <definedName name="page1997" localSheetId="20">#REF!</definedName>
    <definedName name="page1997" localSheetId="24">#REF!</definedName>
    <definedName name="page1997" localSheetId="25">#REF!</definedName>
    <definedName name="page1997" localSheetId="26">#REF!</definedName>
    <definedName name="page1997" localSheetId="27">#REF!</definedName>
    <definedName name="page1997" localSheetId="28">#REF!</definedName>
    <definedName name="page1997" localSheetId="29">#REF!</definedName>
    <definedName name="page1997">#REF!</definedName>
    <definedName name="PAGE2" localSheetId="15">#REF!</definedName>
    <definedName name="PAGE2" localSheetId="16">#REF!</definedName>
    <definedName name="PAGE2" localSheetId="17">#REF!</definedName>
    <definedName name="PAGE2" localSheetId="18">#REF!</definedName>
    <definedName name="PAGE2" localSheetId="19">#REF!</definedName>
    <definedName name="PAGE2" localSheetId="20">#REF!</definedName>
    <definedName name="PAGE2" localSheetId="24">#REF!</definedName>
    <definedName name="PAGE2" localSheetId="25">#REF!</definedName>
    <definedName name="PAGE2" localSheetId="26">#REF!</definedName>
    <definedName name="PAGE2" localSheetId="27">#REF!</definedName>
    <definedName name="PAGE2" localSheetId="28">#REF!</definedName>
    <definedName name="PAGE2" localSheetId="29">#REF!</definedName>
    <definedName name="PAGE2">#REF!</definedName>
    <definedName name="Pal_Workbook_GUID" hidden="1">"1YDJKL1A3MNKIMXTGKJS3UTZ"</definedName>
    <definedName name="Partial_Year_Factor_Synthetic_Lease" localSheetId="15">#REF!</definedName>
    <definedName name="Partial_Year_Factor_Synthetic_Lease" localSheetId="16">#REF!</definedName>
    <definedName name="Partial_Year_Factor_Synthetic_Lease" localSheetId="17">#REF!</definedName>
    <definedName name="Partial_Year_Factor_Synthetic_Lease" localSheetId="18">#REF!</definedName>
    <definedName name="Partial_Year_Factor_Synthetic_Lease" localSheetId="19">#REF!</definedName>
    <definedName name="Partial_Year_Factor_Synthetic_Lease" localSheetId="20">#REF!</definedName>
    <definedName name="Partial_Year_Factor_Synthetic_Lease" localSheetId="24">#REF!</definedName>
    <definedName name="Partial_Year_Factor_Synthetic_Lease" localSheetId="25">#REF!</definedName>
    <definedName name="Partial_Year_Factor_Synthetic_Lease" localSheetId="26">#REF!</definedName>
    <definedName name="Partial_Year_Factor_Synthetic_Lease" localSheetId="27">#REF!</definedName>
    <definedName name="Partial_Year_Factor_Synthetic_Lease" localSheetId="28">#REF!</definedName>
    <definedName name="Partial_Year_Factor_Synthetic_Lease" localSheetId="29">#REF!</definedName>
    <definedName name="Partial_Year_Factor_Synthetic_Lease">#REF!</definedName>
    <definedName name="period" localSheetId="15">#REF!</definedName>
    <definedName name="period" localSheetId="16">#REF!</definedName>
    <definedName name="period" localSheetId="17">#REF!</definedName>
    <definedName name="period" localSheetId="18">#REF!</definedName>
    <definedName name="period" localSheetId="19">#REF!</definedName>
    <definedName name="period" localSheetId="20">#REF!</definedName>
    <definedName name="period" localSheetId="24">#REF!</definedName>
    <definedName name="period" localSheetId="25">#REF!</definedName>
    <definedName name="period" localSheetId="26">#REF!</definedName>
    <definedName name="period" localSheetId="27">#REF!</definedName>
    <definedName name="period" localSheetId="28">#REF!</definedName>
    <definedName name="period" localSheetId="29">#REF!</definedName>
    <definedName name="period">#REF!</definedName>
    <definedName name="Period_1_Coverage_Threshold" localSheetId="15">#REF!</definedName>
    <definedName name="Period_1_Coverage_Threshold" localSheetId="16">#REF!</definedName>
    <definedName name="Period_1_Coverage_Threshold" localSheetId="17">#REF!</definedName>
    <definedName name="Period_1_Coverage_Threshold" localSheetId="18">#REF!</definedName>
    <definedName name="Period_1_Coverage_Threshold" localSheetId="19">#REF!</definedName>
    <definedName name="Period_1_Coverage_Threshold" localSheetId="20">#REF!</definedName>
    <definedName name="Period_1_Coverage_Threshold" localSheetId="24">#REF!</definedName>
    <definedName name="Period_1_Coverage_Threshold" localSheetId="25">#REF!</definedName>
    <definedName name="Period_1_Coverage_Threshold" localSheetId="26">#REF!</definedName>
    <definedName name="Period_1_Coverage_Threshold" localSheetId="27">#REF!</definedName>
    <definedName name="Period_1_Coverage_Threshold" localSheetId="28">#REF!</definedName>
    <definedName name="Period_1_Coverage_Threshold" localSheetId="29">#REF!</definedName>
    <definedName name="Period_1_Coverage_Threshold">#REF!</definedName>
    <definedName name="Period_1_Distributable_Cash" localSheetId="15">#REF!</definedName>
    <definedName name="Period_1_Distributable_Cash" localSheetId="16">#REF!</definedName>
    <definedName name="Period_1_Distributable_Cash" localSheetId="17">#REF!</definedName>
    <definedName name="Period_1_Distributable_Cash" localSheetId="18">#REF!</definedName>
    <definedName name="Period_1_Distributable_Cash" localSheetId="19">#REF!</definedName>
    <definedName name="Period_1_Distributable_Cash" localSheetId="20">#REF!</definedName>
    <definedName name="Period_1_Distributable_Cash" localSheetId="24">#REF!</definedName>
    <definedName name="Period_1_Distributable_Cash" localSheetId="25">#REF!</definedName>
    <definedName name="Period_1_Distributable_Cash" localSheetId="26">#REF!</definedName>
    <definedName name="Period_1_Distributable_Cash" localSheetId="27">#REF!</definedName>
    <definedName name="Period_1_Distributable_Cash" localSheetId="28">#REF!</definedName>
    <definedName name="Period_1_Distributable_Cash" localSheetId="29">#REF!</definedName>
    <definedName name="Period_1_Distributable_Cash">#REF!</definedName>
    <definedName name="Period_2_Adjusted_Distributable_Cash" localSheetId="15">#REF!</definedName>
    <definedName name="Period_2_Adjusted_Distributable_Cash" localSheetId="16">#REF!</definedName>
    <definedName name="Period_2_Adjusted_Distributable_Cash" localSheetId="17">#REF!</definedName>
    <definedName name="Period_2_Adjusted_Distributable_Cash" localSheetId="18">#REF!</definedName>
    <definedName name="Period_2_Adjusted_Distributable_Cash" localSheetId="19">#REF!</definedName>
    <definedName name="Period_2_Adjusted_Distributable_Cash" localSheetId="20">#REF!</definedName>
    <definedName name="Period_2_Adjusted_Distributable_Cash" localSheetId="24">#REF!</definedName>
    <definedName name="Period_2_Adjusted_Distributable_Cash" localSheetId="25">#REF!</definedName>
    <definedName name="Period_2_Adjusted_Distributable_Cash" localSheetId="26">#REF!</definedName>
    <definedName name="Period_2_Adjusted_Distributable_Cash" localSheetId="27">#REF!</definedName>
    <definedName name="Period_2_Adjusted_Distributable_Cash" localSheetId="28">#REF!</definedName>
    <definedName name="Period_2_Adjusted_Distributable_Cash" localSheetId="29">#REF!</definedName>
    <definedName name="Period_2_Adjusted_Distributable_Cash">#REF!</definedName>
    <definedName name="PFYE">[21]Input1!$B$7</definedName>
    <definedName name="PHILIPS" localSheetId="15" hidden="1">{#N/A,#N/A,FALSE,"RECAP";#N/A,#N/A,FALSE,"MATBYCLS";#N/A,#N/A,FALSE,"STATUS";#N/A,#N/A,FALSE,"OP-ACT";#N/A,#N/A,FALSE,"W_O"}</definedName>
    <definedName name="PHILIPS" localSheetId="16" hidden="1">{#N/A,#N/A,FALSE,"RECAP";#N/A,#N/A,FALSE,"MATBYCLS";#N/A,#N/A,FALSE,"STATUS";#N/A,#N/A,FALSE,"OP-ACT";#N/A,#N/A,FALSE,"W_O"}</definedName>
    <definedName name="PHILIPS" localSheetId="17" hidden="1">{#N/A,#N/A,FALSE,"RECAP";#N/A,#N/A,FALSE,"MATBYCLS";#N/A,#N/A,FALSE,"STATUS";#N/A,#N/A,FALSE,"OP-ACT";#N/A,#N/A,FALSE,"W_O"}</definedName>
    <definedName name="PHILIPS" localSheetId="18" hidden="1">{#N/A,#N/A,FALSE,"RECAP";#N/A,#N/A,FALSE,"MATBYCLS";#N/A,#N/A,FALSE,"STATUS";#N/A,#N/A,FALSE,"OP-ACT";#N/A,#N/A,FALSE,"W_O"}</definedName>
    <definedName name="PHILIPS" localSheetId="19" hidden="1">{#N/A,#N/A,FALSE,"RECAP";#N/A,#N/A,FALSE,"MATBYCLS";#N/A,#N/A,FALSE,"STATUS";#N/A,#N/A,FALSE,"OP-ACT";#N/A,#N/A,FALSE,"W_O"}</definedName>
    <definedName name="PHILIPS" localSheetId="20" hidden="1">{#N/A,#N/A,FALSE,"RECAP";#N/A,#N/A,FALSE,"MATBYCLS";#N/A,#N/A,FALSE,"STATUS";#N/A,#N/A,FALSE,"OP-ACT";#N/A,#N/A,FALSE,"W_O"}</definedName>
    <definedName name="PHILIPS" localSheetId="21" hidden="1">{#N/A,#N/A,FALSE,"RECAP";#N/A,#N/A,FALSE,"MATBYCLS";#N/A,#N/A,FALSE,"STATUS";#N/A,#N/A,FALSE,"OP-ACT";#N/A,#N/A,FALSE,"W_O"}</definedName>
    <definedName name="PHILIPS" localSheetId="2" hidden="1">{#N/A,#N/A,FALSE,"RECAP";#N/A,#N/A,FALSE,"MATBYCLS";#N/A,#N/A,FALSE,"STATUS";#N/A,#N/A,FALSE,"OP-ACT";#N/A,#N/A,FALSE,"W_O"}</definedName>
    <definedName name="PHILIPS" localSheetId="7" hidden="1">{#N/A,#N/A,FALSE,"RECAP";#N/A,#N/A,FALSE,"MATBYCLS";#N/A,#N/A,FALSE,"STATUS";#N/A,#N/A,FALSE,"OP-ACT";#N/A,#N/A,FALSE,"W_O"}</definedName>
    <definedName name="PHILIPS" localSheetId="12" hidden="1">{#N/A,#N/A,FALSE,"RECAP";#N/A,#N/A,FALSE,"MATBYCLS";#N/A,#N/A,FALSE,"STATUS";#N/A,#N/A,FALSE,"OP-ACT";#N/A,#N/A,FALSE,"W_O"}</definedName>
    <definedName name="PHILIPS" localSheetId="14" hidden="1">{#N/A,#N/A,FALSE,"RECAP";#N/A,#N/A,FALSE,"MATBYCLS";#N/A,#N/A,FALSE,"STATUS";#N/A,#N/A,FALSE,"OP-ACT";#N/A,#N/A,FALSE,"W_O"}</definedName>
    <definedName name="PHILIPS" localSheetId="24" hidden="1">{#N/A,#N/A,FALSE,"RECAP";#N/A,#N/A,FALSE,"MATBYCLS";#N/A,#N/A,FALSE,"STATUS";#N/A,#N/A,FALSE,"OP-ACT";#N/A,#N/A,FALSE,"W_O"}</definedName>
    <definedName name="PHILIPS" localSheetId="25" hidden="1">{#N/A,#N/A,FALSE,"RECAP";#N/A,#N/A,FALSE,"MATBYCLS";#N/A,#N/A,FALSE,"STATUS";#N/A,#N/A,FALSE,"OP-ACT";#N/A,#N/A,FALSE,"W_O"}</definedName>
    <definedName name="PHILIPS" localSheetId="26" hidden="1">{#N/A,#N/A,FALSE,"RECAP";#N/A,#N/A,FALSE,"MATBYCLS";#N/A,#N/A,FALSE,"STATUS";#N/A,#N/A,FALSE,"OP-ACT";#N/A,#N/A,FALSE,"W_O"}</definedName>
    <definedName name="PHILIPS" localSheetId="27" hidden="1">{#N/A,#N/A,FALSE,"RECAP";#N/A,#N/A,FALSE,"MATBYCLS";#N/A,#N/A,FALSE,"STATUS";#N/A,#N/A,FALSE,"OP-ACT";#N/A,#N/A,FALSE,"W_O"}</definedName>
    <definedName name="PHILIPS" localSheetId="28" hidden="1">{#N/A,#N/A,FALSE,"RECAP";#N/A,#N/A,FALSE,"MATBYCLS";#N/A,#N/A,FALSE,"STATUS";#N/A,#N/A,FALSE,"OP-ACT";#N/A,#N/A,FALSE,"W_O"}</definedName>
    <definedName name="PHILIPS" localSheetId="29" hidden="1">{#N/A,#N/A,FALSE,"RECAP";#N/A,#N/A,FALSE,"MATBYCLS";#N/A,#N/A,FALSE,"STATUS";#N/A,#N/A,FALSE,"OP-ACT";#N/A,#N/A,FALSE,"W_O"}</definedName>
    <definedName name="PhyGasTermDates">[20]PhyGasTerm!$L$1:$BU$2</definedName>
    <definedName name="PhyGasTermMTM">[20]PhyGasTerm!$B$62:$BU$105</definedName>
    <definedName name="PhyGasTermVol">[20]PhyGasTerm!$B$7:$BU$50</definedName>
    <definedName name="Physical">[26]PhysicalFreeze!$A$5:$BS$152</definedName>
    <definedName name="PILOT_Escalation_Ceiling" localSheetId="15">#REF!</definedName>
    <definedName name="PILOT_Escalation_Ceiling" localSheetId="16">#REF!</definedName>
    <definedName name="PILOT_Escalation_Ceiling" localSheetId="17">#REF!</definedName>
    <definedName name="PILOT_Escalation_Ceiling" localSheetId="18">#REF!</definedName>
    <definedName name="PILOT_Escalation_Ceiling" localSheetId="19">#REF!</definedName>
    <definedName name="PILOT_Escalation_Ceiling" localSheetId="20">#REF!</definedName>
    <definedName name="PILOT_Escalation_Ceiling" localSheetId="24">#REF!</definedName>
    <definedName name="PILOT_Escalation_Ceiling" localSheetId="25">#REF!</definedName>
    <definedName name="PILOT_Escalation_Ceiling" localSheetId="26">#REF!</definedName>
    <definedName name="PILOT_Escalation_Ceiling" localSheetId="27">#REF!</definedName>
    <definedName name="PILOT_Escalation_Ceiling" localSheetId="28">#REF!</definedName>
    <definedName name="PILOT_Escalation_Ceiling" localSheetId="29">#REF!</definedName>
    <definedName name="PILOT_Escalation_Ceiling">#REF!</definedName>
    <definedName name="PILOT_Escalation_Floor" localSheetId="15">#REF!</definedName>
    <definedName name="PILOT_Escalation_Floor" localSheetId="16">#REF!</definedName>
    <definedName name="PILOT_Escalation_Floor" localSheetId="17">#REF!</definedName>
    <definedName name="PILOT_Escalation_Floor" localSheetId="18">#REF!</definedName>
    <definedName name="PILOT_Escalation_Floor" localSheetId="19">#REF!</definedName>
    <definedName name="PILOT_Escalation_Floor" localSheetId="20">#REF!</definedName>
    <definedName name="PILOT_Escalation_Floor" localSheetId="24">#REF!</definedName>
    <definedName name="PILOT_Escalation_Floor" localSheetId="25">#REF!</definedName>
    <definedName name="PILOT_Escalation_Floor" localSheetId="26">#REF!</definedName>
    <definedName name="PILOT_Escalation_Floor" localSheetId="27">#REF!</definedName>
    <definedName name="PILOT_Escalation_Floor" localSheetId="28">#REF!</definedName>
    <definedName name="PILOT_Escalation_Floor" localSheetId="29">#REF!</definedName>
    <definedName name="PILOT_Escalation_Floor">#REF!</definedName>
    <definedName name="PILOT_Portion_to_County" localSheetId="15">#REF!</definedName>
    <definedName name="PILOT_Portion_to_County" localSheetId="16">#REF!</definedName>
    <definedName name="PILOT_Portion_to_County" localSheetId="17">#REF!</definedName>
    <definedName name="PILOT_Portion_to_County" localSheetId="18">#REF!</definedName>
    <definedName name="PILOT_Portion_to_County" localSheetId="19">#REF!</definedName>
    <definedName name="PILOT_Portion_to_County" localSheetId="20">#REF!</definedName>
    <definedName name="PILOT_Portion_to_County" localSheetId="24">#REF!</definedName>
    <definedName name="PILOT_Portion_to_County" localSheetId="25">#REF!</definedName>
    <definedName name="PILOT_Portion_to_County" localSheetId="26">#REF!</definedName>
    <definedName name="PILOT_Portion_to_County" localSheetId="27">#REF!</definedName>
    <definedName name="PILOT_Portion_to_County" localSheetId="28">#REF!</definedName>
    <definedName name="PILOT_Portion_to_County" localSheetId="29">#REF!</definedName>
    <definedName name="PILOT_Portion_to_County">#REF!</definedName>
    <definedName name="Pingmancera" localSheetId="15"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16"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17"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18"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19"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20"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21"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2"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7"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12"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14"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24"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25"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26"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27"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28"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29" hidden="1">{#N/A,#N/A,FALSE,"Index";#N/A,#N/A,FALSE,"COMPBS";#N/A,#N/A,FALSE,"COMPIS";#N/A,#N/A,FALSE,"MOBS";#N/A,#N/A,FALSE,"MOIS";#N/A,#N/A,FALSE,"M&amp;AEXP";#N/A,#N/A,FALSE,"D.L.EXP";#N/A,#N/A,FALSE,"MFGEXP";#N/A,#N/A,FALSE,"ADMEXP";#N/A,#N/A,FALSE,"DLPAY";#N/A,#N/A,FALSE,"INDPAY";#N/A,#N/A,FALSE,"HOURLY";#N/A,#N/A,FALSE,"HEAD";#N/A,#N/A,FALSE,"CASHTRAN";#N/A,#N/A,FALSE,"RESULT";#N/A,#N/A,FALSE,"CASHFLOW"}</definedName>
    <definedName name="piti" localSheetId="15"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16"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1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18"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19"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20"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2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2"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12"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14"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24"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25"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26"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2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28"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29"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lant_Capacity" localSheetId="15">#REF!</definedName>
    <definedName name="Plant_Capacity" localSheetId="16">#REF!</definedName>
    <definedName name="Plant_Capacity" localSheetId="17">#REF!</definedName>
    <definedName name="Plant_Capacity" localSheetId="18">#REF!</definedName>
    <definedName name="Plant_Capacity" localSheetId="19">#REF!</definedName>
    <definedName name="Plant_Capacity" localSheetId="20">#REF!</definedName>
    <definedName name="Plant_Capacity" localSheetId="24">#REF!</definedName>
    <definedName name="Plant_Capacity" localSheetId="25">#REF!</definedName>
    <definedName name="Plant_Capacity" localSheetId="26">#REF!</definedName>
    <definedName name="Plant_Capacity" localSheetId="27">#REF!</definedName>
    <definedName name="Plant_Capacity" localSheetId="28">#REF!</definedName>
    <definedName name="Plant_Capacity" localSheetId="29">#REF!</definedName>
    <definedName name="Plant_Capacity">#REF!</definedName>
    <definedName name="pmcat" localSheetId="15">#REF!</definedName>
    <definedName name="pmcat" localSheetId="16">#REF!</definedName>
    <definedName name="pmcat" localSheetId="17">#REF!</definedName>
    <definedName name="pmcat" localSheetId="18">#REF!</definedName>
    <definedName name="pmcat" localSheetId="19">#REF!</definedName>
    <definedName name="pmcat" localSheetId="20">#REF!</definedName>
    <definedName name="pmcat" localSheetId="24">#REF!</definedName>
    <definedName name="pmcat" localSheetId="25">#REF!</definedName>
    <definedName name="pmcat" localSheetId="26">#REF!</definedName>
    <definedName name="pmcat" localSheetId="27">#REF!</definedName>
    <definedName name="pmcat" localSheetId="28">#REF!</definedName>
    <definedName name="pmcat" localSheetId="29">#REF!</definedName>
    <definedName name="pmcat">#REF!</definedName>
    <definedName name="pmper" localSheetId="15">#REF!</definedName>
    <definedName name="pmper" localSheetId="16">#REF!</definedName>
    <definedName name="pmper" localSheetId="17">#REF!</definedName>
    <definedName name="pmper" localSheetId="18">#REF!</definedName>
    <definedName name="pmper" localSheetId="19">#REF!</definedName>
    <definedName name="pmper" localSheetId="20">#REF!</definedName>
    <definedName name="pmper" localSheetId="24">#REF!</definedName>
    <definedName name="pmper" localSheetId="25">#REF!</definedName>
    <definedName name="pmper" localSheetId="26">#REF!</definedName>
    <definedName name="pmper" localSheetId="27">#REF!</definedName>
    <definedName name="pmper" localSheetId="28">#REF!</definedName>
    <definedName name="pmper" localSheetId="29">#REF!</definedName>
    <definedName name="pmper">#REF!</definedName>
    <definedName name="portfolio">[5]Inputs!$B$8</definedName>
    <definedName name="Post_Commercial_Operations_Construction_G_A_Total__2002" localSheetId="15">#REF!</definedName>
    <definedName name="Post_Commercial_Operations_Construction_G_A_Total__2002" localSheetId="16">#REF!</definedName>
    <definedName name="Post_Commercial_Operations_Construction_G_A_Total__2002" localSheetId="17">#REF!</definedName>
    <definedName name="Post_Commercial_Operations_Construction_G_A_Total__2002" localSheetId="18">#REF!</definedName>
    <definedName name="Post_Commercial_Operations_Construction_G_A_Total__2002" localSheetId="19">#REF!</definedName>
    <definedName name="Post_Commercial_Operations_Construction_G_A_Total__2002" localSheetId="20">#REF!</definedName>
    <definedName name="Post_Commercial_Operations_Construction_G_A_Total__2002" localSheetId="24">#REF!</definedName>
    <definedName name="Post_Commercial_Operations_Construction_G_A_Total__2002" localSheetId="25">#REF!</definedName>
    <definedName name="Post_Commercial_Operations_Construction_G_A_Total__2002" localSheetId="26">#REF!</definedName>
    <definedName name="Post_Commercial_Operations_Construction_G_A_Total__2002" localSheetId="27">#REF!</definedName>
    <definedName name="Post_Commercial_Operations_Construction_G_A_Total__2002" localSheetId="28">#REF!</definedName>
    <definedName name="Post_Commercial_Operations_Construction_G_A_Total__2002" localSheetId="29">#REF!</definedName>
    <definedName name="Post_Commercial_Operations_Construction_G_A_Total__2002">#REF!</definedName>
    <definedName name="Post_Lease_Term_Loan_Amortization_Partial_Year_Factor" localSheetId="15">#REF!</definedName>
    <definedName name="Post_Lease_Term_Loan_Amortization_Partial_Year_Factor" localSheetId="16">#REF!</definedName>
    <definedName name="Post_Lease_Term_Loan_Amortization_Partial_Year_Factor" localSheetId="17">#REF!</definedName>
    <definedName name="Post_Lease_Term_Loan_Amortization_Partial_Year_Factor" localSheetId="18">#REF!</definedName>
    <definedName name="Post_Lease_Term_Loan_Amortization_Partial_Year_Factor" localSheetId="19">#REF!</definedName>
    <definedName name="Post_Lease_Term_Loan_Amortization_Partial_Year_Factor" localSheetId="20">#REF!</definedName>
    <definedName name="Post_Lease_Term_Loan_Amortization_Partial_Year_Factor" localSheetId="24">#REF!</definedName>
    <definedName name="Post_Lease_Term_Loan_Amortization_Partial_Year_Factor" localSheetId="25">#REF!</definedName>
    <definedName name="Post_Lease_Term_Loan_Amortization_Partial_Year_Factor" localSheetId="26">#REF!</definedName>
    <definedName name="Post_Lease_Term_Loan_Amortization_Partial_Year_Factor" localSheetId="27">#REF!</definedName>
    <definedName name="Post_Lease_Term_Loan_Amortization_Partial_Year_Factor" localSheetId="28">#REF!</definedName>
    <definedName name="Post_Lease_Term_Loan_Amortization_Partial_Year_Factor" localSheetId="29">#REF!</definedName>
    <definedName name="Post_Lease_Term_Loan_Amortization_Partial_Year_Factor">#REF!</definedName>
    <definedName name="Post_Lease_Term_Loan_Term" localSheetId="15">#REF!</definedName>
    <definedName name="Post_Lease_Term_Loan_Term" localSheetId="16">#REF!</definedName>
    <definedName name="Post_Lease_Term_Loan_Term" localSheetId="17">#REF!</definedName>
    <definedName name="Post_Lease_Term_Loan_Term" localSheetId="18">#REF!</definedName>
    <definedName name="Post_Lease_Term_Loan_Term" localSheetId="19">#REF!</definedName>
    <definedName name="Post_Lease_Term_Loan_Term" localSheetId="20">#REF!</definedName>
    <definedName name="Post_Lease_Term_Loan_Term" localSheetId="24">#REF!</definedName>
    <definedName name="Post_Lease_Term_Loan_Term" localSheetId="25">#REF!</definedName>
    <definedName name="Post_Lease_Term_Loan_Term" localSheetId="26">#REF!</definedName>
    <definedName name="Post_Lease_Term_Loan_Term" localSheetId="27">#REF!</definedName>
    <definedName name="Post_Lease_Term_Loan_Term" localSheetId="28">#REF!</definedName>
    <definedName name="Post_Lease_Term_Loan_Term" localSheetId="29">#REF!</definedName>
    <definedName name="Post_Lease_Term_Loan_Term">#REF!</definedName>
    <definedName name="Post_Lease_Term_Refinanced_Principal_Amount">'[27]Debt Service - SL'!$B$656</definedName>
    <definedName name="POVM_Fuel_Partial_Year_Factor" localSheetId="15">#REF!</definedName>
    <definedName name="POVM_Fuel_Partial_Year_Factor" localSheetId="16">#REF!</definedName>
    <definedName name="POVM_Fuel_Partial_Year_Factor" localSheetId="17">#REF!</definedName>
    <definedName name="POVM_Fuel_Partial_Year_Factor" localSheetId="18">#REF!</definedName>
    <definedName name="POVM_Fuel_Partial_Year_Factor" localSheetId="19">#REF!</definedName>
    <definedName name="POVM_Fuel_Partial_Year_Factor" localSheetId="20">#REF!</definedName>
    <definedName name="POVM_Fuel_Partial_Year_Factor" localSheetId="24">#REF!</definedName>
    <definedName name="POVM_Fuel_Partial_Year_Factor" localSheetId="25">#REF!</definedName>
    <definedName name="POVM_Fuel_Partial_Year_Factor" localSheetId="26">#REF!</definedName>
    <definedName name="POVM_Fuel_Partial_Year_Factor" localSheetId="27">#REF!</definedName>
    <definedName name="POVM_Fuel_Partial_Year_Factor" localSheetId="28">#REF!</definedName>
    <definedName name="POVM_Fuel_Partial_Year_Factor" localSheetId="29">#REF!</definedName>
    <definedName name="POVM_Fuel_Partial_Year_Factor">#REF!</definedName>
    <definedName name="POVM_Margin_Partial_Year_Factor" localSheetId="15">#REF!</definedName>
    <definedName name="POVM_Margin_Partial_Year_Factor" localSheetId="16">#REF!</definedName>
    <definedName name="POVM_Margin_Partial_Year_Factor" localSheetId="17">#REF!</definedName>
    <definedName name="POVM_Margin_Partial_Year_Factor" localSheetId="18">#REF!</definedName>
    <definedName name="POVM_Margin_Partial_Year_Factor" localSheetId="19">#REF!</definedName>
    <definedName name="POVM_Margin_Partial_Year_Factor" localSheetId="20">#REF!</definedName>
    <definedName name="POVM_Margin_Partial_Year_Factor" localSheetId="24">#REF!</definedName>
    <definedName name="POVM_Margin_Partial_Year_Factor" localSheetId="25">#REF!</definedName>
    <definedName name="POVM_Margin_Partial_Year_Factor" localSheetId="26">#REF!</definedName>
    <definedName name="POVM_Margin_Partial_Year_Factor" localSheetId="27">#REF!</definedName>
    <definedName name="POVM_Margin_Partial_Year_Factor" localSheetId="28">#REF!</definedName>
    <definedName name="POVM_Margin_Partial_Year_Factor" localSheetId="29">#REF!</definedName>
    <definedName name="POVM_Margin_Partial_Year_Factor">#REF!</definedName>
    <definedName name="Power_Island_Extended_Warranty" localSheetId="15">#REF!</definedName>
    <definedName name="Power_Island_Extended_Warranty" localSheetId="16">#REF!</definedName>
    <definedName name="Power_Island_Extended_Warranty" localSheetId="17">#REF!</definedName>
    <definedName name="Power_Island_Extended_Warranty" localSheetId="18">#REF!</definedName>
    <definedName name="Power_Island_Extended_Warranty" localSheetId="19">#REF!</definedName>
    <definedName name="Power_Island_Extended_Warranty" localSheetId="20">#REF!</definedName>
    <definedName name="Power_Island_Extended_Warranty" localSheetId="24">#REF!</definedName>
    <definedName name="Power_Island_Extended_Warranty" localSheetId="25">#REF!</definedName>
    <definedName name="Power_Island_Extended_Warranty" localSheetId="26">#REF!</definedName>
    <definedName name="Power_Island_Extended_Warranty" localSheetId="27">#REF!</definedName>
    <definedName name="Power_Island_Extended_Warranty" localSheetId="28">#REF!</definedName>
    <definedName name="Power_Island_Extended_Warranty" localSheetId="29">#REF!</definedName>
    <definedName name="Power_Island_Extended_Warranty">#REF!</definedName>
    <definedName name="Power_Pool_Fees_Input" localSheetId="15">#REF!</definedName>
    <definedName name="Power_Pool_Fees_Input" localSheetId="16">#REF!</definedName>
    <definedName name="Power_Pool_Fees_Input" localSheetId="17">#REF!</definedName>
    <definedName name="Power_Pool_Fees_Input" localSheetId="18">#REF!</definedName>
    <definedName name="Power_Pool_Fees_Input" localSheetId="19">#REF!</definedName>
    <definedName name="Power_Pool_Fees_Input" localSheetId="20">#REF!</definedName>
    <definedName name="Power_Pool_Fees_Input" localSheetId="24">#REF!</definedName>
    <definedName name="Power_Pool_Fees_Input" localSheetId="25">#REF!</definedName>
    <definedName name="Power_Pool_Fees_Input" localSheetId="26">#REF!</definedName>
    <definedName name="Power_Pool_Fees_Input" localSheetId="27">#REF!</definedName>
    <definedName name="Power_Pool_Fees_Input" localSheetId="28">#REF!</definedName>
    <definedName name="Power_Pool_Fees_Input" localSheetId="29">#REF!</definedName>
    <definedName name="Power_Pool_Fees_Input">#REF!</definedName>
    <definedName name="Power_Pool_Fees_Input_Base_Year" localSheetId="15">#REF!</definedName>
    <definedName name="Power_Pool_Fees_Input_Base_Year" localSheetId="16">#REF!</definedName>
    <definedName name="Power_Pool_Fees_Input_Base_Year" localSheetId="17">#REF!</definedName>
    <definedName name="Power_Pool_Fees_Input_Base_Year" localSheetId="18">#REF!</definedName>
    <definedName name="Power_Pool_Fees_Input_Base_Year" localSheetId="19">#REF!</definedName>
    <definedName name="Power_Pool_Fees_Input_Base_Year" localSheetId="20">#REF!</definedName>
    <definedName name="Power_Pool_Fees_Input_Base_Year" localSheetId="24">#REF!</definedName>
    <definedName name="Power_Pool_Fees_Input_Base_Year" localSheetId="25">#REF!</definedName>
    <definedName name="Power_Pool_Fees_Input_Base_Year" localSheetId="26">#REF!</definedName>
    <definedName name="Power_Pool_Fees_Input_Base_Year" localSheetId="27">#REF!</definedName>
    <definedName name="Power_Pool_Fees_Input_Base_Year" localSheetId="28">#REF!</definedName>
    <definedName name="Power_Pool_Fees_Input_Base_Year" localSheetId="29">#REF!</definedName>
    <definedName name="Power_Pool_Fees_Input_Base_Year">#REF!</definedName>
    <definedName name="Pre_Engineering_Payments" localSheetId="15">#REF!</definedName>
    <definedName name="Pre_Engineering_Payments" localSheetId="16">#REF!</definedName>
    <definedName name="Pre_Engineering_Payments" localSheetId="17">#REF!</definedName>
    <definedName name="Pre_Engineering_Payments" localSheetId="18">#REF!</definedName>
    <definedName name="Pre_Engineering_Payments" localSheetId="19">#REF!</definedName>
    <definedName name="Pre_Engineering_Payments" localSheetId="20">#REF!</definedName>
    <definedName name="Pre_Engineering_Payments" localSheetId="24">#REF!</definedName>
    <definedName name="Pre_Engineering_Payments" localSheetId="25">#REF!</definedName>
    <definedName name="Pre_Engineering_Payments" localSheetId="26">#REF!</definedName>
    <definedName name="Pre_Engineering_Payments" localSheetId="27">#REF!</definedName>
    <definedName name="Pre_Engineering_Payments" localSheetId="28">#REF!</definedName>
    <definedName name="Pre_Engineering_Payments" localSheetId="29">#REF!</definedName>
    <definedName name="Pre_Engineering_Payments">#REF!</definedName>
    <definedName name="Pre_Tax_Income__Toolling_Book" localSheetId="15">#REF!</definedName>
    <definedName name="Pre_Tax_Income__Toolling_Book" localSheetId="16">#REF!</definedName>
    <definedName name="Pre_Tax_Income__Toolling_Book" localSheetId="17">#REF!</definedName>
    <definedName name="Pre_Tax_Income__Toolling_Book" localSheetId="18">#REF!</definedName>
    <definedName name="Pre_Tax_Income__Toolling_Book" localSheetId="19">#REF!</definedName>
    <definedName name="Pre_Tax_Income__Toolling_Book" localSheetId="20">#REF!</definedName>
    <definedName name="Pre_Tax_Income__Toolling_Book" localSheetId="24">#REF!</definedName>
    <definedName name="Pre_Tax_Income__Toolling_Book" localSheetId="25">#REF!</definedName>
    <definedName name="Pre_Tax_Income__Toolling_Book" localSheetId="26">#REF!</definedName>
    <definedName name="Pre_Tax_Income__Toolling_Book" localSheetId="27">#REF!</definedName>
    <definedName name="Pre_Tax_Income__Toolling_Book" localSheetId="28">#REF!</definedName>
    <definedName name="Pre_Tax_Income__Toolling_Book" localSheetId="29">#REF!</definedName>
    <definedName name="Pre_Tax_Income__Toolling_Book">#REF!</definedName>
    <definedName name="prelamp" localSheetId="15" hidden="1">{"ID1",#N/A,FALSE,"IDIQ-I";"id2",#N/A,FALSE,"IDIQ-II";"ID3",#N/A,FALSE,"IDIQ-III";"ID4",#N/A,FALSE,"IDIQ-IV";"id5",#N/A,FALSE,"IDIQ-V";"ID6",#N/A,FALSE,"IDIQ-VI";"DO1a",#N/A,FALSE,"DO-IA";"DO1b",#N/A,FALSE,"DO-IB";"DO1C",#N/A,FALSE,"DO-IC";"DO3",#N/A,FALSE,"DO-III";"DO4",#N/A,FALSE,"DO-IV";"DO5",#N/A,FALSE,"DO-V"}</definedName>
    <definedName name="prelamp" localSheetId="16" hidden="1">{"ID1",#N/A,FALSE,"IDIQ-I";"id2",#N/A,FALSE,"IDIQ-II";"ID3",#N/A,FALSE,"IDIQ-III";"ID4",#N/A,FALSE,"IDIQ-IV";"id5",#N/A,FALSE,"IDIQ-V";"ID6",#N/A,FALSE,"IDIQ-VI";"DO1a",#N/A,FALSE,"DO-IA";"DO1b",#N/A,FALSE,"DO-IB";"DO1C",#N/A,FALSE,"DO-IC";"DO3",#N/A,FALSE,"DO-III";"DO4",#N/A,FALSE,"DO-IV";"DO5",#N/A,FALSE,"DO-V"}</definedName>
    <definedName name="prelamp" localSheetId="17" hidden="1">{"ID1",#N/A,FALSE,"IDIQ-I";"id2",#N/A,FALSE,"IDIQ-II";"ID3",#N/A,FALSE,"IDIQ-III";"ID4",#N/A,FALSE,"IDIQ-IV";"id5",#N/A,FALSE,"IDIQ-V";"ID6",#N/A,FALSE,"IDIQ-VI";"DO1a",#N/A,FALSE,"DO-IA";"DO1b",#N/A,FALSE,"DO-IB";"DO1C",#N/A,FALSE,"DO-IC";"DO3",#N/A,FALSE,"DO-III";"DO4",#N/A,FALSE,"DO-IV";"DO5",#N/A,FALSE,"DO-V"}</definedName>
    <definedName name="prelamp" localSheetId="18" hidden="1">{"ID1",#N/A,FALSE,"IDIQ-I";"id2",#N/A,FALSE,"IDIQ-II";"ID3",#N/A,FALSE,"IDIQ-III";"ID4",#N/A,FALSE,"IDIQ-IV";"id5",#N/A,FALSE,"IDIQ-V";"ID6",#N/A,FALSE,"IDIQ-VI";"DO1a",#N/A,FALSE,"DO-IA";"DO1b",#N/A,FALSE,"DO-IB";"DO1C",#N/A,FALSE,"DO-IC";"DO3",#N/A,FALSE,"DO-III";"DO4",#N/A,FALSE,"DO-IV";"DO5",#N/A,FALSE,"DO-V"}</definedName>
    <definedName name="prelamp" localSheetId="19" hidden="1">{"ID1",#N/A,FALSE,"IDIQ-I";"id2",#N/A,FALSE,"IDIQ-II";"ID3",#N/A,FALSE,"IDIQ-III";"ID4",#N/A,FALSE,"IDIQ-IV";"id5",#N/A,FALSE,"IDIQ-V";"ID6",#N/A,FALSE,"IDIQ-VI";"DO1a",#N/A,FALSE,"DO-IA";"DO1b",#N/A,FALSE,"DO-IB";"DO1C",#N/A,FALSE,"DO-IC";"DO3",#N/A,FALSE,"DO-III";"DO4",#N/A,FALSE,"DO-IV";"DO5",#N/A,FALSE,"DO-V"}</definedName>
    <definedName name="prelamp" localSheetId="20" hidden="1">{"ID1",#N/A,FALSE,"IDIQ-I";"id2",#N/A,FALSE,"IDIQ-II";"ID3",#N/A,FALSE,"IDIQ-III";"ID4",#N/A,FALSE,"IDIQ-IV";"id5",#N/A,FALSE,"IDIQ-V";"ID6",#N/A,FALSE,"IDIQ-VI";"DO1a",#N/A,FALSE,"DO-IA";"DO1b",#N/A,FALSE,"DO-IB";"DO1C",#N/A,FALSE,"DO-IC";"DO3",#N/A,FALSE,"DO-III";"DO4",#N/A,FALSE,"DO-IV";"DO5",#N/A,FALSE,"DO-V"}</definedName>
    <definedName name="prelamp" localSheetId="21" hidden="1">{"ID1",#N/A,FALSE,"IDIQ-I";"id2",#N/A,FALSE,"IDIQ-II";"ID3",#N/A,FALSE,"IDIQ-III";"ID4",#N/A,FALSE,"IDIQ-IV";"id5",#N/A,FALSE,"IDIQ-V";"ID6",#N/A,FALSE,"IDIQ-VI";"DO1a",#N/A,FALSE,"DO-IA";"DO1b",#N/A,FALSE,"DO-IB";"DO1C",#N/A,FALSE,"DO-IC";"DO3",#N/A,FALSE,"DO-III";"DO4",#N/A,FALSE,"DO-IV";"DO5",#N/A,FALSE,"DO-V"}</definedName>
    <definedName name="prelamp" localSheetId="2" hidden="1">{"ID1",#N/A,FALSE,"IDIQ-I";"id2",#N/A,FALSE,"IDIQ-II";"ID3",#N/A,FALSE,"IDIQ-III";"ID4",#N/A,FALSE,"IDIQ-IV";"id5",#N/A,FALSE,"IDIQ-V";"ID6",#N/A,FALSE,"IDIQ-VI";"DO1a",#N/A,FALSE,"DO-IA";"DO1b",#N/A,FALSE,"DO-IB";"DO1C",#N/A,FALSE,"DO-IC";"DO3",#N/A,FALSE,"DO-III";"DO4",#N/A,FALSE,"DO-IV";"DO5",#N/A,FALSE,"DO-V"}</definedName>
    <definedName name="prelamp" localSheetId="7" hidden="1">{"ID1",#N/A,FALSE,"IDIQ-I";"id2",#N/A,FALSE,"IDIQ-II";"ID3",#N/A,FALSE,"IDIQ-III";"ID4",#N/A,FALSE,"IDIQ-IV";"id5",#N/A,FALSE,"IDIQ-V";"ID6",#N/A,FALSE,"IDIQ-VI";"DO1a",#N/A,FALSE,"DO-IA";"DO1b",#N/A,FALSE,"DO-IB";"DO1C",#N/A,FALSE,"DO-IC";"DO3",#N/A,FALSE,"DO-III";"DO4",#N/A,FALSE,"DO-IV";"DO5",#N/A,FALSE,"DO-V"}</definedName>
    <definedName name="prelamp" localSheetId="12" hidden="1">{"ID1",#N/A,FALSE,"IDIQ-I";"id2",#N/A,FALSE,"IDIQ-II";"ID3",#N/A,FALSE,"IDIQ-III";"ID4",#N/A,FALSE,"IDIQ-IV";"id5",#N/A,FALSE,"IDIQ-V";"ID6",#N/A,FALSE,"IDIQ-VI";"DO1a",#N/A,FALSE,"DO-IA";"DO1b",#N/A,FALSE,"DO-IB";"DO1C",#N/A,FALSE,"DO-IC";"DO3",#N/A,FALSE,"DO-III";"DO4",#N/A,FALSE,"DO-IV";"DO5",#N/A,FALSE,"DO-V"}</definedName>
    <definedName name="prelamp" localSheetId="14" hidden="1">{"ID1",#N/A,FALSE,"IDIQ-I";"id2",#N/A,FALSE,"IDIQ-II";"ID3",#N/A,FALSE,"IDIQ-III";"ID4",#N/A,FALSE,"IDIQ-IV";"id5",#N/A,FALSE,"IDIQ-V";"ID6",#N/A,FALSE,"IDIQ-VI";"DO1a",#N/A,FALSE,"DO-IA";"DO1b",#N/A,FALSE,"DO-IB";"DO1C",#N/A,FALSE,"DO-IC";"DO3",#N/A,FALSE,"DO-III";"DO4",#N/A,FALSE,"DO-IV";"DO5",#N/A,FALSE,"DO-V"}</definedName>
    <definedName name="prelamp" localSheetId="24" hidden="1">{"ID1",#N/A,FALSE,"IDIQ-I";"id2",#N/A,FALSE,"IDIQ-II";"ID3",#N/A,FALSE,"IDIQ-III";"ID4",#N/A,FALSE,"IDIQ-IV";"id5",#N/A,FALSE,"IDIQ-V";"ID6",#N/A,FALSE,"IDIQ-VI";"DO1a",#N/A,FALSE,"DO-IA";"DO1b",#N/A,FALSE,"DO-IB";"DO1C",#N/A,FALSE,"DO-IC";"DO3",#N/A,FALSE,"DO-III";"DO4",#N/A,FALSE,"DO-IV";"DO5",#N/A,FALSE,"DO-V"}</definedName>
    <definedName name="prelamp" localSheetId="25" hidden="1">{"ID1",#N/A,FALSE,"IDIQ-I";"id2",#N/A,FALSE,"IDIQ-II";"ID3",#N/A,FALSE,"IDIQ-III";"ID4",#N/A,FALSE,"IDIQ-IV";"id5",#N/A,FALSE,"IDIQ-V";"ID6",#N/A,FALSE,"IDIQ-VI";"DO1a",#N/A,FALSE,"DO-IA";"DO1b",#N/A,FALSE,"DO-IB";"DO1C",#N/A,FALSE,"DO-IC";"DO3",#N/A,FALSE,"DO-III";"DO4",#N/A,FALSE,"DO-IV";"DO5",#N/A,FALSE,"DO-V"}</definedName>
    <definedName name="prelamp" localSheetId="26" hidden="1">{"ID1",#N/A,FALSE,"IDIQ-I";"id2",#N/A,FALSE,"IDIQ-II";"ID3",#N/A,FALSE,"IDIQ-III";"ID4",#N/A,FALSE,"IDIQ-IV";"id5",#N/A,FALSE,"IDIQ-V";"ID6",#N/A,FALSE,"IDIQ-VI";"DO1a",#N/A,FALSE,"DO-IA";"DO1b",#N/A,FALSE,"DO-IB";"DO1C",#N/A,FALSE,"DO-IC";"DO3",#N/A,FALSE,"DO-III";"DO4",#N/A,FALSE,"DO-IV";"DO5",#N/A,FALSE,"DO-V"}</definedName>
    <definedName name="prelamp" localSheetId="27" hidden="1">{"ID1",#N/A,FALSE,"IDIQ-I";"id2",#N/A,FALSE,"IDIQ-II";"ID3",#N/A,FALSE,"IDIQ-III";"ID4",#N/A,FALSE,"IDIQ-IV";"id5",#N/A,FALSE,"IDIQ-V";"ID6",#N/A,FALSE,"IDIQ-VI";"DO1a",#N/A,FALSE,"DO-IA";"DO1b",#N/A,FALSE,"DO-IB";"DO1C",#N/A,FALSE,"DO-IC";"DO3",#N/A,FALSE,"DO-III";"DO4",#N/A,FALSE,"DO-IV";"DO5",#N/A,FALSE,"DO-V"}</definedName>
    <definedName name="prelamp" localSheetId="28" hidden="1">{"ID1",#N/A,FALSE,"IDIQ-I";"id2",#N/A,FALSE,"IDIQ-II";"ID3",#N/A,FALSE,"IDIQ-III";"ID4",#N/A,FALSE,"IDIQ-IV";"id5",#N/A,FALSE,"IDIQ-V";"ID6",#N/A,FALSE,"IDIQ-VI";"DO1a",#N/A,FALSE,"DO-IA";"DO1b",#N/A,FALSE,"DO-IB";"DO1C",#N/A,FALSE,"DO-IC";"DO3",#N/A,FALSE,"DO-III";"DO4",#N/A,FALSE,"DO-IV";"DO5",#N/A,FALSE,"DO-V"}</definedName>
    <definedName name="prelamp" localSheetId="29" hidden="1">{"ID1",#N/A,FALSE,"IDIQ-I";"id2",#N/A,FALSE,"IDIQ-II";"ID3",#N/A,FALSE,"IDIQ-III";"ID4",#N/A,FALSE,"IDIQ-IV";"id5",#N/A,FALSE,"IDIQ-V";"ID6",#N/A,FALSE,"IDIQ-VI";"DO1a",#N/A,FALSE,"DO-IA";"DO1b",#N/A,FALSE,"DO-IB";"DO1C",#N/A,FALSE,"DO-IC";"DO3",#N/A,FALSE,"DO-III";"DO4",#N/A,FALSE,"DO-IV";"DO5",#N/A,FALSE,"DO-V"}</definedName>
    <definedName name="preretmort">#REF!</definedName>
    <definedName name="preserve_var">[5]Inputs!$B$25</definedName>
    <definedName name="PreviousDimensionReference">'[12]Setup -&gt;'!$G$27</definedName>
    <definedName name="Print" localSheetId="15">#REF!</definedName>
    <definedName name="Print" localSheetId="16">#REF!</definedName>
    <definedName name="Print" localSheetId="17">#REF!</definedName>
    <definedName name="Print" localSheetId="18">#REF!</definedName>
    <definedName name="Print" localSheetId="19">#REF!</definedName>
    <definedName name="Print" localSheetId="20">#REF!</definedName>
    <definedName name="Print" localSheetId="24">#REF!</definedName>
    <definedName name="Print" localSheetId="25">#REF!</definedName>
    <definedName name="Print" localSheetId="26">#REF!</definedName>
    <definedName name="Print" localSheetId="27">#REF!</definedName>
    <definedName name="Print" localSheetId="28">#REF!</definedName>
    <definedName name="Print" localSheetId="29">#REF!</definedName>
    <definedName name="Print">#REF!</definedName>
    <definedName name="_xlnm.Print_Area" localSheetId="15">'CARE Table 1'!$A$1:$M$40</definedName>
    <definedName name="_xlnm.Print_Area" localSheetId="16">'CARE Table 2'!$A$1:$AC$29</definedName>
    <definedName name="_xlnm.Print_Area" localSheetId="17">'CARE Table 3A _3B'!$A$1:$I$47</definedName>
    <definedName name="_xlnm.Print_Area" localSheetId="18">'CARE Table 4'!$A$1:$J$60</definedName>
    <definedName name="_xlnm.Print_Area" localSheetId="19">'CARE Table 5'!$A$1:$H$22</definedName>
    <definedName name="_xlnm.Print_Area" localSheetId="20">'CARE Table 6'!$A$1:$G$47</definedName>
    <definedName name="_xlnm.Print_Area" localSheetId="21">'CARE Table 7'!$A$1:$P$16</definedName>
    <definedName name="_xlnm.Print_Area" localSheetId="22">'CARE Table 8'!$A$1:$E$24</definedName>
    <definedName name="_xlnm.Print_Area" localSheetId="23">'CARE Table 8A'!$A$1:$H$22</definedName>
    <definedName name="_xlnm.Print_Area" localSheetId="0">'ESA Summary'!$A$1:$M$24</definedName>
    <definedName name="_xlnm.Print_Area" localSheetId="1">'ESA Table 1'!$A$1:$M$47</definedName>
    <definedName name="_xlnm.Print_Area" localSheetId="3">'ESA Table 2A - MFWB'!$A$1:$J$128</definedName>
    <definedName name="_xlnm.Print_Area" localSheetId="4">'ESA Table 2B - PP-PD'!$A$1:$Q$108</definedName>
    <definedName name="_xlnm.Print_Area" localSheetId="5">'ESA Table 2C - BE'!$A$1:$H$48</definedName>
    <definedName name="_xlnm.Print_Area" localSheetId="6">'ESA Table 2D - CEH'!$A$1:$H$34</definedName>
    <definedName name="_xlnm.Print_Area" localSheetId="7">'ESA Table 2E - CSD'!$A$1:$J$121</definedName>
    <definedName name="_xlnm.Print_Area" localSheetId="8">'ESA Table 3A_3H'!$A$1:$B$88</definedName>
    <definedName name="_xlnm.Print_Area" localSheetId="9">'ESA Table 4A-E'!$A$1:$G$218</definedName>
    <definedName name="_xlnm.Print_Area" localSheetId="10">'ESA Table 5A_5F'!$A$1:$Q$135</definedName>
    <definedName name="_xlnm.Print_Area" localSheetId="11">'ESA Table 6'!$A$1:$P$34</definedName>
    <definedName name="_xlnm.Print_Area" localSheetId="12">'ESA Table 7'!$A$1:$L$313</definedName>
    <definedName name="_xlnm.Print_Area" localSheetId="13">'ESA Table 8'!$A$1:$G$18</definedName>
    <definedName name="_xlnm.Print_Area" localSheetId="24">'FERA Table 1'!$A$1:$E$22</definedName>
    <definedName name="_xlnm.Print_Area" localSheetId="25">'FERA Table 2'!$A$1:$Y$27</definedName>
    <definedName name="_xlnm.Print_Area" localSheetId="26">'FERA Table 3A _3B'!$A$1:$I$44</definedName>
    <definedName name="_xlnm.Print_Area" localSheetId="27">'FERA Table 4'!$A$1:$J$59</definedName>
    <definedName name="_xlnm.Print_Area" localSheetId="28">'FERA Table 5'!$A$1:$H$21</definedName>
    <definedName name="_xlnm.Print_Area" localSheetId="29">'FERA Table 6'!$A$1:$G$47</definedName>
    <definedName name="Print_Area_MI" localSheetId="15">#REF!</definedName>
    <definedName name="Print_Area_MI" localSheetId="16">#REF!</definedName>
    <definedName name="Print_Area_MI" localSheetId="17">#REF!</definedName>
    <definedName name="Print_Area_MI" localSheetId="18">#REF!</definedName>
    <definedName name="Print_Area_MI" localSheetId="19">#REF!</definedName>
    <definedName name="Print_Area_MI" localSheetId="20">#REF!</definedName>
    <definedName name="Print_Area_MI" localSheetId="24">#REF!</definedName>
    <definedName name="Print_Area_MI" localSheetId="25">#REF!</definedName>
    <definedName name="Print_Area_MI" localSheetId="26">#REF!</definedName>
    <definedName name="Print_Area_MI" localSheetId="27">#REF!</definedName>
    <definedName name="Print_Area_MI" localSheetId="28">#REF!</definedName>
    <definedName name="Print_Area_MI" localSheetId="29">#REF!</definedName>
    <definedName name="Print_Area_MI">#REF!</definedName>
    <definedName name="Print_Table" localSheetId="15">#REF!</definedName>
    <definedName name="Print_Table" localSheetId="16">#REF!</definedName>
    <definedName name="Print_Table" localSheetId="17">#REF!</definedName>
    <definedName name="Print_Table" localSheetId="18">#REF!</definedName>
    <definedName name="Print_Table" localSheetId="19">#REF!</definedName>
    <definedName name="Print_Table" localSheetId="20">#REF!</definedName>
    <definedName name="Print_Table" localSheetId="24">#REF!</definedName>
    <definedName name="Print_Table" localSheetId="25">#REF!</definedName>
    <definedName name="Print_Table" localSheetId="26">#REF!</definedName>
    <definedName name="Print_Table" localSheetId="27">#REF!</definedName>
    <definedName name="Print_Table" localSheetId="28">#REF!</definedName>
    <definedName name="Print_Table" localSheetId="29">#REF!</definedName>
    <definedName name="Print_Table">#REF!</definedName>
    <definedName name="problem" localSheetId="15" hidden="1">{#N/A,#N/A,FALSE,"trates"}</definedName>
    <definedName name="problem" localSheetId="16" hidden="1">{#N/A,#N/A,FALSE,"trates"}</definedName>
    <definedName name="problem" localSheetId="17" hidden="1">{#N/A,#N/A,FALSE,"trates"}</definedName>
    <definedName name="problem" localSheetId="18" hidden="1">{#N/A,#N/A,FALSE,"trates"}</definedName>
    <definedName name="problem" localSheetId="19" hidden="1">{#N/A,#N/A,FALSE,"trates"}</definedName>
    <definedName name="problem" localSheetId="20" hidden="1">{#N/A,#N/A,FALSE,"trates"}</definedName>
    <definedName name="problem" localSheetId="21" hidden="1">{#N/A,#N/A,FALSE,"trates"}</definedName>
    <definedName name="problem" localSheetId="2" hidden="1">{#N/A,#N/A,FALSE,"trates"}</definedName>
    <definedName name="problem" localSheetId="7" hidden="1">{#N/A,#N/A,FALSE,"trates"}</definedName>
    <definedName name="problem" localSheetId="12" hidden="1">{#N/A,#N/A,FALSE,"trates"}</definedName>
    <definedName name="problem" localSheetId="14" hidden="1">{#N/A,#N/A,FALSE,"trates"}</definedName>
    <definedName name="problem" localSheetId="24" hidden="1">{#N/A,#N/A,FALSE,"trates"}</definedName>
    <definedName name="problem" localSheetId="25" hidden="1">{#N/A,#N/A,FALSE,"trates"}</definedName>
    <definedName name="problem" localSheetId="26" hidden="1">{#N/A,#N/A,FALSE,"trates"}</definedName>
    <definedName name="problem" localSheetId="27" hidden="1">{#N/A,#N/A,FALSE,"trates"}</definedName>
    <definedName name="problem" localSheetId="28" hidden="1">{#N/A,#N/A,FALSE,"trates"}</definedName>
    <definedName name="problem" localSheetId="29" hidden="1">{#N/A,#N/A,FALSE,"trates"}</definedName>
    <definedName name="Product_2">#REF!</definedName>
    <definedName name="Product_5" localSheetId="15">#REF!</definedName>
    <definedName name="Product_5" localSheetId="16">#REF!</definedName>
    <definedName name="Product_5" localSheetId="17">#REF!</definedName>
    <definedName name="Product_5" localSheetId="18">#REF!</definedName>
    <definedName name="Product_5" localSheetId="19">#REF!</definedName>
    <definedName name="Product_5" localSheetId="20">#REF!</definedName>
    <definedName name="Product_5" localSheetId="24">#REF!</definedName>
    <definedName name="Product_5" localSheetId="25">#REF!</definedName>
    <definedName name="Product_5" localSheetId="26">#REF!</definedName>
    <definedName name="Product_5" localSheetId="27">#REF!</definedName>
    <definedName name="Product_5" localSheetId="28">#REF!</definedName>
    <definedName name="Product_5" localSheetId="29">#REF!</definedName>
    <definedName name="Product_5">#REF!</definedName>
    <definedName name="Product_6" localSheetId="15">#REF!</definedName>
    <definedName name="Product_6" localSheetId="16">#REF!</definedName>
    <definedName name="Product_6" localSheetId="17">#REF!</definedName>
    <definedName name="Product_6" localSheetId="18">#REF!</definedName>
    <definedName name="Product_6" localSheetId="19">#REF!</definedName>
    <definedName name="Product_6" localSheetId="20">#REF!</definedName>
    <definedName name="Product_6" localSheetId="24">#REF!</definedName>
    <definedName name="Product_6" localSheetId="25">#REF!</definedName>
    <definedName name="Product_6" localSheetId="26">#REF!</definedName>
    <definedName name="Product_6" localSheetId="27">#REF!</definedName>
    <definedName name="Product_6" localSheetId="28">#REF!</definedName>
    <definedName name="Product_6" localSheetId="29">#REF!</definedName>
    <definedName name="Product_6">#REF!</definedName>
    <definedName name="Product_7a" localSheetId="15">#REF!</definedName>
    <definedName name="Product_7a" localSheetId="16">#REF!</definedName>
    <definedName name="Product_7a" localSheetId="17">#REF!</definedName>
    <definedName name="Product_7a" localSheetId="18">#REF!</definedName>
    <definedName name="Product_7a" localSheetId="19">#REF!</definedName>
    <definedName name="Product_7a" localSheetId="20">#REF!</definedName>
    <definedName name="Product_7a" localSheetId="24">#REF!</definedName>
    <definedName name="Product_7a" localSheetId="25">#REF!</definedName>
    <definedName name="Product_7a" localSheetId="26">#REF!</definedName>
    <definedName name="Product_7a" localSheetId="27">#REF!</definedName>
    <definedName name="Product_7a" localSheetId="28">#REF!</definedName>
    <definedName name="Product_7a" localSheetId="29">#REF!</definedName>
    <definedName name="Product_7a">#REF!</definedName>
    <definedName name="Product_7b" localSheetId="15">#REF!</definedName>
    <definedName name="Product_7b" localSheetId="16">#REF!</definedName>
    <definedName name="Product_7b" localSheetId="17">#REF!</definedName>
    <definedName name="Product_7b" localSheetId="18">#REF!</definedName>
    <definedName name="Product_7b" localSheetId="19">#REF!</definedName>
    <definedName name="Product_7b" localSheetId="20">#REF!</definedName>
    <definedName name="Product_7b" localSheetId="24">#REF!</definedName>
    <definedName name="Product_7b" localSheetId="25">#REF!</definedName>
    <definedName name="Product_7b" localSheetId="26">#REF!</definedName>
    <definedName name="Product_7b" localSheetId="27">#REF!</definedName>
    <definedName name="Product_7b" localSheetId="28">#REF!</definedName>
    <definedName name="Product_7b" localSheetId="29">#REF!</definedName>
    <definedName name="Product_7b">#REF!</definedName>
    <definedName name="Project">[28]CASE!$B$3:$B$12</definedName>
    <definedName name="Project_Starts_Operations_in_Quarter" localSheetId="15">#REF!</definedName>
    <definedName name="Project_Starts_Operations_in_Quarter" localSheetId="16">#REF!</definedName>
    <definedName name="Project_Starts_Operations_in_Quarter" localSheetId="17">#REF!</definedName>
    <definedName name="Project_Starts_Operations_in_Quarter" localSheetId="18">#REF!</definedName>
    <definedName name="Project_Starts_Operations_in_Quarter" localSheetId="19">#REF!</definedName>
    <definedName name="Project_Starts_Operations_in_Quarter" localSheetId="20">#REF!</definedName>
    <definedName name="Project_Starts_Operations_in_Quarter" localSheetId="24">#REF!</definedName>
    <definedName name="Project_Starts_Operations_in_Quarter" localSheetId="25">#REF!</definedName>
    <definedName name="Project_Starts_Operations_in_Quarter" localSheetId="26">#REF!</definedName>
    <definedName name="Project_Starts_Operations_in_Quarter" localSheetId="27">#REF!</definedName>
    <definedName name="Project_Starts_Operations_in_Quarter" localSheetId="28">#REF!</definedName>
    <definedName name="Project_Starts_Operations_in_Quarter" localSheetId="29">#REF!</definedName>
    <definedName name="Project_Starts_Operations_in_Quarter">#REF!</definedName>
    <definedName name="Property__Plant___Equipment" localSheetId="15">#REF!</definedName>
    <definedName name="Property__Plant___Equipment" localSheetId="16">#REF!</definedName>
    <definedName name="Property__Plant___Equipment" localSheetId="17">#REF!</definedName>
    <definedName name="Property__Plant___Equipment" localSheetId="18">#REF!</definedName>
    <definedName name="Property__Plant___Equipment" localSheetId="19">#REF!</definedName>
    <definedName name="Property__Plant___Equipment" localSheetId="20">#REF!</definedName>
    <definedName name="Property__Plant___Equipment" localSheetId="24">#REF!</definedName>
    <definedName name="Property__Plant___Equipment" localSheetId="25">#REF!</definedName>
    <definedName name="Property__Plant___Equipment" localSheetId="26">#REF!</definedName>
    <definedName name="Property__Plant___Equipment" localSheetId="27">#REF!</definedName>
    <definedName name="Property__Plant___Equipment" localSheetId="28">#REF!</definedName>
    <definedName name="Property__Plant___Equipment" localSheetId="29">#REF!</definedName>
    <definedName name="Property__Plant___Equipment">#REF!</definedName>
    <definedName name="Property_Tax_Assessment_Value_for_Jan1_Start" localSheetId="15">#REF!</definedName>
    <definedName name="Property_Tax_Assessment_Value_for_Jan1_Start" localSheetId="16">#REF!</definedName>
    <definedName name="Property_Tax_Assessment_Value_for_Jan1_Start" localSheetId="17">#REF!</definedName>
    <definedName name="Property_Tax_Assessment_Value_for_Jan1_Start" localSheetId="18">#REF!</definedName>
    <definedName name="Property_Tax_Assessment_Value_for_Jan1_Start" localSheetId="19">#REF!</definedName>
    <definedName name="Property_Tax_Assessment_Value_for_Jan1_Start" localSheetId="20">#REF!</definedName>
    <definedName name="Property_Tax_Assessment_Value_for_Jan1_Start" localSheetId="24">#REF!</definedName>
    <definedName name="Property_Tax_Assessment_Value_for_Jan1_Start" localSheetId="25">#REF!</definedName>
    <definedName name="Property_Tax_Assessment_Value_for_Jan1_Start" localSheetId="26">#REF!</definedName>
    <definedName name="Property_Tax_Assessment_Value_for_Jan1_Start" localSheetId="27">#REF!</definedName>
    <definedName name="Property_Tax_Assessment_Value_for_Jan1_Start" localSheetId="28">#REF!</definedName>
    <definedName name="Property_Tax_Assessment_Value_for_Jan1_Start" localSheetId="29">#REF!</definedName>
    <definedName name="Property_Tax_Assessment_Value_for_Jan1_Start">#REF!</definedName>
    <definedName name="Property_Tax_Base_Year" localSheetId="15">#REF!</definedName>
    <definedName name="Property_Tax_Base_Year" localSheetId="16">#REF!</definedName>
    <definedName name="Property_Tax_Base_Year" localSheetId="17">#REF!</definedName>
    <definedName name="Property_Tax_Base_Year" localSheetId="18">#REF!</definedName>
    <definedName name="Property_Tax_Base_Year" localSheetId="19">#REF!</definedName>
    <definedName name="Property_Tax_Base_Year" localSheetId="20">#REF!</definedName>
    <definedName name="Property_Tax_Base_Year" localSheetId="24">#REF!</definedName>
    <definedName name="Property_Tax_Base_Year" localSheetId="25">#REF!</definedName>
    <definedName name="Property_Tax_Base_Year" localSheetId="26">#REF!</definedName>
    <definedName name="Property_Tax_Base_Year" localSheetId="27">#REF!</definedName>
    <definedName name="Property_Tax_Base_Year" localSheetId="28">#REF!</definedName>
    <definedName name="Property_Tax_Base_Year" localSheetId="29">#REF!</definedName>
    <definedName name="Property_Tax_Base_Year">#REF!</definedName>
    <definedName name="Property_Tax_Dec_2000" localSheetId="15">#REF!</definedName>
    <definedName name="Property_Tax_Dec_2000" localSheetId="16">#REF!</definedName>
    <definedName name="Property_Tax_Dec_2000" localSheetId="17">#REF!</definedName>
    <definedName name="Property_Tax_Dec_2000" localSheetId="18">#REF!</definedName>
    <definedName name="Property_Tax_Dec_2000" localSheetId="19">#REF!</definedName>
    <definedName name="Property_Tax_Dec_2000" localSheetId="20">#REF!</definedName>
    <definedName name="Property_Tax_Dec_2000" localSheetId="24">#REF!</definedName>
    <definedName name="Property_Tax_Dec_2000" localSheetId="25">#REF!</definedName>
    <definedName name="Property_Tax_Dec_2000" localSheetId="26">#REF!</definedName>
    <definedName name="Property_Tax_Dec_2000" localSheetId="27">#REF!</definedName>
    <definedName name="Property_Tax_Dec_2000" localSheetId="28">#REF!</definedName>
    <definedName name="Property_Tax_Dec_2000" localSheetId="29">#REF!</definedName>
    <definedName name="Property_Tax_Dec_2000">#REF!</definedName>
    <definedName name="Property_Tax_Input_Delayed_One_Year" localSheetId="15">#REF!</definedName>
    <definedName name="Property_Tax_Input_Delayed_One_Year" localSheetId="16">#REF!</definedName>
    <definedName name="Property_Tax_Input_Delayed_One_Year" localSheetId="17">#REF!</definedName>
    <definedName name="Property_Tax_Input_Delayed_One_Year" localSheetId="18">#REF!</definedName>
    <definedName name="Property_Tax_Input_Delayed_One_Year" localSheetId="19">#REF!</definedName>
    <definedName name="Property_Tax_Input_Delayed_One_Year" localSheetId="20">#REF!</definedName>
    <definedName name="Property_Tax_Input_Delayed_One_Year" localSheetId="24">#REF!</definedName>
    <definedName name="Property_Tax_Input_Delayed_One_Year" localSheetId="25">#REF!</definedName>
    <definedName name="Property_Tax_Input_Delayed_One_Year" localSheetId="26">#REF!</definedName>
    <definedName name="Property_Tax_Input_Delayed_One_Year" localSheetId="27">#REF!</definedName>
    <definedName name="Property_Tax_Input_Delayed_One_Year" localSheetId="28">#REF!</definedName>
    <definedName name="Property_Tax_Input_Delayed_One_Year" localSheetId="29">#REF!</definedName>
    <definedName name="Property_Tax_Input_Delayed_One_Year">#REF!</definedName>
    <definedName name="Property_Taxes___Book" localSheetId="15">#REF!</definedName>
    <definedName name="Property_Taxes___Book" localSheetId="16">#REF!</definedName>
    <definedName name="Property_Taxes___Book" localSheetId="17">#REF!</definedName>
    <definedName name="Property_Taxes___Book" localSheetId="18">#REF!</definedName>
    <definedName name="Property_Taxes___Book" localSheetId="19">#REF!</definedName>
    <definedName name="Property_Taxes___Book" localSheetId="20">#REF!</definedName>
    <definedName name="Property_Taxes___Book" localSheetId="24">#REF!</definedName>
    <definedName name="Property_Taxes___Book" localSheetId="25">#REF!</definedName>
    <definedName name="Property_Taxes___Book" localSheetId="26">#REF!</definedName>
    <definedName name="Property_Taxes___Book" localSheetId="27">#REF!</definedName>
    <definedName name="Property_Taxes___Book" localSheetId="28">#REF!</definedName>
    <definedName name="Property_Taxes___Book" localSheetId="29">#REF!</definedName>
    <definedName name="Property_Taxes___Book">#REF!</definedName>
    <definedName name="Property_Taxes__Cash" localSheetId="15">#REF!</definedName>
    <definedName name="Property_Taxes__Cash" localSheetId="16">#REF!</definedName>
    <definedName name="Property_Taxes__Cash" localSheetId="17">#REF!</definedName>
    <definedName name="Property_Taxes__Cash" localSheetId="18">#REF!</definedName>
    <definedName name="Property_Taxes__Cash" localSheetId="19">#REF!</definedName>
    <definedName name="Property_Taxes__Cash" localSheetId="20">#REF!</definedName>
    <definedName name="Property_Taxes__Cash" localSheetId="24">#REF!</definedName>
    <definedName name="Property_Taxes__Cash" localSheetId="25">#REF!</definedName>
    <definedName name="Property_Taxes__Cash" localSheetId="26">#REF!</definedName>
    <definedName name="Property_Taxes__Cash" localSheetId="27">#REF!</definedName>
    <definedName name="Property_Taxes__Cash" localSheetId="28">#REF!</definedName>
    <definedName name="Property_Taxes__Cash" localSheetId="29">#REF!</definedName>
    <definedName name="Property_Taxes__Cash">#REF!</definedName>
    <definedName name="PSA_Line_Loss_Factor" localSheetId="15">#REF!</definedName>
    <definedName name="PSA_Line_Loss_Factor" localSheetId="16">#REF!</definedName>
    <definedName name="PSA_Line_Loss_Factor" localSheetId="17">#REF!</definedName>
    <definedName name="PSA_Line_Loss_Factor" localSheetId="18">#REF!</definedName>
    <definedName name="PSA_Line_Loss_Factor" localSheetId="19">#REF!</definedName>
    <definedName name="PSA_Line_Loss_Factor" localSheetId="20">#REF!</definedName>
    <definedName name="PSA_Line_Loss_Factor" localSheetId="24">#REF!</definedName>
    <definedName name="PSA_Line_Loss_Factor" localSheetId="25">#REF!</definedName>
    <definedName name="PSA_Line_Loss_Factor" localSheetId="26">#REF!</definedName>
    <definedName name="PSA_Line_Loss_Factor" localSheetId="27">#REF!</definedName>
    <definedName name="PSA_Line_Loss_Factor" localSheetId="28">#REF!</definedName>
    <definedName name="PSA_Line_Loss_Factor" localSheetId="29">#REF!</definedName>
    <definedName name="PSA_Line_Loss_Factor">#REF!</definedName>
    <definedName name="PSA_Off_Peak_Delivered_MWh" localSheetId="15">#REF!</definedName>
    <definedName name="PSA_Off_Peak_Delivered_MWh" localSheetId="16">#REF!</definedName>
    <definedName name="PSA_Off_Peak_Delivered_MWh" localSheetId="17">#REF!</definedName>
    <definedName name="PSA_Off_Peak_Delivered_MWh" localSheetId="18">#REF!</definedName>
    <definedName name="PSA_Off_Peak_Delivered_MWh" localSheetId="19">#REF!</definedName>
    <definedName name="PSA_Off_Peak_Delivered_MWh" localSheetId="20">#REF!</definedName>
    <definedName name="PSA_Off_Peak_Delivered_MWh" localSheetId="24">#REF!</definedName>
    <definedName name="PSA_Off_Peak_Delivered_MWh" localSheetId="25">#REF!</definedName>
    <definedName name="PSA_Off_Peak_Delivered_MWh" localSheetId="26">#REF!</definedName>
    <definedName name="PSA_Off_Peak_Delivered_MWh" localSheetId="27">#REF!</definedName>
    <definedName name="PSA_Off_Peak_Delivered_MWh" localSheetId="28">#REF!</definedName>
    <definedName name="PSA_Off_Peak_Delivered_MWh" localSheetId="29">#REF!</definedName>
    <definedName name="PSA_Off_Peak_Delivered_MWh">#REF!</definedName>
    <definedName name="PSA_On_Peak_Delivered_MWh" localSheetId="15">#REF!</definedName>
    <definedName name="PSA_On_Peak_Delivered_MWh" localSheetId="16">#REF!</definedName>
    <definedName name="PSA_On_Peak_Delivered_MWh" localSheetId="17">#REF!</definedName>
    <definedName name="PSA_On_Peak_Delivered_MWh" localSheetId="18">#REF!</definedName>
    <definedName name="PSA_On_Peak_Delivered_MWh" localSheetId="19">#REF!</definedName>
    <definedName name="PSA_On_Peak_Delivered_MWh" localSheetId="20">#REF!</definedName>
    <definedName name="PSA_On_Peak_Delivered_MWh" localSheetId="24">#REF!</definedName>
    <definedName name="PSA_On_Peak_Delivered_MWh" localSheetId="25">#REF!</definedName>
    <definedName name="PSA_On_Peak_Delivered_MWh" localSheetId="26">#REF!</definedName>
    <definedName name="PSA_On_Peak_Delivered_MWh" localSheetId="27">#REF!</definedName>
    <definedName name="PSA_On_Peak_Delivered_MWh" localSheetId="28">#REF!</definedName>
    <definedName name="PSA_On_Peak_Delivered_MWh" localSheetId="29">#REF!</definedName>
    <definedName name="PSA_On_Peak_Delivered_MWh">#REF!</definedName>
    <definedName name="PSA_Replacement_MWh_Cost" localSheetId="15">#REF!</definedName>
    <definedName name="PSA_Replacement_MWh_Cost" localSheetId="16">#REF!</definedName>
    <definedName name="PSA_Replacement_MWh_Cost" localSheetId="17">#REF!</definedName>
    <definedName name="PSA_Replacement_MWh_Cost" localSheetId="18">#REF!</definedName>
    <definedName name="PSA_Replacement_MWh_Cost" localSheetId="19">#REF!</definedName>
    <definedName name="PSA_Replacement_MWh_Cost" localSheetId="20">#REF!</definedName>
    <definedName name="PSA_Replacement_MWh_Cost" localSheetId="24">#REF!</definedName>
    <definedName name="PSA_Replacement_MWh_Cost" localSheetId="25">#REF!</definedName>
    <definedName name="PSA_Replacement_MWh_Cost" localSheetId="26">#REF!</definedName>
    <definedName name="PSA_Replacement_MWh_Cost" localSheetId="27">#REF!</definedName>
    <definedName name="PSA_Replacement_MWh_Cost" localSheetId="28">#REF!</definedName>
    <definedName name="PSA_Replacement_MWh_Cost" localSheetId="29">#REF!</definedName>
    <definedName name="PSA_Replacement_MWh_Cost">#REF!</definedName>
    <definedName name="PST" localSheetId="15">#REF!</definedName>
    <definedName name="PST" localSheetId="16">#REF!</definedName>
    <definedName name="PST" localSheetId="17">#REF!</definedName>
    <definedName name="PST" localSheetId="18">#REF!</definedName>
    <definedName name="PST" localSheetId="19">#REF!</definedName>
    <definedName name="PST" localSheetId="20">#REF!</definedName>
    <definedName name="PST" localSheetId="24">#REF!</definedName>
    <definedName name="PST" localSheetId="25">#REF!</definedName>
    <definedName name="PST" localSheetId="26">#REF!</definedName>
    <definedName name="PST" localSheetId="27">#REF!</definedName>
    <definedName name="PST" localSheetId="28">#REF!</definedName>
    <definedName name="PST" localSheetId="29">#REF!</definedName>
    <definedName name="PST">#REF!</definedName>
    <definedName name="PSTAIR" localSheetId="15">#REF!</definedName>
    <definedName name="PSTAIR" localSheetId="16">#REF!</definedName>
    <definedName name="PSTAIR" localSheetId="17">#REF!</definedName>
    <definedName name="PSTAIR" localSheetId="18">#REF!</definedName>
    <definedName name="PSTAIR" localSheetId="19">#REF!</definedName>
    <definedName name="PSTAIR" localSheetId="20">#REF!</definedName>
    <definedName name="PSTAIR" localSheetId="24">#REF!</definedName>
    <definedName name="PSTAIR" localSheetId="25">#REF!</definedName>
    <definedName name="PSTAIR" localSheetId="26">#REF!</definedName>
    <definedName name="PSTAIR" localSheetId="27">#REF!</definedName>
    <definedName name="PSTAIR" localSheetId="28">#REF!</definedName>
    <definedName name="PSTAIR" localSheetId="29">#REF!</definedName>
    <definedName name="PSTAIR">#REF!</definedName>
    <definedName name="pv">[5]Inputs!$B$26</definedName>
    <definedName name="PV_of_1st_Quarter_Cash_Flows" localSheetId="15">#REF!</definedName>
    <definedName name="PV_of_1st_Quarter_Cash_Flows" localSheetId="16">#REF!</definedName>
    <definedName name="PV_of_1st_Quarter_Cash_Flows" localSheetId="17">#REF!</definedName>
    <definedName name="PV_of_1st_Quarter_Cash_Flows" localSheetId="18">#REF!</definedName>
    <definedName name="PV_of_1st_Quarter_Cash_Flows" localSheetId="19">#REF!</definedName>
    <definedName name="PV_of_1st_Quarter_Cash_Flows" localSheetId="20">#REF!</definedName>
    <definedName name="PV_of_1st_Quarter_Cash_Flows" localSheetId="24">#REF!</definedName>
    <definedName name="PV_of_1st_Quarter_Cash_Flows" localSheetId="25">#REF!</definedName>
    <definedName name="PV_of_1st_Quarter_Cash_Flows" localSheetId="26">#REF!</definedName>
    <definedName name="PV_of_1st_Quarter_Cash_Flows" localSheetId="27">#REF!</definedName>
    <definedName name="PV_of_1st_Quarter_Cash_Flows" localSheetId="28">#REF!</definedName>
    <definedName name="PV_of_1st_Quarter_Cash_Flows" localSheetId="29">#REF!</definedName>
    <definedName name="PV_of_1st_Quarter_Cash_Flows">#REF!</definedName>
    <definedName name="PV_of_2nd_Quarter_Cash_Flows" localSheetId="15">#REF!</definedName>
    <definedName name="PV_of_2nd_Quarter_Cash_Flows" localSheetId="16">#REF!</definedName>
    <definedName name="PV_of_2nd_Quarter_Cash_Flows" localSheetId="17">#REF!</definedName>
    <definedName name="PV_of_2nd_Quarter_Cash_Flows" localSheetId="18">#REF!</definedName>
    <definedName name="PV_of_2nd_Quarter_Cash_Flows" localSheetId="19">#REF!</definedName>
    <definedName name="PV_of_2nd_Quarter_Cash_Flows" localSheetId="20">#REF!</definedName>
    <definedName name="PV_of_2nd_Quarter_Cash_Flows" localSheetId="24">#REF!</definedName>
    <definedName name="PV_of_2nd_Quarter_Cash_Flows" localSheetId="25">#REF!</definedName>
    <definedName name="PV_of_2nd_Quarter_Cash_Flows" localSheetId="26">#REF!</definedName>
    <definedName name="PV_of_2nd_Quarter_Cash_Flows" localSheetId="27">#REF!</definedName>
    <definedName name="PV_of_2nd_Quarter_Cash_Flows" localSheetId="28">#REF!</definedName>
    <definedName name="PV_of_2nd_Quarter_Cash_Flows" localSheetId="29">#REF!</definedName>
    <definedName name="PV_of_2nd_Quarter_Cash_Flows">#REF!</definedName>
    <definedName name="PV_of_3rd_Quarter_Cash_Flows" localSheetId="15">#REF!</definedName>
    <definedName name="PV_of_3rd_Quarter_Cash_Flows" localSheetId="16">#REF!</definedName>
    <definedName name="PV_of_3rd_Quarter_Cash_Flows" localSheetId="17">#REF!</definedName>
    <definedName name="PV_of_3rd_Quarter_Cash_Flows" localSheetId="18">#REF!</definedName>
    <definedName name="PV_of_3rd_Quarter_Cash_Flows" localSheetId="19">#REF!</definedName>
    <definedName name="PV_of_3rd_Quarter_Cash_Flows" localSheetId="20">#REF!</definedName>
    <definedName name="PV_of_3rd_Quarter_Cash_Flows" localSheetId="24">#REF!</definedName>
    <definedName name="PV_of_3rd_Quarter_Cash_Flows" localSheetId="25">#REF!</definedName>
    <definedName name="PV_of_3rd_Quarter_Cash_Flows" localSheetId="26">#REF!</definedName>
    <definedName name="PV_of_3rd_Quarter_Cash_Flows" localSheetId="27">#REF!</definedName>
    <definedName name="PV_of_3rd_Quarter_Cash_Flows" localSheetId="28">#REF!</definedName>
    <definedName name="PV_of_3rd_Quarter_Cash_Flows" localSheetId="29">#REF!</definedName>
    <definedName name="PV_of_3rd_Quarter_Cash_Flows">#REF!</definedName>
    <definedName name="PV_of_4th_Quarter_Cash_Flows" localSheetId="15">#REF!</definedName>
    <definedName name="PV_of_4th_Quarter_Cash_Flows" localSheetId="16">#REF!</definedName>
    <definedName name="PV_of_4th_Quarter_Cash_Flows" localSheetId="17">#REF!</definedName>
    <definedName name="PV_of_4th_Quarter_Cash_Flows" localSheetId="18">#REF!</definedName>
    <definedName name="PV_of_4th_Quarter_Cash_Flows" localSheetId="19">#REF!</definedName>
    <definedName name="PV_of_4th_Quarter_Cash_Flows" localSheetId="20">#REF!</definedName>
    <definedName name="PV_of_4th_Quarter_Cash_Flows" localSheetId="24">#REF!</definedName>
    <definedName name="PV_of_4th_Quarter_Cash_Flows" localSheetId="25">#REF!</definedName>
    <definedName name="PV_of_4th_Quarter_Cash_Flows" localSheetId="26">#REF!</definedName>
    <definedName name="PV_of_4th_Quarter_Cash_Flows" localSheetId="27">#REF!</definedName>
    <definedName name="PV_of_4th_Quarter_Cash_Flows" localSheetId="28">#REF!</definedName>
    <definedName name="PV_of_4th_Quarter_Cash_Flows" localSheetId="29">#REF!</definedName>
    <definedName name="PV_of_4th_Quarter_Cash_Flows">#REF!</definedName>
    <definedName name="PV_Project_Cash_Flows" localSheetId="15">#REF!</definedName>
    <definedName name="PV_Project_Cash_Flows" localSheetId="16">#REF!</definedName>
    <definedName name="PV_Project_Cash_Flows" localSheetId="17">#REF!</definedName>
    <definedName name="PV_Project_Cash_Flows" localSheetId="18">#REF!</definedName>
    <definedName name="PV_Project_Cash_Flows" localSheetId="19">#REF!</definedName>
    <definedName name="PV_Project_Cash_Flows" localSheetId="20">#REF!</definedName>
    <definedName name="PV_Project_Cash_Flows" localSheetId="24">#REF!</definedName>
    <definedName name="PV_Project_Cash_Flows" localSheetId="25">#REF!</definedName>
    <definedName name="PV_Project_Cash_Flows" localSheetId="26">#REF!</definedName>
    <definedName name="PV_Project_Cash_Flows" localSheetId="27">#REF!</definedName>
    <definedName name="PV_Project_Cash_Flows" localSheetId="28">#REF!</definedName>
    <definedName name="PV_Project_Cash_Flows" localSheetId="29">#REF!</definedName>
    <definedName name="PV_Project_Cash_Flows">#REF!</definedName>
    <definedName name="pyeper" localSheetId="15">#REF!</definedName>
    <definedName name="pyeper" localSheetId="16">#REF!</definedName>
    <definedName name="pyeper" localSheetId="17">#REF!</definedName>
    <definedName name="pyeper" localSheetId="18">#REF!</definedName>
    <definedName name="pyeper" localSheetId="19">#REF!</definedName>
    <definedName name="pyeper" localSheetId="20">#REF!</definedName>
    <definedName name="pyeper" localSheetId="24">#REF!</definedName>
    <definedName name="pyeper" localSheetId="25">#REF!</definedName>
    <definedName name="pyeper" localSheetId="26">#REF!</definedName>
    <definedName name="pyeper" localSheetId="27">#REF!</definedName>
    <definedName name="pyeper" localSheetId="28">#REF!</definedName>
    <definedName name="pyeper" localSheetId="29">#REF!</definedName>
    <definedName name="pyeper">#REF!</definedName>
    <definedName name="qqqqqqq" localSheetId="15" hidden="1">{"SourcesUses",#N/A,TRUE,"CFMODEL";"TransOverview",#N/A,TRUE,"CFMODEL"}</definedName>
    <definedName name="qqqqqqq" localSheetId="16" hidden="1">{"SourcesUses",#N/A,TRUE,"CFMODEL";"TransOverview",#N/A,TRUE,"CFMODEL"}</definedName>
    <definedName name="qqqqqqq" localSheetId="17" hidden="1">{"SourcesUses",#N/A,TRUE,"CFMODEL";"TransOverview",#N/A,TRUE,"CFMODEL"}</definedName>
    <definedName name="qqqqqqq" localSheetId="18" hidden="1">{"SourcesUses",#N/A,TRUE,"CFMODEL";"TransOverview",#N/A,TRUE,"CFMODEL"}</definedName>
    <definedName name="qqqqqqq" localSheetId="19" hidden="1">{"SourcesUses",#N/A,TRUE,"CFMODEL";"TransOverview",#N/A,TRUE,"CFMODEL"}</definedName>
    <definedName name="qqqqqqq" localSheetId="20" hidden="1">{"SourcesUses",#N/A,TRUE,"CFMODEL";"TransOverview",#N/A,TRUE,"CFMODEL"}</definedName>
    <definedName name="qqqqqqq" localSheetId="21" hidden="1">{"SourcesUses",#N/A,TRUE,"CFMODEL";"TransOverview",#N/A,TRUE,"CFMODEL"}</definedName>
    <definedName name="qqqqqqq" localSheetId="2" hidden="1">{"SourcesUses",#N/A,TRUE,"CFMODEL";"TransOverview",#N/A,TRUE,"CFMODEL"}</definedName>
    <definedName name="qqqqqqq" localSheetId="7" hidden="1">{"SourcesUses",#N/A,TRUE,"CFMODEL";"TransOverview",#N/A,TRUE,"CFMODEL"}</definedName>
    <definedName name="qqqqqqq" localSheetId="12" hidden="1">{"SourcesUses",#N/A,TRUE,"CFMODEL";"TransOverview",#N/A,TRUE,"CFMODEL"}</definedName>
    <definedName name="qqqqqqq" localSheetId="14" hidden="1">{"SourcesUses",#N/A,TRUE,"CFMODEL";"TransOverview",#N/A,TRUE,"CFMODEL"}</definedName>
    <definedName name="qqqqqqq" localSheetId="24" hidden="1">{"SourcesUses",#N/A,TRUE,"CFMODEL";"TransOverview",#N/A,TRUE,"CFMODEL"}</definedName>
    <definedName name="qqqqqqq" localSheetId="25" hidden="1">{"SourcesUses",#N/A,TRUE,"CFMODEL";"TransOverview",#N/A,TRUE,"CFMODEL"}</definedName>
    <definedName name="qqqqqqq" localSheetId="26" hidden="1">{"SourcesUses",#N/A,TRUE,"CFMODEL";"TransOverview",#N/A,TRUE,"CFMODEL"}</definedName>
    <definedName name="qqqqqqq" localSheetId="27" hidden="1">{"SourcesUses",#N/A,TRUE,"CFMODEL";"TransOverview",#N/A,TRUE,"CFMODEL"}</definedName>
    <definedName name="qqqqqqq" localSheetId="28" hidden="1">{"SourcesUses",#N/A,TRUE,"CFMODEL";"TransOverview",#N/A,TRUE,"CFMODEL"}</definedName>
    <definedName name="qqqqqqq" localSheetId="29" hidden="1">{"SourcesUses",#N/A,TRUE,"CFMODEL";"TransOverview",#N/A,TRUE,"CFMODEL"}</definedName>
    <definedName name="qqqqqqqqqqqqqqqqqq" localSheetId="15" hidden="1">{"Income Statement",#N/A,FALSE,"CFMODEL";"Balance Sheet",#N/A,FALSE,"CFMODEL"}</definedName>
    <definedName name="qqqqqqqqqqqqqqqqqq" localSheetId="16" hidden="1">{"Income Statement",#N/A,FALSE,"CFMODEL";"Balance Sheet",#N/A,FALSE,"CFMODEL"}</definedName>
    <definedName name="qqqqqqqqqqqqqqqqqq" localSheetId="17" hidden="1">{"Income Statement",#N/A,FALSE,"CFMODEL";"Balance Sheet",#N/A,FALSE,"CFMODEL"}</definedName>
    <definedName name="qqqqqqqqqqqqqqqqqq" localSheetId="18" hidden="1">{"Income Statement",#N/A,FALSE,"CFMODEL";"Balance Sheet",#N/A,FALSE,"CFMODEL"}</definedName>
    <definedName name="qqqqqqqqqqqqqqqqqq" localSheetId="19" hidden="1">{"Income Statement",#N/A,FALSE,"CFMODEL";"Balance Sheet",#N/A,FALSE,"CFMODEL"}</definedName>
    <definedName name="qqqqqqqqqqqqqqqqqq" localSheetId="20" hidden="1">{"Income Statement",#N/A,FALSE,"CFMODEL";"Balance Sheet",#N/A,FALSE,"CFMODEL"}</definedName>
    <definedName name="qqqqqqqqqqqqqqqqqq" localSheetId="21" hidden="1">{"Income Statement",#N/A,FALSE,"CFMODEL";"Balance Sheet",#N/A,FALSE,"CFMODEL"}</definedName>
    <definedName name="qqqqqqqqqqqqqqqqqq" localSheetId="2" hidden="1">{"Income Statement",#N/A,FALSE,"CFMODEL";"Balance Sheet",#N/A,FALSE,"CFMODEL"}</definedName>
    <definedName name="qqqqqqqqqqqqqqqqqq" localSheetId="7" hidden="1">{"Income Statement",#N/A,FALSE,"CFMODEL";"Balance Sheet",#N/A,FALSE,"CFMODEL"}</definedName>
    <definedName name="qqqqqqqqqqqqqqqqqq" localSheetId="12" hidden="1">{"Income Statement",#N/A,FALSE,"CFMODEL";"Balance Sheet",#N/A,FALSE,"CFMODEL"}</definedName>
    <definedName name="qqqqqqqqqqqqqqqqqq" localSheetId="14" hidden="1">{"Income Statement",#N/A,FALSE,"CFMODEL";"Balance Sheet",#N/A,FALSE,"CFMODEL"}</definedName>
    <definedName name="qqqqqqqqqqqqqqqqqq" localSheetId="24" hidden="1">{"Income Statement",#N/A,FALSE,"CFMODEL";"Balance Sheet",#N/A,FALSE,"CFMODEL"}</definedName>
    <definedName name="qqqqqqqqqqqqqqqqqq" localSheetId="25" hidden="1">{"Income Statement",#N/A,FALSE,"CFMODEL";"Balance Sheet",#N/A,FALSE,"CFMODEL"}</definedName>
    <definedName name="qqqqqqqqqqqqqqqqqq" localSheetId="26" hidden="1">{"Income Statement",#N/A,FALSE,"CFMODEL";"Balance Sheet",#N/A,FALSE,"CFMODEL"}</definedName>
    <definedName name="qqqqqqqqqqqqqqqqqq" localSheetId="27" hidden="1">{"Income Statement",#N/A,FALSE,"CFMODEL";"Balance Sheet",#N/A,FALSE,"CFMODEL"}</definedName>
    <definedName name="qqqqqqqqqqqqqqqqqq" localSheetId="28" hidden="1">{"Income Statement",#N/A,FALSE,"CFMODEL";"Balance Sheet",#N/A,FALSE,"CFMODEL"}</definedName>
    <definedName name="qqqqqqqqqqqqqqqqqq" localSheetId="29" hidden="1">{"Income Statement",#N/A,FALSE,"CFMODEL";"Balance Sheet",#N/A,FALSE,"CFMODEL"}</definedName>
    <definedName name="r.CashFlow" localSheetId="15" hidden="1">#REF!</definedName>
    <definedName name="r.CashFlow" localSheetId="16" hidden="1">#REF!</definedName>
    <definedName name="r.CashFlow" localSheetId="17" hidden="1">#REF!</definedName>
    <definedName name="r.CashFlow" localSheetId="18" hidden="1">#REF!</definedName>
    <definedName name="r.CashFlow" localSheetId="19" hidden="1">#REF!</definedName>
    <definedName name="r.CashFlow" localSheetId="20" hidden="1">#REF!</definedName>
    <definedName name="r.CashFlow" localSheetId="24" hidden="1">#REF!</definedName>
    <definedName name="r.CashFlow" localSheetId="25" hidden="1">#REF!</definedName>
    <definedName name="r.CashFlow" localSheetId="26" hidden="1">#REF!</definedName>
    <definedName name="r.CashFlow" localSheetId="27" hidden="1">#REF!</definedName>
    <definedName name="r.CashFlow" localSheetId="28" hidden="1">#REF!</definedName>
    <definedName name="r.CashFlow" localSheetId="29" hidden="1">#REF!</definedName>
    <definedName name="r.CashFlow" hidden="1">#REF!</definedName>
    <definedName name="r.Leverage" localSheetId="15" hidden="1">#REF!</definedName>
    <definedName name="r.Leverage" localSheetId="16" hidden="1">#REF!</definedName>
    <definedName name="r.Leverage" localSheetId="17" hidden="1">#REF!</definedName>
    <definedName name="r.Leverage" localSheetId="18" hidden="1">#REF!</definedName>
    <definedName name="r.Leverage" localSheetId="19" hidden="1">#REF!</definedName>
    <definedName name="r.Leverage" localSheetId="20" hidden="1">#REF!</definedName>
    <definedName name="r.Leverage" localSheetId="24" hidden="1">#REF!</definedName>
    <definedName name="r.Leverage" localSheetId="25" hidden="1">#REF!</definedName>
    <definedName name="r.Leverage" localSheetId="26" hidden="1">#REF!</definedName>
    <definedName name="r.Leverage" localSheetId="27" hidden="1">#REF!</definedName>
    <definedName name="r.Leverage" localSheetId="28" hidden="1">#REF!</definedName>
    <definedName name="r.Leverage" localSheetId="29" hidden="1">#REF!</definedName>
    <definedName name="r.Leverage" hidden="1">#REF!</definedName>
    <definedName name="r.Liquidity" localSheetId="15" hidden="1">#REF!</definedName>
    <definedName name="r.Liquidity" localSheetId="16" hidden="1">#REF!</definedName>
    <definedName name="r.Liquidity" localSheetId="17" hidden="1">#REF!</definedName>
    <definedName name="r.Liquidity" localSheetId="18" hidden="1">#REF!</definedName>
    <definedName name="r.Liquidity" localSheetId="19" hidden="1">#REF!</definedName>
    <definedName name="r.Liquidity" localSheetId="20" hidden="1">#REF!</definedName>
    <definedName name="r.Liquidity" localSheetId="24" hidden="1">#REF!</definedName>
    <definedName name="r.Liquidity" localSheetId="25" hidden="1">#REF!</definedName>
    <definedName name="r.Liquidity" localSheetId="26" hidden="1">#REF!</definedName>
    <definedName name="r.Liquidity" localSheetId="27" hidden="1">#REF!</definedName>
    <definedName name="r.Liquidity" localSheetId="28" hidden="1">#REF!</definedName>
    <definedName name="r.Liquidity" localSheetId="29" hidden="1">#REF!</definedName>
    <definedName name="r.Liquidity" hidden="1">#REF!</definedName>
    <definedName name="r.Market" localSheetId="15" hidden="1">#REF!</definedName>
    <definedName name="r.Market" localSheetId="16" hidden="1">#REF!</definedName>
    <definedName name="r.Market" localSheetId="17" hidden="1">#REF!</definedName>
    <definedName name="r.Market" localSheetId="18" hidden="1">#REF!</definedName>
    <definedName name="r.Market" localSheetId="19" hidden="1">#REF!</definedName>
    <definedName name="r.Market" localSheetId="20" hidden="1">#REF!</definedName>
    <definedName name="r.Market" localSheetId="24" hidden="1">#REF!</definedName>
    <definedName name="r.Market" localSheetId="25" hidden="1">#REF!</definedName>
    <definedName name="r.Market" localSheetId="26" hidden="1">#REF!</definedName>
    <definedName name="r.Market" localSheetId="27" hidden="1">#REF!</definedName>
    <definedName name="r.Market" localSheetId="28" hidden="1">#REF!</definedName>
    <definedName name="r.Market" localSheetId="29" hidden="1">#REF!</definedName>
    <definedName name="r.Market" hidden="1">#REF!</definedName>
    <definedName name="r.Profitability" localSheetId="15" hidden="1">#REF!</definedName>
    <definedName name="r.Profitability" localSheetId="16" hidden="1">#REF!</definedName>
    <definedName name="r.Profitability" localSheetId="17" hidden="1">#REF!</definedName>
    <definedName name="r.Profitability" localSheetId="18" hidden="1">#REF!</definedName>
    <definedName name="r.Profitability" localSheetId="19" hidden="1">#REF!</definedName>
    <definedName name="r.Profitability" localSheetId="20" hidden="1">#REF!</definedName>
    <definedName name="r.Profitability" localSheetId="24" hidden="1">#REF!</definedName>
    <definedName name="r.Profitability" localSheetId="25" hidden="1">#REF!</definedName>
    <definedName name="r.Profitability" localSheetId="26" hidden="1">#REF!</definedName>
    <definedName name="r.Profitability" localSheetId="27" hidden="1">#REF!</definedName>
    <definedName name="r.Profitability" localSheetId="28" hidden="1">#REF!</definedName>
    <definedName name="r.Profitability" localSheetId="29" hidden="1">#REF!</definedName>
    <definedName name="r.Profitability" hidden="1">#REF!</definedName>
    <definedName name="r.Summary" localSheetId="15" hidden="1">#REF!</definedName>
    <definedName name="r.Summary" localSheetId="16" hidden="1">#REF!</definedName>
    <definedName name="r.Summary" localSheetId="17" hidden="1">#REF!</definedName>
    <definedName name="r.Summary" localSheetId="18" hidden="1">#REF!</definedName>
    <definedName name="r.Summary" localSheetId="19" hidden="1">#REF!</definedName>
    <definedName name="r.Summary" localSheetId="20" hidden="1">#REF!</definedName>
    <definedName name="r.Summary" localSheetId="24" hidden="1">#REF!</definedName>
    <definedName name="r.Summary" localSheetId="25" hidden="1">#REF!</definedName>
    <definedName name="r.Summary" localSheetId="26" hidden="1">#REF!</definedName>
    <definedName name="r.Summary" localSheetId="27" hidden="1">#REF!</definedName>
    <definedName name="r.Summary" localSheetId="28" hidden="1">#REF!</definedName>
    <definedName name="r.Summary" localSheetId="29" hidden="1">#REF!</definedName>
    <definedName name="r.Summary" hidden="1">#REF!</definedName>
    <definedName name="ra" localSheetId="15">#REF!</definedName>
    <definedName name="ra" localSheetId="16">#REF!</definedName>
    <definedName name="ra" localSheetId="17">#REF!</definedName>
    <definedName name="ra" localSheetId="18">#REF!</definedName>
    <definedName name="ra" localSheetId="19">#REF!</definedName>
    <definedName name="ra" localSheetId="20">#REF!</definedName>
    <definedName name="ra" localSheetId="24">#REF!</definedName>
    <definedName name="ra" localSheetId="25">#REF!</definedName>
    <definedName name="ra" localSheetId="26">#REF!</definedName>
    <definedName name="ra" localSheetId="27">#REF!</definedName>
    <definedName name="ra" localSheetId="28">#REF!</definedName>
    <definedName name="ra" localSheetId="29">#REF!</definedName>
    <definedName name="ra">#REF!</definedName>
    <definedName name="RateCase" localSheetId="15">#REF!</definedName>
    <definedName name="RateCase" localSheetId="16">#REF!</definedName>
    <definedName name="RateCase" localSheetId="17">#REF!</definedName>
    <definedName name="RateCase" localSheetId="18">#REF!</definedName>
    <definedName name="RateCase" localSheetId="19">#REF!</definedName>
    <definedName name="RateCase" localSheetId="20">#REF!</definedName>
    <definedName name="RateCase" localSheetId="24">#REF!</definedName>
    <definedName name="RateCase" localSheetId="25">#REF!</definedName>
    <definedName name="RateCase" localSheetId="26">#REF!</definedName>
    <definedName name="RateCase" localSheetId="27">#REF!</definedName>
    <definedName name="RateCase" localSheetId="28">#REF!</definedName>
    <definedName name="RateCase" localSheetId="29">#REF!</definedName>
    <definedName name="RateCase">#REF!</definedName>
    <definedName name="Re_Fi_Term_Loan_Maturity_Year" localSheetId="15">#REF!</definedName>
    <definedName name="Re_Fi_Term_Loan_Maturity_Year" localSheetId="16">#REF!</definedName>
    <definedName name="Re_Fi_Term_Loan_Maturity_Year" localSheetId="17">#REF!</definedName>
    <definedName name="Re_Fi_Term_Loan_Maturity_Year" localSheetId="18">#REF!</definedName>
    <definedName name="Re_Fi_Term_Loan_Maturity_Year" localSheetId="19">#REF!</definedName>
    <definedName name="Re_Fi_Term_Loan_Maturity_Year" localSheetId="20">#REF!</definedName>
    <definedName name="Re_Fi_Term_Loan_Maturity_Year" localSheetId="24">#REF!</definedName>
    <definedName name="Re_Fi_Term_Loan_Maturity_Year" localSheetId="25">#REF!</definedName>
    <definedName name="Re_Fi_Term_Loan_Maturity_Year" localSheetId="26">#REF!</definedName>
    <definedName name="Re_Fi_Term_Loan_Maturity_Year" localSheetId="27">#REF!</definedName>
    <definedName name="Re_Fi_Term_Loan_Maturity_Year" localSheetId="28">#REF!</definedName>
    <definedName name="Re_Fi_Term_Loan_Maturity_Year" localSheetId="29">#REF!</definedName>
    <definedName name="Re_Fi_Term_Loan_Maturity_Year">#REF!</definedName>
    <definedName name="REC" localSheetId="15">#REF!</definedName>
    <definedName name="REC" localSheetId="16">#REF!</definedName>
    <definedName name="REC" localSheetId="17">#REF!</definedName>
    <definedName name="REC" localSheetId="18">#REF!</definedName>
    <definedName name="REC" localSheetId="19">#REF!</definedName>
    <definedName name="REC" localSheetId="20">#REF!</definedName>
    <definedName name="REC" localSheetId="24">#REF!</definedName>
    <definedName name="REC" localSheetId="25">#REF!</definedName>
    <definedName name="REC" localSheetId="26">#REF!</definedName>
    <definedName name="REC" localSheetId="27">#REF!</definedName>
    <definedName name="REC" localSheetId="28">#REF!</definedName>
    <definedName name="REC" localSheetId="29">#REF!</definedName>
    <definedName name="REC">#REF!</definedName>
    <definedName name="reference3" localSheetId="15" hidden="1">{"SourcesUses",#N/A,TRUE,"CFMODEL";"TransOverview",#N/A,TRUE,"CFMODEL"}</definedName>
    <definedName name="reference3" localSheetId="16" hidden="1">{"SourcesUses",#N/A,TRUE,"CFMODEL";"TransOverview",#N/A,TRUE,"CFMODEL"}</definedName>
    <definedName name="reference3" localSheetId="17" hidden="1">{"SourcesUses",#N/A,TRUE,"CFMODEL";"TransOverview",#N/A,TRUE,"CFMODEL"}</definedName>
    <definedName name="reference3" localSheetId="18" hidden="1">{"SourcesUses",#N/A,TRUE,"CFMODEL";"TransOverview",#N/A,TRUE,"CFMODEL"}</definedName>
    <definedName name="reference3" localSheetId="19" hidden="1">{"SourcesUses",#N/A,TRUE,"CFMODEL";"TransOverview",#N/A,TRUE,"CFMODEL"}</definedName>
    <definedName name="reference3" localSheetId="20" hidden="1">{"SourcesUses",#N/A,TRUE,"CFMODEL";"TransOverview",#N/A,TRUE,"CFMODEL"}</definedName>
    <definedName name="reference3" localSheetId="21" hidden="1">{"SourcesUses",#N/A,TRUE,"CFMODEL";"TransOverview",#N/A,TRUE,"CFMODEL"}</definedName>
    <definedName name="reference3" localSheetId="2" hidden="1">{"SourcesUses",#N/A,TRUE,"CFMODEL";"TransOverview",#N/A,TRUE,"CFMODEL"}</definedName>
    <definedName name="reference3" localSheetId="7" hidden="1">{"SourcesUses",#N/A,TRUE,"CFMODEL";"TransOverview",#N/A,TRUE,"CFMODEL"}</definedName>
    <definedName name="reference3" localSheetId="12" hidden="1">{"SourcesUses",#N/A,TRUE,"CFMODEL";"TransOverview",#N/A,TRUE,"CFMODEL"}</definedName>
    <definedName name="reference3" localSheetId="14" hidden="1">{"SourcesUses",#N/A,TRUE,"CFMODEL";"TransOverview",#N/A,TRUE,"CFMODEL"}</definedName>
    <definedName name="reference3" localSheetId="24" hidden="1">{"SourcesUses",#N/A,TRUE,"CFMODEL";"TransOverview",#N/A,TRUE,"CFMODEL"}</definedName>
    <definedName name="reference3" localSheetId="25" hidden="1">{"SourcesUses",#N/A,TRUE,"CFMODEL";"TransOverview",#N/A,TRUE,"CFMODEL"}</definedName>
    <definedName name="reference3" localSheetId="26" hidden="1">{"SourcesUses",#N/A,TRUE,"CFMODEL";"TransOverview",#N/A,TRUE,"CFMODEL"}</definedName>
    <definedName name="reference3" localSheetId="27" hidden="1">{"SourcesUses",#N/A,TRUE,"CFMODEL";"TransOverview",#N/A,TRUE,"CFMODEL"}</definedName>
    <definedName name="reference3" localSheetId="28" hidden="1">{"SourcesUses",#N/A,TRUE,"CFMODEL";"TransOverview",#N/A,TRUE,"CFMODEL"}</definedName>
    <definedName name="reference3" localSheetId="29" hidden="1">{"SourcesUses",#N/A,TRUE,"CFMODEL";"TransOverview",#N/A,TRUE,"CFMODEL"}</definedName>
    <definedName name="reference32" localSheetId="15" hidden="1">{"SourcesUses",#N/A,TRUE,"CFMODEL";"TransOverview",#N/A,TRUE,"CFMODEL"}</definedName>
    <definedName name="reference32" localSheetId="16" hidden="1">{"SourcesUses",#N/A,TRUE,"CFMODEL";"TransOverview",#N/A,TRUE,"CFMODEL"}</definedName>
    <definedName name="reference32" localSheetId="17" hidden="1">{"SourcesUses",#N/A,TRUE,"CFMODEL";"TransOverview",#N/A,TRUE,"CFMODEL"}</definedName>
    <definedName name="reference32" localSheetId="18" hidden="1">{"SourcesUses",#N/A,TRUE,"CFMODEL";"TransOverview",#N/A,TRUE,"CFMODEL"}</definedName>
    <definedName name="reference32" localSheetId="19" hidden="1">{"SourcesUses",#N/A,TRUE,"CFMODEL";"TransOverview",#N/A,TRUE,"CFMODEL"}</definedName>
    <definedName name="reference32" localSheetId="20" hidden="1">{"SourcesUses",#N/A,TRUE,"CFMODEL";"TransOverview",#N/A,TRUE,"CFMODEL"}</definedName>
    <definedName name="reference32" localSheetId="21" hidden="1">{"SourcesUses",#N/A,TRUE,"CFMODEL";"TransOverview",#N/A,TRUE,"CFMODEL"}</definedName>
    <definedName name="reference32" localSheetId="2" hidden="1">{"SourcesUses",#N/A,TRUE,"CFMODEL";"TransOverview",#N/A,TRUE,"CFMODEL"}</definedName>
    <definedName name="reference32" localSheetId="7" hidden="1">{"SourcesUses",#N/A,TRUE,"CFMODEL";"TransOverview",#N/A,TRUE,"CFMODEL"}</definedName>
    <definedName name="reference32" localSheetId="12" hidden="1">{"SourcesUses",#N/A,TRUE,"CFMODEL";"TransOverview",#N/A,TRUE,"CFMODEL"}</definedName>
    <definedName name="reference32" localSheetId="14" hidden="1">{"SourcesUses",#N/A,TRUE,"CFMODEL";"TransOverview",#N/A,TRUE,"CFMODEL"}</definedName>
    <definedName name="reference32" localSheetId="24" hidden="1">{"SourcesUses",#N/A,TRUE,"CFMODEL";"TransOverview",#N/A,TRUE,"CFMODEL"}</definedName>
    <definedName name="reference32" localSheetId="25" hidden="1">{"SourcesUses",#N/A,TRUE,"CFMODEL";"TransOverview",#N/A,TRUE,"CFMODEL"}</definedName>
    <definedName name="reference32" localSheetId="26" hidden="1">{"SourcesUses",#N/A,TRUE,"CFMODEL";"TransOverview",#N/A,TRUE,"CFMODEL"}</definedName>
    <definedName name="reference32" localSheetId="27" hidden="1">{"SourcesUses",#N/A,TRUE,"CFMODEL";"TransOverview",#N/A,TRUE,"CFMODEL"}</definedName>
    <definedName name="reference32" localSheetId="28" hidden="1">{"SourcesUses",#N/A,TRUE,"CFMODEL";"TransOverview",#N/A,TRUE,"CFMODEL"}</definedName>
    <definedName name="reference32" localSheetId="29" hidden="1">{"SourcesUses",#N/A,TRUE,"CFMODEL";"TransOverview",#N/A,TRUE,"CFMODEL"}</definedName>
    <definedName name="Refi_Debt_Service_Coverage_Ratio_List" localSheetId="15">#REF!</definedName>
    <definedName name="Refi_Debt_Service_Coverage_Ratio_List" localSheetId="16">#REF!</definedName>
    <definedName name="Refi_Debt_Service_Coverage_Ratio_List" localSheetId="17">#REF!</definedName>
    <definedName name="Refi_Debt_Service_Coverage_Ratio_List" localSheetId="18">#REF!</definedName>
    <definedName name="Refi_Debt_Service_Coverage_Ratio_List" localSheetId="19">#REF!</definedName>
    <definedName name="Refi_Debt_Service_Coverage_Ratio_List" localSheetId="20">#REF!</definedName>
    <definedName name="Refi_Debt_Service_Coverage_Ratio_List" localSheetId="24">#REF!</definedName>
    <definedName name="Refi_Debt_Service_Coverage_Ratio_List" localSheetId="25">#REF!</definedName>
    <definedName name="Refi_Debt_Service_Coverage_Ratio_List" localSheetId="26">#REF!</definedName>
    <definedName name="Refi_Debt_Service_Coverage_Ratio_List" localSheetId="27">#REF!</definedName>
    <definedName name="Refi_Debt_Service_Coverage_Ratio_List" localSheetId="28">#REF!</definedName>
    <definedName name="Refi_Debt_Service_Coverage_Ratio_List" localSheetId="29">#REF!</definedName>
    <definedName name="Refi_Debt_Service_Coverage_Ratio_List">#REF!</definedName>
    <definedName name="Refi_DSCR_Criteria" localSheetId="15">#REF!</definedName>
    <definedName name="Refi_DSCR_Criteria" localSheetId="16">#REF!</definedName>
    <definedName name="Refi_DSCR_Criteria" localSheetId="17">#REF!</definedName>
    <definedName name="Refi_DSCR_Criteria" localSheetId="18">#REF!</definedName>
    <definedName name="Refi_DSCR_Criteria" localSheetId="19">#REF!</definedName>
    <definedName name="Refi_DSCR_Criteria" localSheetId="20">#REF!</definedName>
    <definedName name="Refi_DSCR_Criteria" localSheetId="24">#REF!</definedName>
    <definedName name="Refi_DSCR_Criteria" localSheetId="25">#REF!</definedName>
    <definedName name="Refi_DSCR_Criteria" localSheetId="26">#REF!</definedName>
    <definedName name="Refi_DSCR_Criteria" localSheetId="27">#REF!</definedName>
    <definedName name="Refi_DSCR_Criteria" localSheetId="28">#REF!</definedName>
    <definedName name="Refi_DSCR_Criteria" localSheetId="29">#REF!</definedName>
    <definedName name="Refi_DSCR_Criteria">#REF!</definedName>
    <definedName name="Refinancing_Amortization_Schedule" localSheetId="15">#REF!</definedName>
    <definedName name="Refinancing_Amortization_Schedule" localSheetId="16">#REF!</definedName>
    <definedName name="Refinancing_Amortization_Schedule" localSheetId="17">#REF!</definedName>
    <definedName name="Refinancing_Amortization_Schedule" localSheetId="18">#REF!</definedName>
    <definedName name="Refinancing_Amortization_Schedule" localSheetId="19">#REF!</definedName>
    <definedName name="Refinancing_Amortization_Schedule" localSheetId="20">#REF!</definedName>
    <definedName name="Refinancing_Amortization_Schedule" localSheetId="24">#REF!</definedName>
    <definedName name="Refinancing_Amortization_Schedule" localSheetId="25">#REF!</definedName>
    <definedName name="Refinancing_Amortization_Schedule" localSheetId="26">#REF!</definedName>
    <definedName name="Refinancing_Amortization_Schedule" localSheetId="27">#REF!</definedName>
    <definedName name="Refinancing_Amortization_Schedule" localSheetId="28">#REF!</definedName>
    <definedName name="Refinancing_Amortization_Schedule" localSheetId="29">#REF!</definedName>
    <definedName name="Refinancing_Amortization_Schedule">#REF!</definedName>
    <definedName name="Reggie" localSheetId="15">#REF!</definedName>
    <definedName name="Reggie" localSheetId="16">#REF!</definedName>
    <definedName name="Reggie" localSheetId="17">#REF!</definedName>
    <definedName name="Reggie" localSheetId="18">#REF!</definedName>
    <definedName name="Reggie" localSheetId="19">#REF!</definedName>
    <definedName name="Reggie" localSheetId="20">#REF!</definedName>
    <definedName name="Reggie" localSheetId="24">#REF!</definedName>
    <definedName name="Reggie" localSheetId="25">#REF!</definedName>
    <definedName name="Reggie" localSheetId="26">#REF!</definedName>
    <definedName name="Reggie" localSheetId="27">#REF!</definedName>
    <definedName name="Reggie" localSheetId="28">#REF!</definedName>
    <definedName name="Reggie" localSheetId="29">#REF!</definedName>
    <definedName name="Reggie">#REF!</definedName>
    <definedName name="Reggie1" localSheetId="15">#REF!</definedName>
    <definedName name="Reggie1" localSheetId="16">#REF!</definedName>
    <definedName name="Reggie1" localSheetId="17">#REF!</definedName>
    <definedName name="Reggie1" localSheetId="18">#REF!</definedName>
    <definedName name="Reggie1" localSheetId="19">#REF!</definedName>
    <definedName name="Reggie1" localSheetId="20">#REF!</definedName>
    <definedName name="Reggie1" localSheetId="24">#REF!</definedName>
    <definedName name="Reggie1" localSheetId="25">#REF!</definedName>
    <definedName name="Reggie1" localSheetId="26">#REF!</definedName>
    <definedName name="Reggie1" localSheetId="27">#REF!</definedName>
    <definedName name="Reggie1" localSheetId="28">#REF!</definedName>
    <definedName name="Reggie1" localSheetId="29">#REF!</definedName>
    <definedName name="Reggie1">#REF!</definedName>
    <definedName name="Repairs_Discount_Factor" localSheetId="15">#REF!</definedName>
    <definedName name="Repairs_Discount_Factor" localSheetId="16">#REF!</definedName>
    <definedName name="Repairs_Discount_Factor" localSheetId="17">#REF!</definedName>
    <definedName name="Repairs_Discount_Factor" localSheetId="18">#REF!</definedName>
    <definedName name="Repairs_Discount_Factor" localSheetId="19">#REF!</definedName>
    <definedName name="Repairs_Discount_Factor" localSheetId="20">#REF!</definedName>
    <definedName name="Repairs_Discount_Factor" localSheetId="24">#REF!</definedName>
    <definedName name="Repairs_Discount_Factor" localSheetId="25">#REF!</definedName>
    <definedName name="Repairs_Discount_Factor" localSheetId="26">#REF!</definedName>
    <definedName name="Repairs_Discount_Factor" localSheetId="27">#REF!</definedName>
    <definedName name="Repairs_Discount_Factor" localSheetId="28">#REF!</definedName>
    <definedName name="Repairs_Discount_Factor" localSheetId="29">#REF!</definedName>
    <definedName name="Repairs_Discount_Factor">#REF!</definedName>
    <definedName name="repo_meanreversion" localSheetId="15">#REF!</definedName>
    <definedName name="repo_meanreversion" localSheetId="16">#REF!</definedName>
    <definedName name="repo_meanreversion" localSheetId="17">#REF!</definedName>
    <definedName name="repo_meanreversion" localSheetId="18">#REF!</definedName>
    <definedName name="repo_meanreversion" localSheetId="19">#REF!</definedName>
    <definedName name="repo_meanreversion" localSheetId="20">#REF!</definedName>
    <definedName name="repo_meanreversion" localSheetId="24">#REF!</definedName>
    <definedName name="repo_meanreversion" localSheetId="25">#REF!</definedName>
    <definedName name="repo_meanreversion" localSheetId="26">#REF!</definedName>
    <definedName name="repo_meanreversion" localSheetId="27">#REF!</definedName>
    <definedName name="repo_meanreversion" localSheetId="28">#REF!</definedName>
    <definedName name="repo_meanreversion" localSheetId="29">#REF!</definedName>
    <definedName name="repo_meanreversion">#REF!</definedName>
    <definedName name="repo_model" localSheetId="15">#REF!</definedName>
    <definedName name="repo_model" localSheetId="16">#REF!</definedName>
    <definedName name="repo_model" localSheetId="17">#REF!</definedName>
    <definedName name="repo_model" localSheetId="18">#REF!</definedName>
    <definedName name="repo_model" localSheetId="19">#REF!</definedName>
    <definedName name="repo_model" localSheetId="20">#REF!</definedName>
    <definedName name="repo_model" localSheetId="24">#REF!</definedName>
    <definedName name="repo_model" localSheetId="25">#REF!</definedName>
    <definedName name="repo_model" localSheetId="26">#REF!</definedName>
    <definedName name="repo_model" localSheetId="27">#REF!</definedName>
    <definedName name="repo_model" localSheetId="28">#REF!</definedName>
    <definedName name="repo_model" localSheetId="29">#REF!</definedName>
    <definedName name="repo_model">#REF!</definedName>
    <definedName name="repo_volatility" localSheetId="15">#REF!</definedName>
    <definedName name="repo_volatility" localSheetId="16">#REF!</definedName>
    <definedName name="repo_volatility" localSheetId="17">#REF!</definedName>
    <definedName name="repo_volatility" localSheetId="18">#REF!</definedName>
    <definedName name="repo_volatility" localSheetId="19">#REF!</definedName>
    <definedName name="repo_volatility" localSheetId="20">#REF!</definedName>
    <definedName name="repo_volatility" localSheetId="24">#REF!</definedName>
    <definedName name="repo_volatility" localSheetId="25">#REF!</definedName>
    <definedName name="repo_volatility" localSheetId="26">#REF!</definedName>
    <definedName name="repo_volatility" localSheetId="27">#REF!</definedName>
    <definedName name="repo_volatility" localSheetId="28">#REF!</definedName>
    <definedName name="repo_volatility" localSheetId="29">#REF!</definedName>
    <definedName name="repo_volatility">#REF!</definedName>
    <definedName name="rert" localSheetId="15" hidden="1">{"'Attachment'!$A$1:$L$49"}</definedName>
    <definedName name="rert" localSheetId="16" hidden="1">{"'Attachment'!$A$1:$L$49"}</definedName>
    <definedName name="rert" localSheetId="17" hidden="1">{"'Attachment'!$A$1:$L$49"}</definedName>
    <definedName name="rert" localSheetId="18" hidden="1">{"'Attachment'!$A$1:$L$49"}</definedName>
    <definedName name="rert" localSheetId="19" hidden="1">{"'Attachment'!$A$1:$L$49"}</definedName>
    <definedName name="rert" localSheetId="20" hidden="1">{"'Attachment'!$A$1:$L$49"}</definedName>
    <definedName name="rert" localSheetId="21" hidden="1">{"'Attachment'!$A$1:$L$49"}</definedName>
    <definedName name="rert" localSheetId="2" hidden="1">{"'Attachment'!$A$1:$L$49"}</definedName>
    <definedName name="rert" localSheetId="7" hidden="1">{"'Attachment'!$A$1:$L$49"}</definedName>
    <definedName name="rert" localSheetId="12" hidden="1">{"'Attachment'!$A$1:$L$49"}</definedName>
    <definedName name="rert" localSheetId="14" hidden="1">{"'Attachment'!$A$1:$L$49"}</definedName>
    <definedName name="rert" localSheetId="24" hidden="1">{"'Attachment'!$A$1:$L$49"}</definedName>
    <definedName name="rert" localSheetId="25" hidden="1">{"'Attachment'!$A$1:$L$49"}</definedName>
    <definedName name="rert" localSheetId="26" hidden="1">{"'Attachment'!$A$1:$L$49"}</definedName>
    <definedName name="rert" localSheetId="27" hidden="1">{"'Attachment'!$A$1:$L$49"}</definedName>
    <definedName name="rert" localSheetId="28" hidden="1">{"'Attachment'!$A$1:$L$49"}</definedName>
    <definedName name="rert" localSheetId="29" hidden="1">{"'Attachment'!$A$1:$L$49"}</definedName>
    <definedName name="RES_MTR">1.8</definedName>
    <definedName name="Residual_Credit_Enhancement_LOC_Amount" localSheetId="15">#REF!</definedName>
    <definedName name="Residual_Credit_Enhancement_LOC_Amount" localSheetId="16">#REF!</definedName>
    <definedName name="Residual_Credit_Enhancement_LOC_Amount" localSheetId="17">#REF!</definedName>
    <definedName name="Residual_Credit_Enhancement_LOC_Amount" localSheetId="18">#REF!</definedName>
    <definedName name="Residual_Credit_Enhancement_LOC_Amount" localSheetId="19">#REF!</definedName>
    <definedName name="Residual_Credit_Enhancement_LOC_Amount" localSheetId="20">#REF!</definedName>
    <definedName name="Residual_Credit_Enhancement_LOC_Amount" localSheetId="24">#REF!</definedName>
    <definedName name="Residual_Credit_Enhancement_LOC_Amount" localSheetId="25">#REF!</definedName>
    <definedName name="Residual_Credit_Enhancement_LOC_Amount" localSheetId="26">#REF!</definedName>
    <definedName name="Residual_Credit_Enhancement_LOC_Amount" localSheetId="27">#REF!</definedName>
    <definedName name="Residual_Credit_Enhancement_LOC_Amount" localSheetId="28">#REF!</definedName>
    <definedName name="Residual_Credit_Enhancement_LOC_Amount" localSheetId="29">#REF!</definedName>
    <definedName name="Residual_Credit_Enhancement_LOC_Amount">#REF!</definedName>
    <definedName name="Residual_Credit_Enhancement_LOC_Arrangement_Fee" localSheetId="15">#REF!</definedName>
    <definedName name="Residual_Credit_Enhancement_LOC_Arrangement_Fee" localSheetId="16">#REF!</definedName>
    <definedName name="Residual_Credit_Enhancement_LOC_Arrangement_Fee" localSheetId="17">#REF!</definedName>
    <definedName name="Residual_Credit_Enhancement_LOC_Arrangement_Fee" localSheetId="18">#REF!</definedName>
    <definedName name="Residual_Credit_Enhancement_LOC_Arrangement_Fee" localSheetId="19">#REF!</definedName>
    <definedName name="Residual_Credit_Enhancement_LOC_Arrangement_Fee" localSheetId="20">#REF!</definedName>
    <definedName name="Residual_Credit_Enhancement_LOC_Arrangement_Fee" localSheetId="24">#REF!</definedName>
    <definedName name="Residual_Credit_Enhancement_LOC_Arrangement_Fee" localSheetId="25">#REF!</definedName>
    <definedName name="Residual_Credit_Enhancement_LOC_Arrangement_Fee" localSheetId="26">#REF!</definedName>
    <definedName name="Residual_Credit_Enhancement_LOC_Arrangement_Fee" localSheetId="27">#REF!</definedName>
    <definedName name="Residual_Credit_Enhancement_LOC_Arrangement_Fee" localSheetId="28">#REF!</definedName>
    <definedName name="Residual_Credit_Enhancement_LOC_Arrangement_Fee" localSheetId="29">#REF!</definedName>
    <definedName name="Residual_Credit_Enhancement_LOC_Arrangement_Fee">#REF!</definedName>
    <definedName name="Residual_Credit_Enhancement_LOC_Arrangement_Fee_Rate" localSheetId="15">#REF!</definedName>
    <definedName name="Residual_Credit_Enhancement_LOC_Arrangement_Fee_Rate" localSheetId="16">#REF!</definedName>
    <definedName name="Residual_Credit_Enhancement_LOC_Arrangement_Fee_Rate" localSheetId="17">#REF!</definedName>
    <definedName name="Residual_Credit_Enhancement_LOC_Arrangement_Fee_Rate" localSheetId="18">#REF!</definedName>
    <definedName name="Residual_Credit_Enhancement_LOC_Arrangement_Fee_Rate" localSheetId="19">#REF!</definedName>
    <definedName name="Residual_Credit_Enhancement_LOC_Arrangement_Fee_Rate" localSheetId="20">#REF!</definedName>
    <definedName name="Residual_Credit_Enhancement_LOC_Arrangement_Fee_Rate" localSheetId="24">#REF!</definedName>
    <definedName name="Residual_Credit_Enhancement_LOC_Arrangement_Fee_Rate" localSheetId="25">#REF!</definedName>
    <definedName name="Residual_Credit_Enhancement_LOC_Arrangement_Fee_Rate" localSheetId="26">#REF!</definedName>
    <definedName name="Residual_Credit_Enhancement_LOC_Arrangement_Fee_Rate" localSheetId="27">#REF!</definedName>
    <definedName name="Residual_Credit_Enhancement_LOC_Arrangement_Fee_Rate" localSheetId="28">#REF!</definedName>
    <definedName name="Residual_Credit_Enhancement_LOC_Arrangement_Fee_Rate" localSheetId="29">#REF!</definedName>
    <definedName name="Residual_Credit_Enhancement_LOC_Arrangement_Fee_Rate">#REF!</definedName>
    <definedName name="Residual_Credit_Enhancement_LOC_Commitment_Fee_Rate" localSheetId="15">#REF!</definedName>
    <definedName name="Residual_Credit_Enhancement_LOC_Commitment_Fee_Rate" localSheetId="16">#REF!</definedName>
    <definedName name="Residual_Credit_Enhancement_LOC_Commitment_Fee_Rate" localSheetId="17">#REF!</definedName>
    <definedName name="Residual_Credit_Enhancement_LOC_Commitment_Fee_Rate" localSheetId="18">#REF!</definedName>
    <definedName name="Residual_Credit_Enhancement_LOC_Commitment_Fee_Rate" localSheetId="19">#REF!</definedName>
    <definedName name="Residual_Credit_Enhancement_LOC_Commitment_Fee_Rate" localSheetId="20">#REF!</definedName>
    <definedName name="Residual_Credit_Enhancement_LOC_Commitment_Fee_Rate" localSheetId="24">#REF!</definedName>
    <definedName name="Residual_Credit_Enhancement_LOC_Commitment_Fee_Rate" localSheetId="25">#REF!</definedName>
    <definedName name="Residual_Credit_Enhancement_LOC_Commitment_Fee_Rate" localSheetId="26">#REF!</definedName>
    <definedName name="Residual_Credit_Enhancement_LOC_Commitment_Fee_Rate" localSheetId="27">#REF!</definedName>
    <definedName name="Residual_Credit_Enhancement_LOC_Commitment_Fee_Rate" localSheetId="28">#REF!</definedName>
    <definedName name="Residual_Credit_Enhancement_LOC_Commitment_Fee_Rate" localSheetId="29">#REF!</definedName>
    <definedName name="Residual_Credit_Enhancement_LOC_Commitment_Fee_Rate">#REF!</definedName>
    <definedName name="Residual_Credit_Enhancement_LOC_Fee" localSheetId="15">#REF!</definedName>
    <definedName name="Residual_Credit_Enhancement_LOC_Fee" localSheetId="16">#REF!</definedName>
    <definedName name="Residual_Credit_Enhancement_LOC_Fee" localSheetId="17">#REF!</definedName>
    <definedName name="Residual_Credit_Enhancement_LOC_Fee" localSheetId="18">#REF!</definedName>
    <definedName name="Residual_Credit_Enhancement_LOC_Fee" localSheetId="19">#REF!</definedName>
    <definedName name="Residual_Credit_Enhancement_LOC_Fee" localSheetId="20">#REF!</definedName>
    <definedName name="Residual_Credit_Enhancement_LOC_Fee" localSheetId="24">#REF!</definedName>
    <definedName name="Residual_Credit_Enhancement_LOC_Fee" localSheetId="25">#REF!</definedName>
    <definedName name="Residual_Credit_Enhancement_LOC_Fee" localSheetId="26">#REF!</definedName>
    <definedName name="Residual_Credit_Enhancement_LOC_Fee" localSheetId="27">#REF!</definedName>
    <definedName name="Residual_Credit_Enhancement_LOC_Fee" localSheetId="28">#REF!</definedName>
    <definedName name="Residual_Credit_Enhancement_LOC_Fee" localSheetId="29">#REF!</definedName>
    <definedName name="Residual_Credit_Enhancement_LOC_Fee">#REF!</definedName>
    <definedName name="Residual_Credit_Enhancement_LOC_Fee_Operation" localSheetId="15">#REF!</definedName>
    <definedName name="Residual_Credit_Enhancement_LOC_Fee_Operation" localSheetId="16">#REF!</definedName>
    <definedName name="Residual_Credit_Enhancement_LOC_Fee_Operation" localSheetId="17">#REF!</definedName>
    <definedName name="Residual_Credit_Enhancement_LOC_Fee_Operation" localSheetId="18">#REF!</definedName>
    <definedName name="Residual_Credit_Enhancement_LOC_Fee_Operation" localSheetId="19">#REF!</definedName>
    <definedName name="Residual_Credit_Enhancement_LOC_Fee_Operation" localSheetId="20">#REF!</definedName>
    <definedName name="Residual_Credit_Enhancement_LOC_Fee_Operation" localSheetId="24">#REF!</definedName>
    <definedName name="Residual_Credit_Enhancement_LOC_Fee_Operation" localSheetId="25">#REF!</definedName>
    <definedName name="Residual_Credit_Enhancement_LOC_Fee_Operation" localSheetId="26">#REF!</definedName>
    <definedName name="Residual_Credit_Enhancement_LOC_Fee_Operation" localSheetId="27">#REF!</definedName>
    <definedName name="Residual_Credit_Enhancement_LOC_Fee_Operation" localSheetId="28">#REF!</definedName>
    <definedName name="Residual_Credit_Enhancement_LOC_Fee_Operation" localSheetId="29">#REF!</definedName>
    <definedName name="Residual_Credit_Enhancement_LOC_Fee_Operation">#REF!</definedName>
    <definedName name="Residual_Credit_Enhancement_LOC_Fee_Rate" localSheetId="15">#REF!</definedName>
    <definedName name="Residual_Credit_Enhancement_LOC_Fee_Rate" localSheetId="16">#REF!</definedName>
    <definedName name="Residual_Credit_Enhancement_LOC_Fee_Rate" localSheetId="17">#REF!</definedName>
    <definedName name="Residual_Credit_Enhancement_LOC_Fee_Rate" localSheetId="18">#REF!</definedName>
    <definedName name="Residual_Credit_Enhancement_LOC_Fee_Rate" localSheetId="19">#REF!</definedName>
    <definedName name="Residual_Credit_Enhancement_LOC_Fee_Rate" localSheetId="20">#REF!</definedName>
    <definedName name="Residual_Credit_Enhancement_LOC_Fee_Rate" localSheetId="24">#REF!</definedName>
    <definedName name="Residual_Credit_Enhancement_LOC_Fee_Rate" localSheetId="25">#REF!</definedName>
    <definedName name="Residual_Credit_Enhancement_LOC_Fee_Rate" localSheetId="26">#REF!</definedName>
    <definedName name="Residual_Credit_Enhancement_LOC_Fee_Rate" localSheetId="27">#REF!</definedName>
    <definedName name="Residual_Credit_Enhancement_LOC_Fee_Rate" localSheetId="28">#REF!</definedName>
    <definedName name="Residual_Credit_Enhancement_LOC_Fee_Rate" localSheetId="29">#REF!</definedName>
    <definedName name="Residual_Credit_Enhancement_LOC_Fee_Rate">#REF!</definedName>
    <definedName name="Residual_Credit_Enhancement_LOC_Percentage" localSheetId="15">#REF!</definedName>
    <definedName name="Residual_Credit_Enhancement_LOC_Percentage" localSheetId="16">#REF!</definedName>
    <definedName name="Residual_Credit_Enhancement_LOC_Percentage" localSheetId="17">#REF!</definedName>
    <definedName name="Residual_Credit_Enhancement_LOC_Percentage" localSheetId="18">#REF!</definedName>
    <definedName name="Residual_Credit_Enhancement_LOC_Percentage" localSheetId="19">#REF!</definedName>
    <definedName name="Residual_Credit_Enhancement_LOC_Percentage" localSheetId="20">#REF!</definedName>
    <definedName name="Residual_Credit_Enhancement_LOC_Percentage" localSheetId="24">#REF!</definedName>
    <definedName name="Residual_Credit_Enhancement_LOC_Percentage" localSheetId="25">#REF!</definedName>
    <definedName name="Residual_Credit_Enhancement_LOC_Percentage" localSheetId="26">#REF!</definedName>
    <definedName name="Residual_Credit_Enhancement_LOC_Percentage" localSheetId="27">#REF!</definedName>
    <definedName name="Residual_Credit_Enhancement_LOC_Percentage" localSheetId="28">#REF!</definedName>
    <definedName name="Residual_Credit_Enhancement_LOC_Percentage" localSheetId="29">#REF!</definedName>
    <definedName name="Residual_Credit_Enhancement_LOC_Percentage">#REF!</definedName>
    <definedName name="Residual_Credit_Enhancement_LOC_Upfront_Fee" localSheetId="15">#REF!</definedName>
    <definedName name="Residual_Credit_Enhancement_LOC_Upfront_Fee" localSheetId="16">#REF!</definedName>
    <definedName name="Residual_Credit_Enhancement_LOC_Upfront_Fee" localSheetId="17">#REF!</definedName>
    <definedName name="Residual_Credit_Enhancement_LOC_Upfront_Fee" localSheetId="18">#REF!</definedName>
    <definedName name="Residual_Credit_Enhancement_LOC_Upfront_Fee" localSheetId="19">#REF!</definedName>
    <definedName name="Residual_Credit_Enhancement_LOC_Upfront_Fee" localSheetId="20">#REF!</definedName>
    <definedName name="Residual_Credit_Enhancement_LOC_Upfront_Fee" localSheetId="24">#REF!</definedName>
    <definedName name="Residual_Credit_Enhancement_LOC_Upfront_Fee" localSheetId="25">#REF!</definedName>
    <definedName name="Residual_Credit_Enhancement_LOC_Upfront_Fee" localSheetId="26">#REF!</definedName>
    <definedName name="Residual_Credit_Enhancement_LOC_Upfront_Fee" localSheetId="27">#REF!</definedName>
    <definedName name="Residual_Credit_Enhancement_LOC_Upfront_Fee" localSheetId="28">#REF!</definedName>
    <definedName name="Residual_Credit_Enhancement_LOC_Upfront_Fee" localSheetId="29">#REF!</definedName>
    <definedName name="Residual_Credit_Enhancement_LOC_Upfront_Fee">#REF!</definedName>
    <definedName name="Residual_Credit_Enhancement_LOC_Upfront_Fee_Rate" localSheetId="15">#REF!</definedName>
    <definedName name="Residual_Credit_Enhancement_LOC_Upfront_Fee_Rate" localSheetId="16">#REF!</definedName>
    <definedName name="Residual_Credit_Enhancement_LOC_Upfront_Fee_Rate" localSheetId="17">#REF!</definedName>
    <definedName name="Residual_Credit_Enhancement_LOC_Upfront_Fee_Rate" localSheetId="18">#REF!</definedName>
    <definedName name="Residual_Credit_Enhancement_LOC_Upfront_Fee_Rate" localSheetId="19">#REF!</definedName>
    <definedName name="Residual_Credit_Enhancement_LOC_Upfront_Fee_Rate" localSheetId="20">#REF!</definedName>
    <definedName name="Residual_Credit_Enhancement_LOC_Upfront_Fee_Rate" localSheetId="24">#REF!</definedName>
    <definedName name="Residual_Credit_Enhancement_LOC_Upfront_Fee_Rate" localSheetId="25">#REF!</definedName>
    <definedName name="Residual_Credit_Enhancement_LOC_Upfront_Fee_Rate" localSheetId="26">#REF!</definedName>
    <definedName name="Residual_Credit_Enhancement_LOC_Upfront_Fee_Rate" localSheetId="27">#REF!</definedName>
    <definedName name="Residual_Credit_Enhancement_LOC_Upfront_Fee_Rate" localSheetId="28">#REF!</definedName>
    <definedName name="Residual_Credit_Enhancement_LOC_Upfront_Fee_Rate" localSheetId="29">#REF!</definedName>
    <definedName name="Residual_Credit_Enhancement_LOC_Upfront_Fee_Rate">#REF!</definedName>
    <definedName name="Restricted_Construction_Contingency_Amount" localSheetId="15">#REF!</definedName>
    <definedName name="Restricted_Construction_Contingency_Amount" localSheetId="16">#REF!</definedName>
    <definedName name="Restricted_Construction_Contingency_Amount" localSheetId="17">#REF!</definedName>
    <definedName name="Restricted_Construction_Contingency_Amount" localSheetId="18">#REF!</definedName>
    <definedName name="Restricted_Construction_Contingency_Amount" localSheetId="19">#REF!</definedName>
    <definedName name="Restricted_Construction_Contingency_Amount" localSheetId="20">#REF!</definedName>
    <definedName name="Restricted_Construction_Contingency_Amount" localSheetId="24">#REF!</definedName>
    <definedName name="Restricted_Construction_Contingency_Amount" localSheetId="25">#REF!</definedName>
    <definedName name="Restricted_Construction_Contingency_Amount" localSheetId="26">#REF!</definedName>
    <definedName name="Restricted_Construction_Contingency_Amount" localSheetId="27">#REF!</definedName>
    <definedName name="Restricted_Construction_Contingency_Amount" localSheetId="28">#REF!</definedName>
    <definedName name="Restricted_Construction_Contingency_Amount" localSheetId="29">#REF!</definedName>
    <definedName name="Restricted_Construction_Contingency_Amount">#REF!</definedName>
    <definedName name="RETADD" localSheetId="15">#REF!</definedName>
    <definedName name="RETADD" localSheetId="16">#REF!</definedName>
    <definedName name="RETADD" localSheetId="17">#REF!</definedName>
    <definedName name="RETADD" localSheetId="18">#REF!</definedName>
    <definedName name="RETADD" localSheetId="19">#REF!</definedName>
    <definedName name="RETADD" localSheetId="20">#REF!</definedName>
    <definedName name="RETADD" localSheetId="24">#REF!</definedName>
    <definedName name="RETADD" localSheetId="25">#REF!</definedName>
    <definedName name="RETADD" localSheetId="26">#REF!</definedName>
    <definedName name="RETADD" localSheetId="27">#REF!</definedName>
    <definedName name="RETADD" localSheetId="28">#REF!</definedName>
    <definedName name="RETADD" localSheetId="29">#REF!</definedName>
    <definedName name="RETADD">#REF!</definedName>
    <definedName name="retro_table" localSheetId="15">#REF!</definedName>
    <definedName name="retro_table" localSheetId="16">#REF!</definedName>
    <definedName name="retro_table" localSheetId="17">#REF!</definedName>
    <definedName name="retro_table" localSheetId="18">#REF!</definedName>
    <definedName name="retro_table" localSheetId="19">#REF!</definedName>
    <definedName name="retro_table" localSheetId="20">#REF!</definedName>
    <definedName name="retro_table" localSheetId="24">#REF!</definedName>
    <definedName name="retro_table" localSheetId="25">#REF!</definedName>
    <definedName name="retro_table" localSheetId="26">#REF!</definedName>
    <definedName name="retro_table" localSheetId="27">#REF!</definedName>
    <definedName name="retro_table" localSheetId="28">#REF!</definedName>
    <definedName name="retro_table" localSheetId="29">#REF!</definedName>
    <definedName name="retro_table">#REF!</definedName>
    <definedName name="Revolver_Related_Costs___Closing" localSheetId="15">#REF!</definedName>
    <definedName name="Revolver_Related_Costs___Closing" localSheetId="16">#REF!</definedName>
    <definedName name="Revolver_Related_Costs___Closing" localSheetId="17">#REF!</definedName>
    <definedName name="Revolver_Related_Costs___Closing" localSheetId="18">#REF!</definedName>
    <definedName name="Revolver_Related_Costs___Closing" localSheetId="19">#REF!</definedName>
    <definedName name="Revolver_Related_Costs___Closing" localSheetId="20">#REF!</definedName>
    <definedName name="Revolver_Related_Costs___Closing" localSheetId="24">#REF!</definedName>
    <definedName name="Revolver_Related_Costs___Closing" localSheetId="25">#REF!</definedName>
    <definedName name="Revolver_Related_Costs___Closing" localSheetId="26">#REF!</definedName>
    <definedName name="Revolver_Related_Costs___Closing" localSheetId="27">#REF!</definedName>
    <definedName name="Revolver_Related_Costs___Closing" localSheetId="28">#REF!</definedName>
    <definedName name="Revolver_Related_Costs___Closing" localSheetId="29">#REF!</definedName>
    <definedName name="Revolver_Related_Costs___Closing">#REF!</definedName>
    <definedName name="Right_of_Way_Base_Year" localSheetId="15">#REF!</definedName>
    <definedName name="Right_of_Way_Base_Year" localSheetId="16">#REF!</definedName>
    <definedName name="Right_of_Way_Base_Year" localSheetId="17">#REF!</definedName>
    <definedName name="Right_of_Way_Base_Year" localSheetId="18">#REF!</definedName>
    <definedName name="Right_of_Way_Base_Year" localSheetId="19">#REF!</definedName>
    <definedName name="Right_of_Way_Base_Year" localSheetId="20">#REF!</definedName>
    <definedName name="Right_of_Way_Base_Year" localSheetId="24">#REF!</definedName>
    <definedName name="Right_of_Way_Base_Year" localSheetId="25">#REF!</definedName>
    <definedName name="Right_of_Way_Base_Year" localSheetId="26">#REF!</definedName>
    <definedName name="Right_of_Way_Base_Year" localSheetId="27">#REF!</definedName>
    <definedName name="Right_of_Way_Base_Year" localSheetId="28">#REF!</definedName>
    <definedName name="Right_of_Way_Base_Year" localSheetId="29">#REF!</definedName>
    <definedName name="Right_of_Way_Base_Year">#REF!</definedName>
    <definedName name="Right_of_Way_Escalation_Factor" localSheetId="15">#REF!</definedName>
    <definedName name="Right_of_Way_Escalation_Factor" localSheetId="16">#REF!</definedName>
    <definedName name="Right_of_Way_Escalation_Factor" localSheetId="17">#REF!</definedName>
    <definedName name="Right_of_Way_Escalation_Factor" localSheetId="18">#REF!</definedName>
    <definedName name="Right_of_Way_Escalation_Factor" localSheetId="19">#REF!</definedName>
    <definedName name="Right_of_Way_Escalation_Factor" localSheetId="20">#REF!</definedName>
    <definedName name="Right_of_Way_Escalation_Factor" localSheetId="24">#REF!</definedName>
    <definedName name="Right_of_Way_Escalation_Factor" localSheetId="25">#REF!</definedName>
    <definedName name="Right_of_Way_Escalation_Factor" localSheetId="26">#REF!</definedName>
    <definedName name="Right_of_Way_Escalation_Factor" localSheetId="27">#REF!</definedName>
    <definedName name="Right_of_Way_Escalation_Factor" localSheetId="28">#REF!</definedName>
    <definedName name="Right_of_Way_Escalation_Factor" localSheetId="29">#REF!</definedName>
    <definedName name="Right_of_Way_Escalation_Factor">#REF!</definedName>
    <definedName name="Right_of_Way_Inputs_per_Year" localSheetId="15">#REF!</definedName>
    <definedName name="Right_of_Way_Inputs_per_Year" localSheetId="16">#REF!</definedName>
    <definedName name="Right_of_Way_Inputs_per_Year" localSheetId="17">#REF!</definedName>
    <definedName name="Right_of_Way_Inputs_per_Year" localSheetId="18">#REF!</definedName>
    <definedName name="Right_of_Way_Inputs_per_Year" localSheetId="19">#REF!</definedName>
    <definedName name="Right_of_Way_Inputs_per_Year" localSheetId="20">#REF!</definedName>
    <definedName name="Right_of_Way_Inputs_per_Year" localSheetId="24">#REF!</definedName>
    <definedName name="Right_of_Way_Inputs_per_Year" localSheetId="25">#REF!</definedName>
    <definedName name="Right_of_Way_Inputs_per_Year" localSheetId="26">#REF!</definedName>
    <definedName name="Right_of_Way_Inputs_per_Year" localSheetId="27">#REF!</definedName>
    <definedName name="Right_of_Way_Inputs_per_Year" localSheetId="28">#REF!</definedName>
    <definedName name="Right_of_Way_Inputs_per_Year" localSheetId="29">#REF!</definedName>
    <definedName name="Right_of_Way_Inputs_per_Year">#REF!</definedName>
    <definedName name="Right_of_Way_Payments" localSheetId="15">#REF!</definedName>
    <definedName name="Right_of_Way_Payments" localSheetId="16">#REF!</definedName>
    <definedName name="Right_of_Way_Payments" localSheetId="17">#REF!</definedName>
    <definedName name="Right_of_Way_Payments" localSheetId="18">#REF!</definedName>
    <definedName name="Right_of_Way_Payments" localSheetId="19">#REF!</definedName>
    <definedName name="Right_of_Way_Payments" localSheetId="20">#REF!</definedName>
    <definedName name="Right_of_Way_Payments" localSheetId="24">#REF!</definedName>
    <definedName name="Right_of_Way_Payments" localSheetId="25">#REF!</definedName>
    <definedName name="Right_of_Way_Payments" localSheetId="26">#REF!</definedName>
    <definedName name="Right_of_Way_Payments" localSheetId="27">#REF!</definedName>
    <definedName name="Right_of_Way_Payments" localSheetId="28">#REF!</definedName>
    <definedName name="Right_of_Way_Payments" localSheetId="29">#REF!</definedName>
    <definedName name="Right_of_Way_Payments">#REF!</definedName>
    <definedName name="Right_of_Way_Payments_in_1999" localSheetId="15">#REF!</definedName>
    <definedName name="Right_of_Way_Payments_in_1999" localSheetId="16">#REF!</definedName>
    <definedName name="Right_of_Way_Payments_in_1999" localSheetId="17">#REF!</definedName>
    <definedName name="Right_of_Way_Payments_in_1999" localSheetId="18">#REF!</definedName>
    <definedName name="Right_of_Way_Payments_in_1999" localSheetId="19">#REF!</definedName>
    <definedName name="Right_of_Way_Payments_in_1999" localSheetId="20">#REF!</definedName>
    <definedName name="Right_of_Way_Payments_in_1999" localSheetId="24">#REF!</definedName>
    <definedName name="Right_of_Way_Payments_in_1999" localSheetId="25">#REF!</definedName>
    <definedName name="Right_of_Way_Payments_in_1999" localSheetId="26">#REF!</definedName>
    <definedName name="Right_of_Way_Payments_in_1999" localSheetId="27">#REF!</definedName>
    <definedName name="Right_of_Way_Payments_in_1999" localSheetId="28">#REF!</definedName>
    <definedName name="Right_of_Way_Payments_in_1999" localSheetId="29">#REF!</definedName>
    <definedName name="Right_of_Way_Payments_in_1999">#REF!</definedName>
    <definedName name="RiskAfterRecalcMacro" hidden="1">""</definedName>
    <definedName name="RiskAfterSimMacro" hidden="1">""</definedName>
    <definedName name="RiskAutoStopPercChange">1.5</definedName>
    <definedName name="RiskBeforeRecalcMacro" hidden="1">""</definedName>
    <definedName name="RiskBeforeSimMacro" hidden="1">""</definedName>
    <definedName name="RiskCollectDistributionSamples" hidden="1">2</definedName>
    <definedName name="RiskExcelReportsGoInNewWorkbook">TRUE</definedName>
    <definedName name="RiskExcelReportsToGenerate">0</definedName>
    <definedName name="RiskFixedSeed" hidden="1">1</definedName>
    <definedName name="RiskGenerateExcelReportsAtEndOfSimulation">FALSE</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ealTimeResults">FALSE</definedName>
    <definedName name="RiskReportGraphFormat">0</definedName>
    <definedName name="RiskResultsUpdateFreq">100</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howRiskWindowAtEndOfSimulation">TRUE</definedName>
    <definedName name="RiskStandardRecalc" hidden="1">1</definedName>
    <definedName name="RiskTemplateSheetName">"myTemplate"</definedName>
    <definedName name="RiskUpdateDisplay" hidden="1">FALSE</definedName>
    <definedName name="RiskUseDifferentSeedForEachSim" hidden="1">FALSE</definedName>
    <definedName name="RiskUseFixedSeed" hidden="1">FALSE</definedName>
    <definedName name="RiskUseMultipleCPUs" hidden="1">TRUE</definedName>
    <definedName name="ROE_Annual_Calculation_20_Years">#REF!</definedName>
    <definedName name="ROE_Quarterly_Calculation_15_Years" localSheetId="15">#REF!</definedName>
    <definedName name="ROE_Quarterly_Calculation_15_Years" localSheetId="16">#REF!</definedName>
    <definedName name="ROE_Quarterly_Calculation_15_Years" localSheetId="17">#REF!</definedName>
    <definedName name="ROE_Quarterly_Calculation_15_Years" localSheetId="18">#REF!</definedName>
    <definedName name="ROE_Quarterly_Calculation_15_Years" localSheetId="19">#REF!</definedName>
    <definedName name="ROE_Quarterly_Calculation_15_Years" localSheetId="20">#REF!</definedName>
    <definedName name="ROE_Quarterly_Calculation_15_Years" localSheetId="24">#REF!</definedName>
    <definedName name="ROE_Quarterly_Calculation_15_Years" localSheetId="25">#REF!</definedName>
    <definedName name="ROE_Quarterly_Calculation_15_Years" localSheetId="26">#REF!</definedName>
    <definedName name="ROE_Quarterly_Calculation_15_Years" localSheetId="27">#REF!</definedName>
    <definedName name="ROE_Quarterly_Calculation_15_Years" localSheetId="28">#REF!</definedName>
    <definedName name="ROE_Quarterly_Calculation_15_Years" localSheetId="29">#REF!</definedName>
    <definedName name="ROE_Quarterly_Calculation_15_Years">#REF!</definedName>
    <definedName name="ROE_Quarterly_Calculation_20_Years" localSheetId="15">#REF!</definedName>
    <definedName name="ROE_Quarterly_Calculation_20_Years" localSheetId="16">#REF!</definedName>
    <definedName name="ROE_Quarterly_Calculation_20_Years" localSheetId="17">#REF!</definedName>
    <definedName name="ROE_Quarterly_Calculation_20_Years" localSheetId="18">#REF!</definedName>
    <definedName name="ROE_Quarterly_Calculation_20_Years" localSheetId="19">#REF!</definedName>
    <definedName name="ROE_Quarterly_Calculation_20_Years" localSheetId="20">#REF!</definedName>
    <definedName name="ROE_Quarterly_Calculation_20_Years" localSheetId="24">#REF!</definedName>
    <definedName name="ROE_Quarterly_Calculation_20_Years" localSheetId="25">#REF!</definedName>
    <definedName name="ROE_Quarterly_Calculation_20_Years" localSheetId="26">#REF!</definedName>
    <definedName name="ROE_Quarterly_Calculation_20_Years" localSheetId="27">#REF!</definedName>
    <definedName name="ROE_Quarterly_Calculation_20_Years" localSheetId="28">#REF!</definedName>
    <definedName name="ROE_Quarterly_Calculation_20_Years" localSheetId="29">#REF!</definedName>
    <definedName name="ROE_Quarterly_Calculation_20_Years">#REF!</definedName>
    <definedName name="rough" localSheetId="15">IF('CARE Table 1'!Values_Entered,HEADER_ROW+'CARE Table 1'!Number_of_Payments,HEADER_ROW)</definedName>
    <definedName name="rough" localSheetId="16">IF('CARE Table 2'!Values_Entered,HEADER_ROW+'CARE Table 2'!Number_of_Payments,HEADER_ROW)</definedName>
    <definedName name="rough" localSheetId="17">IF('CARE Table 3A _3B'!Values_Entered,HEADER_ROW+'CARE Table 3A _3B'!Number_of_Payments,HEADER_ROW)</definedName>
    <definedName name="rough" localSheetId="18">IF('CARE Table 4'!Values_Entered,HEADER_ROW+'CARE Table 4'!Number_of_Payments,HEADER_ROW)</definedName>
    <definedName name="rough" localSheetId="19">IF('CARE Table 5'!Values_Entered,HEADER_ROW+'CARE Table 5'!Number_of_Payments,HEADER_ROW)</definedName>
    <definedName name="rough" localSheetId="20">IF('CARE Table 6'!Values_Entered,HEADER_ROW+'CARE Table 6'!Number_of_Payments,HEADER_ROW)</definedName>
    <definedName name="rough" localSheetId="21">IF('CARE Table 7'!Values_Entered,HEADER_ROW+'CARE Table 7'!Number_of_Payments,HEADER_ROW)</definedName>
    <definedName name="rough" localSheetId="2">IF('ESA Table 2 - MAIN'!Values_Entered,HEADER_ROW+'ESA Table 2 - MAIN'!Number_of_Payments,HEADER_ROW)</definedName>
    <definedName name="rough" localSheetId="3">IF('ESA Table 2A - MFWB'!Values_Entered,HEADER_ROW+'ESA Table 2A - MFWB'!Number_of_Payments,HEADER_ROW)</definedName>
    <definedName name="rough" localSheetId="5">IF('ESA Table 2C - BE'!Values_Entered,HEADER_ROW+'ESA Table 2C - BE'!Number_of_Payments,HEADER_ROW)</definedName>
    <definedName name="rough" localSheetId="7">IF('ESA Table 2E - CSD'!Values_Entered,HEADER_ROW+'ESA Table 2E - CSD'!Number_of_Payments,HEADER_ROW)</definedName>
    <definedName name="rough" localSheetId="12">IF('ESA Table 7'!Values_Entered,HEADER_ROW+'ESA Table 7'!Number_of_Payments,HEADER_ROW)</definedName>
    <definedName name="rough" localSheetId="14">IF('ESA Table 9'!Values_Entered,HEADER_ROW+'ESA Table 9'!Number_of_Payments,HEADER_ROW)</definedName>
    <definedName name="rough" localSheetId="24">IF('FERA Table 1'!Values_Entered,HEADER_ROW+'FERA Table 1'!Number_of_Payments,HEADER_ROW)</definedName>
    <definedName name="rough" localSheetId="25">IF('FERA Table 2'!Values_Entered,HEADER_ROW+'FERA Table 2'!Number_of_Payments,HEADER_ROW)</definedName>
    <definedName name="rough" localSheetId="26">IF('FERA Table 3A _3B'!Values_Entered,HEADER_ROW+'FERA Table 3A _3B'!Number_of_Payments,HEADER_ROW)</definedName>
    <definedName name="rough" localSheetId="27">IF('FERA Table 4'!Values_Entered,HEADER_ROW+'FERA Table 4'!Number_of_Payments,HEADER_ROW)</definedName>
    <definedName name="rough" localSheetId="28">IF('FERA Table 5'!Values_Entered,HEADER_ROW+'FERA Table 5'!Number_of_Payments,HEADER_ROW)</definedName>
    <definedName name="rough" localSheetId="29">IF('FERA Table 6'!Values_Entered,HEADER_ROW+'FERA Table 6'!Number_of_Payments,HEADER_ROW)</definedName>
    <definedName name="rough">IF(Values_Entered,HEADER_ROW+Number_of_Payments,HEADER_ROW)</definedName>
    <definedName name="rrrrr" localSheetId="15" hidden="1">{"SourcesUses",#N/A,TRUE,#N/A;"TransOverview",#N/A,TRUE,"CFMODEL"}</definedName>
    <definedName name="rrrrr" localSheetId="16" hidden="1">{"SourcesUses",#N/A,TRUE,#N/A;"TransOverview",#N/A,TRUE,"CFMODEL"}</definedName>
    <definedName name="rrrrr" localSheetId="17" hidden="1">{"SourcesUses",#N/A,TRUE,#N/A;"TransOverview",#N/A,TRUE,"CFMODEL"}</definedName>
    <definedName name="rrrrr" localSheetId="18" hidden="1">{"SourcesUses",#N/A,TRUE,#N/A;"TransOverview",#N/A,TRUE,"CFMODEL"}</definedName>
    <definedName name="rrrrr" localSheetId="19" hidden="1">{"SourcesUses",#N/A,TRUE,#N/A;"TransOverview",#N/A,TRUE,"CFMODEL"}</definedName>
    <definedName name="rrrrr" localSheetId="20" hidden="1">{"SourcesUses",#N/A,TRUE,#N/A;"TransOverview",#N/A,TRUE,"CFMODEL"}</definedName>
    <definedName name="rrrrr" localSheetId="21" hidden="1">{"SourcesUses",#N/A,TRUE,#N/A;"TransOverview",#N/A,TRUE,"CFMODEL"}</definedName>
    <definedName name="rrrrr" localSheetId="2" hidden="1">{"SourcesUses",#N/A,TRUE,#N/A;"TransOverview",#N/A,TRUE,"CFMODEL"}</definedName>
    <definedName name="rrrrr" localSheetId="7" hidden="1">{"SourcesUses",#N/A,TRUE,#N/A;"TransOverview",#N/A,TRUE,"CFMODEL"}</definedName>
    <definedName name="rrrrr" localSheetId="12" hidden="1">{"SourcesUses",#N/A,TRUE,#N/A;"TransOverview",#N/A,TRUE,"CFMODEL"}</definedName>
    <definedName name="rrrrr" localSheetId="14" hidden="1">{"SourcesUses",#N/A,TRUE,#N/A;"TransOverview",#N/A,TRUE,"CFMODEL"}</definedName>
    <definedName name="rrrrr" localSheetId="24" hidden="1">{"SourcesUses",#N/A,TRUE,#N/A;"TransOverview",#N/A,TRUE,"CFMODEL"}</definedName>
    <definedName name="rrrrr" localSheetId="25" hidden="1">{"SourcesUses",#N/A,TRUE,#N/A;"TransOverview",#N/A,TRUE,"CFMODEL"}</definedName>
    <definedName name="rrrrr" localSheetId="26" hidden="1">{"SourcesUses",#N/A,TRUE,#N/A;"TransOverview",#N/A,TRUE,"CFMODEL"}</definedName>
    <definedName name="rrrrr" localSheetId="27" hidden="1">{"SourcesUses",#N/A,TRUE,#N/A;"TransOverview",#N/A,TRUE,"CFMODEL"}</definedName>
    <definedName name="rrrrr" localSheetId="28" hidden="1">{"SourcesUses",#N/A,TRUE,#N/A;"TransOverview",#N/A,TRUE,"CFMODEL"}</definedName>
    <definedName name="rrrrr" localSheetId="29" hidden="1">{"SourcesUses",#N/A,TRUE,#N/A;"TransOverview",#N/A,TRUE,"CFMODEL"}</definedName>
    <definedName name="rrrrrr" localSheetId="15" hidden="1">{"SourcesUses",#N/A,TRUE,"FundsFlow";"TransOverview",#N/A,TRUE,"FundsFlow"}</definedName>
    <definedName name="rrrrrr" localSheetId="16" hidden="1">{"SourcesUses",#N/A,TRUE,"FundsFlow";"TransOverview",#N/A,TRUE,"FundsFlow"}</definedName>
    <definedName name="rrrrrr" localSheetId="17" hidden="1">{"SourcesUses",#N/A,TRUE,"FundsFlow";"TransOverview",#N/A,TRUE,"FundsFlow"}</definedName>
    <definedName name="rrrrrr" localSheetId="18" hidden="1">{"SourcesUses",#N/A,TRUE,"FundsFlow";"TransOverview",#N/A,TRUE,"FundsFlow"}</definedName>
    <definedName name="rrrrrr" localSheetId="19" hidden="1">{"SourcesUses",#N/A,TRUE,"FundsFlow";"TransOverview",#N/A,TRUE,"FundsFlow"}</definedName>
    <definedName name="rrrrrr" localSheetId="20" hidden="1">{"SourcesUses",#N/A,TRUE,"FundsFlow";"TransOverview",#N/A,TRUE,"FundsFlow"}</definedName>
    <definedName name="rrrrrr" localSheetId="21" hidden="1">{"SourcesUses",#N/A,TRUE,"FundsFlow";"TransOverview",#N/A,TRUE,"FundsFlow"}</definedName>
    <definedName name="rrrrrr" localSheetId="2" hidden="1">{"SourcesUses",#N/A,TRUE,"FundsFlow";"TransOverview",#N/A,TRUE,"FundsFlow"}</definedName>
    <definedName name="rrrrrr" localSheetId="7" hidden="1">{"SourcesUses",#N/A,TRUE,"FundsFlow";"TransOverview",#N/A,TRUE,"FundsFlow"}</definedName>
    <definedName name="rrrrrr" localSheetId="12" hidden="1">{"SourcesUses",#N/A,TRUE,"FundsFlow";"TransOverview",#N/A,TRUE,"FundsFlow"}</definedName>
    <definedName name="rrrrrr" localSheetId="14" hidden="1">{"SourcesUses",#N/A,TRUE,"FundsFlow";"TransOverview",#N/A,TRUE,"FundsFlow"}</definedName>
    <definedName name="rrrrrr" localSheetId="24" hidden="1">{"SourcesUses",#N/A,TRUE,"FundsFlow";"TransOverview",#N/A,TRUE,"FundsFlow"}</definedName>
    <definedName name="rrrrrr" localSheetId="25" hidden="1">{"SourcesUses",#N/A,TRUE,"FundsFlow";"TransOverview",#N/A,TRUE,"FundsFlow"}</definedName>
    <definedName name="rrrrrr" localSheetId="26" hidden="1">{"SourcesUses",#N/A,TRUE,"FundsFlow";"TransOverview",#N/A,TRUE,"FundsFlow"}</definedName>
    <definedName name="rrrrrr" localSheetId="27" hidden="1">{"SourcesUses",#N/A,TRUE,"FundsFlow";"TransOverview",#N/A,TRUE,"FundsFlow"}</definedName>
    <definedName name="rrrrrr" localSheetId="28" hidden="1">{"SourcesUses",#N/A,TRUE,"FundsFlow";"TransOverview",#N/A,TRUE,"FundsFlow"}</definedName>
    <definedName name="rrrrrr" localSheetId="29" hidden="1">{"SourcesUses",#N/A,TRUE,"FundsFlow";"TransOverview",#N/A,TRUE,"FundsFlow"}</definedName>
    <definedName name="rrrrrr2" localSheetId="15" hidden="1">{"SourcesUses",#N/A,TRUE,"FundsFlow";"TransOverview",#N/A,TRUE,"FundsFlow"}</definedName>
    <definedName name="rrrrrr2" localSheetId="16" hidden="1">{"SourcesUses",#N/A,TRUE,"FundsFlow";"TransOverview",#N/A,TRUE,"FundsFlow"}</definedName>
    <definedName name="rrrrrr2" localSheetId="17" hidden="1">{"SourcesUses",#N/A,TRUE,"FundsFlow";"TransOverview",#N/A,TRUE,"FundsFlow"}</definedName>
    <definedName name="rrrrrr2" localSheetId="18" hidden="1">{"SourcesUses",#N/A,TRUE,"FundsFlow";"TransOverview",#N/A,TRUE,"FundsFlow"}</definedName>
    <definedName name="rrrrrr2" localSheetId="19" hidden="1">{"SourcesUses",#N/A,TRUE,"FundsFlow";"TransOverview",#N/A,TRUE,"FundsFlow"}</definedName>
    <definedName name="rrrrrr2" localSheetId="20" hidden="1">{"SourcesUses",#N/A,TRUE,"FundsFlow";"TransOverview",#N/A,TRUE,"FundsFlow"}</definedName>
    <definedName name="rrrrrr2" localSheetId="21" hidden="1">{"SourcesUses",#N/A,TRUE,"FundsFlow";"TransOverview",#N/A,TRUE,"FundsFlow"}</definedName>
    <definedName name="rrrrrr2" localSheetId="2" hidden="1">{"SourcesUses",#N/A,TRUE,"FundsFlow";"TransOverview",#N/A,TRUE,"FundsFlow"}</definedName>
    <definedName name="rrrrrr2" localSheetId="7" hidden="1">{"SourcesUses",#N/A,TRUE,"FundsFlow";"TransOverview",#N/A,TRUE,"FundsFlow"}</definedName>
    <definedName name="rrrrrr2" localSheetId="12" hidden="1">{"SourcesUses",#N/A,TRUE,"FundsFlow";"TransOverview",#N/A,TRUE,"FundsFlow"}</definedName>
    <definedName name="rrrrrr2" localSheetId="14" hidden="1">{"SourcesUses",#N/A,TRUE,"FundsFlow";"TransOverview",#N/A,TRUE,"FundsFlow"}</definedName>
    <definedName name="rrrrrr2" localSheetId="24" hidden="1">{"SourcesUses",#N/A,TRUE,"FundsFlow";"TransOverview",#N/A,TRUE,"FundsFlow"}</definedName>
    <definedName name="rrrrrr2" localSheetId="25" hidden="1">{"SourcesUses",#N/A,TRUE,"FundsFlow";"TransOverview",#N/A,TRUE,"FundsFlow"}</definedName>
    <definedName name="rrrrrr2" localSheetId="26" hidden="1">{"SourcesUses",#N/A,TRUE,"FundsFlow";"TransOverview",#N/A,TRUE,"FundsFlow"}</definedName>
    <definedName name="rrrrrr2" localSheetId="27" hidden="1">{"SourcesUses",#N/A,TRUE,"FundsFlow";"TransOverview",#N/A,TRUE,"FundsFlow"}</definedName>
    <definedName name="rrrrrr2" localSheetId="28" hidden="1">{"SourcesUses",#N/A,TRUE,"FundsFlow";"TransOverview",#N/A,TRUE,"FundsFlow"}</definedName>
    <definedName name="rrrrrr2" localSheetId="29" hidden="1">{"SourcesUses",#N/A,TRUE,"FundsFlow";"TransOverview",#N/A,TRUE,"FundsFlow"}</definedName>
    <definedName name="Run_Mkt_Shares">'[9]Mkt Share Calculator'!$K$6:$N$13</definedName>
    <definedName name="Run_Year">'[9]Mkt Share Calculator'!$B$6</definedName>
    <definedName name="Salary_Escalation_1996">'[19]FED G&amp;A Assumption Rates'!$B$8</definedName>
    <definedName name="Salary_Escalation_1997">'[19]FED G&amp;A Assumption Rates'!$C$8</definedName>
    <definedName name="Salary_Escalation_1998">'[19]FED G&amp;A Assumption Rates'!$D$8</definedName>
    <definedName name="Salary_Escalation_1999">'[19]FED G&amp;A Assumption Rates'!$E$8</definedName>
    <definedName name="Salary_Escalation_2000">'[19]FED G&amp;A Assumption Rates'!$F$8</definedName>
    <definedName name="Sale_of_Assets_Year" localSheetId="15">#REF!</definedName>
    <definedName name="Sale_of_Assets_Year" localSheetId="16">#REF!</definedName>
    <definedName name="Sale_of_Assets_Year" localSheetId="17">#REF!</definedName>
    <definedName name="Sale_of_Assets_Year" localSheetId="18">#REF!</definedName>
    <definedName name="Sale_of_Assets_Year" localSheetId="19">#REF!</definedName>
    <definedName name="Sale_of_Assets_Year" localSheetId="20">#REF!</definedName>
    <definedName name="Sale_of_Assets_Year" localSheetId="24">#REF!</definedName>
    <definedName name="Sale_of_Assets_Year" localSheetId="25">#REF!</definedName>
    <definedName name="Sale_of_Assets_Year" localSheetId="26">#REF!</definedName>
    <definedName name="Sale_of_Assets_Year" localSheetId="27">#REF!</definedName>
    <definedName name="Sale_of_Assets_Year" localSheetId="28">#REF!</definedName>
    <definedName name="Sale_of_Assets_Year" localSheetId="29">#REF!</definedName>
    <definedName name="Sale_of_Assets_Year">#REF!</definedName>
    <definedName name="Sale_Price_of_Assets_Input" localSheetId="15">#REF!</definedName>
    <definedName name="Sale_Price_of_Assets_Input" localSheetId="16">#REF!</definedName>
    <definedName name="Sale_Price_of_Assets_Input" localSheetId="17">#REF!</definedName>
    <definedName name="Sale_Price_of_Assets_Input" localSheetId="18">#REF!</definedName>
    <definedName name="Sale_Price_of_Assets_Input" localSheetId="19">#REF!</definedName>
    <definedName name="Sale_Price_of_Assets_Input" localSheetId="20">#REF!</definedName>
    <definedName name="Sale_Price_of_Assets_Input" localSheetId="24">#REF!</definedName>
    <definedName name="Sale_Price_of_Assets_Input" localSheetId="25">#REF!</definedName>
    <definedName name="Sale_Price_of_Assets_Input" localSheetId="26">#REF!</definedName>
    <definedName name="Sale_Price_of_Assets_Input" localSheetId="27">#REF!</definedName>
    <definedName name="Sale_Price_of_Assets_Input" localSheetId="28">#REF!</definedName>
    <definedName name="Sale_Price_of_Assets_Input" localSheetId="29">#REF!</definedName>
    <definedName name="Sale_Price_of_Assets_Input">#REF!</definedName>
    <definedName name="SAPBEXhrIndnt" hidden="1">"Wide"</definedName>
    <definedName name="SAPBEXrevision" hidden="1">1</definedName>
    <definedName name="SAPBEXsysID" hidden="1">"BWP"</definedName>
    <definedName name="SAPBEXwbID" hidden="1">"3OFRSRP51IU37YC6911AH5PGB"</definedName>
    <definedName name="SAPsysID" hidden="1">"708C5W7SBKP804JT78WJ0JNKI"</definedName>
    <definedName name="SAPwbID" hidden="1">"ARS"</definedName>
    <definedName name="Scenario_Name">'[9]Mkt Share Calculator'!$C$3</definedName>
    <definedName name="scgbs" localSheetId="15">#REF!</definedName>
    <definedName name="scgbs" localSheetId="16">#REF!</definedName>
    <definedName name="scgbs" localSheetId="17">#REF!</definedName>
    <definedName name="scgbs" localSheetId="18">#REF!</definedName>
    <definedName name="scgbs" localSheetId="19">#REF!</definedName>
    <definedName name="scgbs" localSheetId="20">#REF!</definedName>
    <definedName name="scgbs" localSheetId="24">#REF!</definedName>
    <definedName name="scgbs" localSheetId="25">#REF!</definedName>
    <definedName name="scgbs" localSheetId="26">#REF!</definedName>
    <definedName name="scgbs" localSheetId="27">#REF!</definedName>
    <definedName name="scgbs" localSheetId="28">#REF!</definedName>
    <definedName name="scgbs" localSheetId="29">#REF!</definedName>
    <definedName name="scgbs">#REF!</definedName>
    <definedName name="scgpl" localSheetId="15">#REF!</definedName>
    <definedName name="scgpl" localSheetId="16">#REF!</definedName>
    <definedName name="scgpl" localSheetId="17">#REF!</definedName>
    <definedName name="scgpl" localSheetId="18">#REF!</definedName>
    <definedName name="scgpl" localSheetId="19">#REF!</definedName>
    <definedName name="scgpl" localSheetId="20">#REF!</definedName>
    <definedName name="scgpl" localSheetId="24">#REF!</definedName>
    <definedName name="scgpl" localSheetId="25">#REF!</definedName>
    <definedName name="scgpl" localSheetId="26">#REF!</definedName>
    <definedName name="scgpl" localSheetId="27">#REF!</definedName>
    <definedName name="scgpl" localSheetId="28">#REF!</definedName>
    <definedName name="scgpl" localSheetId="29">#REF!</definedName>
    <definedName name="scgpl">#REF!</definedName>
    <definedName name="sdafsadf" localSheetId="15" hidden="1">{#N/A,#N/A,FALSE,"Aging Summary";#N/A,#N/A,FALSE,"Ratio Analysis";#N/A,#N/A,FALSE,"Test 120 Day Accts";#N/A,#N/A,FALSE,"Tickmarks"}</definedName>
    <definedName name="sdafsadf" localSheetId="16" hidden="1">{#N/A,#N/A,FALSE,"Aging Summary";#N/A,#N/A,FALSE,"Ratio Analysis";#N/A,#N/A,FALSE,"Test 120 Day Accts";#N/A,#N/A,FALSE,"Tickmarks"}</definedName>
    <definedName name="sdafsadf" localSheetId="17" hidden="1">{#N/A,#N/A,FALSE,"Aging Summary";#N/A,#N/A,FALSE,"Ratio Analysis";#N/A,#N/A,FALSE,"Test 120 Day Accts";#N/A,#N/A,FALSE,"Tickmarks"}</definedName>
    <definedName name="sdafsadf" localSheetId="18" hidden="1">{#N/A,#N/A,FALSE,"Aging Summary";#N/A,#N/A,FALSE,"Ratio Analysis";#N/A,#N/A,FALSE,"Test 120 Day Accts";#N/A,#N/A,FALSE,"Tickmarks"}</definedName>
    <definedName name="sdafsadf" localSheetId="19" hidden="1">{#N/A,#N/A,FALSE,"Aging Summary";#N/A,#N/A,FALSE,"Ratio Analysis";#N/A,#N/A,FALSE,"Test 120 Day Accts";#N/A,#N/A,FALSE,"Tickmarks"}</definedName>
    <definedName name="sdafsadf" localSheetId="20" hidden="1">{#N/A,#N/A,FALSE,"Aging Summary";#N/A,#N/A,FALSE,"Ratio Analysis";#N/A,#N/A,FALSE,"Test 120 Day Accts";#N/A,#N/A,FALSE,"Tickmarks"}</definedName>
    <definedName name="sdafsadf" localSheetId="21" hidden="1">{#N/A,#N/A,FALSE,"Aging Summary";#N/A,#N/A,FALSE,"Ratio Analysis";#N/A,#N/A,FALSE,"Test 120 Day Accts";#N/A,#N/A,FALSE,"Tickmarks"}</definedName>
    <definedName name="sdafsadf" localSheetId="2" hidden="1">{#N/A,#N/A,FALSE,"Aging Summary";#N/A,#N/A,FALSE,"Ratio Analysis";#N/A,#N/A,FALSE,"Test 120 Day Accts";#N/A,#N/A,FALSE,"Tickmarks"}</definedName>
    <definedName name="sdafsadf" localSheetId="7" hidden="1">{#N/A,#N/A,FALSE,"Aging Summary";#N/A,#N/A,FALSE,"Ratio Analysis";#N/A,#N/A,FALSE,"Test 120 Day Accts";#N/A,#N/A,FALSE,"Tickmarks"}</definedName>
    <definedName name="sdafsadf" localSheetId="12" hidden="1">{#N/A,#N/A,FALSE,"Aging Summary";#N/A,#N/A,FALSE,"Ratio Analysis";#N/A,#N/A,FALSE,"Test 120 Day Accts";#N/A,#N/A,FALSE,"Tickmarks"}</definedName>
    <definedName name="sdafsadf" localSheetId="14" hidden="1">{#N/A,#N/A,FALSE,"Aging Summary";#N/A,#N/A,FALSE,"Ratio Analysis";#N/A,#N/A,FALSE,"Test 120 Day Accts";#N/A,#N/A,FALSE,"Tickmarks"}</definedName>
    <definedName name="sdafsadf" localSheetId="24" hidden="1">{#N/A,#N/A,FALSE,"Aging Summary";#N/A,#N/A,FALSE,"Ratio Analysis";#N/A,#N/A,FALSE,"Test 120 Day Accts";#N/A,#N/A,FALSE,"Tickmarks"}</definedName>
    <definedName name="sdafsadf" localSheetId="25" hidden="1">{#N/A,#N/A,FALSE,"Aging Summary";#N/A,#N/A,FALSE,"Ratio Analysis";#N/A,#N/A,FALSE,"Test 120 Day Accts";#N/A,#N/A,FALSE,"Tickmarks"}</definedName>
    <definedName name="sdafsadf" localSheetId="26" hidden="1">{#N/A,#N/A,FALSE,"Aging Summary";#N/A,#N/A,FALSE,"Ratio Analysis";#N/A,#N/A,FALSE,"Test 120 Day Accts";#N/A,#N/A,FALSE,"Tickmarks"}</definedName>
    <definedName name="sdafsadf" localSheetId="27" hidden="1">{#N/A,#N/A,FALSE,"Aging Summary";#N/A,#N/A,FALSE,"Ratio Analysis";#N/A,#N/A,FALSE,"Test 120 Day Accts";#N/A,#N/A,FALSE,"Tickmarks"}</definedName>
    <definedName name="sdafsadf" localSheetId="28" hidden="1">{#N/A,#N/A,FALSE,"Aging Summary";#N/A,#N/A,FALSE,"Ratio Analysis";#N/A,#N/A,FALSE,"Test 120 Day Accts";#N/A,#N/A,FALSE,"Tickmarks"}</definedName>
    <definedName name="sdafsadf" localSheetId="29" hidden="1">{#N/A,#N/A,FALSE,"Aging Summary";#N/A,#N/A,FALSE,"Ratio Analysis";#N/A,#N/A,FALSE,"Test 120 Day Accts";#N/A,#N/A,FALSE,"Tickmarks"}</definedName>
    <definedName name="sdf">[29]lookup!$C$4:$F$29</definedName>
    <definedName name="sdge" hidden="1">12</definedName>
    <definedName name="SDHRS" localSheetId="15">#REF!</definedName>
    <definedName name="SDHRS" localSheetId="16">#REF!</definedName>
    <definedName name="SDHRS" localSheetId="17">#REF!</definedName>
    <definedName name="SDHRS" localSheetId="18">#REF!</definedName>
    <definedName name="SDHRS" localSheetId="19">#REF!</definedName>
    <definedName name="SDHRS" localSheetId="20">#REF!</definedName>
    <definedName name="SDHRS" localSheetId="24">#REF!</definedName>
    <definedName name="SDHRS" localSheetId="25">#REF!</definedName>
    <definedName name="SDHRS" localSheetId="26">#REF!</definedName>
    <definedName name="SDHRS" localSheetId="27">#REF!</definedName>
    <definedName name="SDHRS" localSheetId="28">#REF!</definedName>
    <definedName name="SDHRS" localSheetId="29">#REF!</definedName>
    <definedName name="SDHRS">#REF!</definedName>
    <definedName name="Sempra" localSheetId="15">#REF!</definedName>
    <definedName name="Sempra" localSheetId="16">#REF!</definedName>
    <definedName name="Sempra" localSheetId="17">#REF!</definedName>
    <definedName name="Sempra" localSheetId="18">#REF!</definedName>
    <definedName name="Sempra" localSheetId="19">#REF!</definedName>
    <definedName name="Sempra" localSheetId="20">#REF!</definedName>
    <definedName name="Sempra" localSheetId="24">#REF!</definedName>
    <definedName name="Sempra" localSheetId="25">#REF!</definedName>
    <definedName name="Sempra" localSheetId="26">#REF!</definedName>
    <definedName name="Sempra" localSheetId="27">#REF!</definedName>
    <definedName name="Sempra" localSheetId="28">#REF!</definedName>
    <definedName name="Sempra" localSheetId="29">#REF!</definedName>
    <definedName name="Sempra">#REF!</definedName>
    <definedName name="sencount" hidden="1">1</definedName>
    <definedName name="Sensitivity_Switch" localSheetId="15">#REF!</definedName>
    <definedName name="Sensitivity_Switch" localSheetId="16">#REF!</definedName>
    <definedName name="Sensitivity_Switch" localSheetId="17">#REF!</definedName>
    <definedName name="Sensitivity_Switch" localSheetId="18">#REF!</definedName>
    <definedName name="Sensitivity_Switch" localSheetId="19">#REF!</definedName>
    <definedName name="Sensitivity_Switch" localSheetId="20">#REF!</definedName>
    <definedName name="Sensitivity_Switch" localSheetId="24">#REF!</definedName>
    <definedName name="Sensitivity_Switch" localSheetId="25">#REF!</definedName>
    <definedName name="Sensitivity_Switch" localSheetId="26">#REF!</definedName>
    <definedName name="Sensitivity_Switch" localSheetId="27">#REF!</definedName>
    <definedName name="Sensitivity_Switch" localSheetId="28">#REF!</definedName>
    <definedName name="Sensitivity_Switch" localSheetId="29">#REF!</definedName>
    <definedName name="Sensitivity_Switch">#REF!</definedName>
    <definedName name="Sensor" localSheetId="15">#REF!</definedName>
    <definedName name="Sensor" localSheetId="16">#REF!</definedName>
    <definedName name="Sensor" localSheetId="17">#REF!</definedName>
    <definedName name="Sensor" localSheetId="18">#REF!</definedName>
    <definedName name="Sensor" localSheetId="19">#REF!</definedName>
    <definedName name="Sensor" localSheetId="20">#REF!</definedName>
    <definedName name="Sensor" localSheetId="24">#REF!</definedName>
    <definedName name="Sensor" localSheetId="25">#REF!</definedName>
    <definedName name="Sensor" localSheetId="26">#REF!</definedName>
    <definedName name="Sensor" localSheetId="27">#REF!</definedName>
    <definedName name="Sensor" localSheetId="28">#REF!</definedName>
    <definedName name="Sensor" localSheetId="29">#REF!</definedName>
    <definedName name="Sensor">#REF!</definedName>
    <definedName name="Servicios_DGN_prorrateo" localSheetId="15">#REF!</definedName>
    <definedName name="Servicios_DGN_prorrateo" localSheetId="16">#REF!</definedName>
    <definedName name="Servicios_DGN_prorrateo" localSheetId="17">#REF!</definedName>
    <definedName name="Servicios_DGN_prorrateo" localSheetId="18">#REF!</definedName>
    <definedName name="Servicios_DGN_prorrateo" localSheetId="19">#REF!</definedName>
    <definedName name="Servicios_DGN_prorrateo" localSheetId="20">#REF!</definedName>
    <definedName name="Servicios_DGN_prorrateo" localSheetId="24">#REF!</definedName>
    <definedName name="Servicios_DGN_prorrateo" localSheetId="25">#REF!</definedName>
    <definedName name="Servicios_DGN_prorrateo" localSheetId="26">#REF!</definedName>
    <definedName name="Servicios_DGN_prorrateo" localSheetId="27">#REF!</definedName>
    <definedName name="Servicios_DGN_prorrateo" localSheetId="28">#REF!</definedName>
    <definedName name="Servicios_DGN_prorrateo" localSheetId="29">#REF!</definedName>
    <definedName name="Servicios_DGN_prorrateo">#REF!</definedName>
    <definedName name="sheet" localSheetId="1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1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1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1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1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2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2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1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1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2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2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2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2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2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2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ite_Info">#REF!</definedName>
    <definedName name="skfskfksk" localSheetId="15" hidden="1">#REF!</definedName>
    <definedName name="skfskfksk" localSheetId="16" hidden="1">#REF!</definedName>
    <definedName name="skfskfksk" localSheetId="17" hidden="1">#REF!</definedName>
    <definedName name="skfskfksk" localSheetId="18" hidden="1">#REF!</definedName>
    <definedName name="skfskfksk" localSheetId="19" hidden="1">#REF!</definedName>
    <definedName name="skfskfksk" localSheetId="20" hidden="1">#REF!</definedName>
    <definedName name="skfskfksk" localSheetId="24" hidden="1">#REF!</definedName>
    <definedName name="skfskfksk" localSheetId="25" hidden="1">#REF!</definedName>
    <definedName name="skfskfksk" localSheetId="26" hidden="1">#REF!</definedName>
    <definedName name="skfskfksk" localSheetId="27" hidden="1">#REF!</definedName>
    <definedName name="skfskfksk" localSheetId="28" hidden="1">#REF!</definedName>
    <definedName name="skfskfksk" localSheetId="29" hidden="1">#REF!</definedName>
    <definedName name="skfskfksk" hidden="1">#REF!</definedName>
    <definedName name="SL_Conversion_Date" localSheetId="15">#REF!</definedName>
    <definedName name="SL_Conversion_Date" localSheetId="16">#REF!</definedName>
    <definedName name="SL_Conversion_Date" localSheetId="17">#REF!</definedName>
    <definedName name="SL_Conversion_Date" localSheetId="18">#REF!</definedName>
    <definedName name="SL_Conversion_Date" localSheetId="19">#REF!</definedName>
    <definedName name="SL_Conversion_Date" localSheetId="20">#REF!</definedName>
    <definedName name="SL_Conversion_Date" localSheetId="24">#REF!</definedName>
    <definedName name="SL_Conversion_Date" localSheetId="25">#REF!</definedName>
    <definedName name="SL_Conversion_Date" localSheetId="26">#REF!</definedName>
    <definedName name="SL_Conversion_Date" localSheetId="27">#REF!</definedName>
    <definedName name="SL_Conversion_Date" localSheetId="28">#REF!</definedName>
    <definedName name="SL_Conversion_Date" localSheetId="29">#REF!</definedName>
    <definedName name="SL_Conversion_Date">#REF!</definedName>
    <definedName name="SL_Conversion_Month" localSheetId="15">#REF!</definedName>
    <definedName name="SL_Conversion_Month" localSheetId="16">#REF!</definedName>
    <definedName name="SL_Conversion_Month" localSheetId="17">#REF!</definedName>
    <definedName name="SL_Conversion_Month" localSheetId="18">#REF!</definedName>
    <definedName name="SL_Conversion_Month" localSheetId="19">#REF!</definedName>
    <definedName name="SL_Conversion_Month" localSheetId="20">#REF!</definedName>
    <definedName name="SL_Conversion_Month" localSheetId="24">#REF!</definedName>
    <definedName name="SL_Conversion_Month" localSheetId="25">#REF!</definedName>
    <definedName name="SL_Conversion_Month" localSheetId="26">#REF!</definedName>
    <definedName name="SL_Conversion_Month" localSheetId="27">#REF!</definedName>
    <definedName name="SL_Conversion_Month" localSheetId="28">#REF!</definedName>
    <definedName name="SL_Conversion_Month" localSheetId="29">#REF!</definedName>
    <definedName name="SL_Conversion_Month">#REF!</definedName>
    <definedName name="SL_Conversion_Year" localSheetId="15">#REF!</definedName>
    <definedName name="SL_Conversion_Year" localSheetId="16">#REF!</definedName>
    <definedName name="SL_Conversion_Year" localSheetId="17">#REF!</definedName>
    <definedName name="SL_Conversion_Year" localSheetId="18">#REF!</definedName>
    <definedName name="SL_Conversion_Year" localSheetId="19">#REF!</definedName>
    <definedName name="SL_Conversion_Year" localSheetId="20">#REF!</definedName>
    <definedName name="SL_Conversion_Year" localSheetId="24">#REF!</definedName>
    <definedName name="SL_Conversion_Year" localSheetId="25">#REF!</definedName>
    <definedName name="SL_Conversion_Year" localSheetId="26">#REF!</definedName>
    <definedName name="SL_Conversion_Year" localSheetId="27">#REF!</definedName>
    <definedName name="SL_Conversion_Year" localSheetId="28">#REF!</definedName>
    <definedName name="SL_Conversion_Year" localSheetId="29">#REF!</definedName>
    <definedName name="SL_Conversion_Year">#REF!</definedName>
    <definedName name="SL_Maturity_Date" localSheetId="15">#REF!</definedName>
    <definedName name="SL_Maturity_Date" localSheetId="16">#REF!</definedName>
    <definedName name="SL_Maturity_Date" localSheetId="17">#REF!</definedName>
    <definedName name="SL_Maturity_Date" localSheetId="18">#REF!</definedName>
    <definedName name="SL_Maturity_Date" localSheetId="19">#REF!</definedName>
    <definedName name="SL_Maturity_Date" localSheetId="20">#REF!</definedName>
    <definedName name="SL_Maturity_Date" localSheetId="24">#REF!</definedName>
    <definedName name="SL_Maturity_Date" localSheetId="25">#REF!</definedName>
    <definedName name="SL_Maturity_Date" localSheetId="26">#REF!</definedName>
    <definedName name="SL_Maturity_Date" localSheetId="27">#REF!</definedName>
    <definedName name="SL_Maturity_Date" localSheetId="28">#REF!</definedName>
    <definedName name="SL_Maturity_Date" localSheetId="29">#REF!</definedName>
    <definedName name="SL_Maturity_Date">#REF!</definedName>
    <definedName name="SL_Maturity_Year" localSheetId="15">#REF!</definedName>
    <definedName name="SL_Maturity_Year" localSheetId="16">#REF!</definedName>
    <definedName name="SL_Maturity_Year" localSheetId="17">#REF!</definedName>
    <definedName name="SL_Maturity_Year" localSheetId="18">#REF!</definedName>
    <definedName name="SL_Maturity_Year" localSheetId="19">#REF!</definedName>
    <definedName name="SL_Maturity_Year" localSheetId="20">#REF!</definedName>
    <definedName name="SL_Maturity_Year" localSheetId="24">#REF!</definedName>
    <definedName name="SL_Maturity_Year" localSheetId="25">#REF!</definedName>
    <definedName name="SL_Maturity_Year" localSheetId="26">#REF!</definedName>
    <definedName name="SL_Maturity_Year" localSheetId="27">#REF!</definedName>
    <definedName name="SL_Maturity_Year" localSheetId="28">#REF!</definedName>
    <definedName name="SL_Maturity_Year" localSheetId="29">#REF!</definedName>
    <definedName name="SL_Maturity_Year">#REF!</definedName>
    <definedName name="SL_Tranche_A_Interest_Expense_Construction" localSheetId="15">#REF!</definedName>
    <definedName name="SL_Tranche_A_Interest_Expense_Construction" localSheetId="16">#REF!</definedName>
    <definedName name="SL_Tranche_A_Interest_Expense_Construction" localSheetId="17">#REF!</definedName>
    <definedName name="SL_Tranche_A_Interest_Expense_Construction" localSheetId="18">#REF!</definedName>
    <definedName name="SL_Tranche_A_Interest_Expense_Construction" localSheetId="19">#REF!</definedName>
    <definedName name="SL_Tranche_A_Interest_Expense_Construction" localSheetId="20">#REF!</definedName>
    <definedName name="SL_Tranche_A_Interest_Expense_Construction" localSheetId="24">#REF!</definedName>
    <definedName name="SL_Tranche_A_Interest_Expense_Construction" localSheetId="25">#REF!</definedName>
    <definedName name="SL_Tranche_A_Interest_Expense_Construction" localSheetId="26">#REF!</definedName>
    <definedName name="SL_Tranche_A_Interest_Expense_Construction" localSheetId="27">#REF!</definedName>
    <definedName name="SL_Tranche_A_Interest_Expense_Construction" localSheetId="28">#REF!</definedName>
    <definedName name="SL_Tranche_A_Interest_Expense_Construction" localSheetId="29">#REF!</definedName>
    <definedName name="SL_Tranche_A_Interest_Expense_Construction">#REF!</definedName>
    <definedName name="SL_Tranche_A_Notes_Interest_Expense" localSheetId="15">#REF!</definedName>
    <definedName name="SL_Tranche_A_Notes_Interest_Expense" localSheetId="16">#REF!</definedName>
    <definedName name="SL_Tranche_A_Notes_Interest_Expense" localSheetId="17">#REF!</definedName>
    <definedName name="SL_Tranche_A_Notes_Interest_Expense" localSheetId="18">#REF!</definedName>
    <definedName name="SL_Tranche_A_Notes_Interest_Expense" localSheetId="19">#REF!</definedName>
    <definedName name="SL_Tranche_A_Notes_Interest_Expense" localSheetId="20">#REF!</definedName>
    <definedName name="SL_Tranche_A_Notes_Interest_Expense" localSheetId="24">#REF!</definedName>
    <definedName name="SL_Tranche_A_Notes_Interest_Expense" localSheetId="25">#REF!</definedName>
    <definedName name="SL_Tranche_A_Notes_Interest_Expense" localSheetId="26">#REF!</definedName>
    <definedName name="SL_Tranche_A_Notes_Interest_Expense" localSheetId="27">#REF!</definedName>
    <definedName name="SL_Tranche_A_Notes_Interest_Expense" localSheetId="28">#REF!</definedName>
    <definedName name="SL_Tranche_A_Notes_Interest_Expense" localSheetId="29">#REF!</definedName>
    <definedName name="SL_Tranche_A_Notes_Interest_Expense">#REF!</definedName>
    <definedName name="SL_Tranche_A_Notes_Principal_Payments" localSheetId="15">#REF!</definedName>
    <definedName name="SL_Tranche_A_Notes_Principal_Payments" localSheetId="16">#REF!</definedName>
    <definedName name="SL_Tranche_A_Notes_Principal_Payments" localSheetId="17">#REF!</definedName>
    <definedName name="SL_Tranche_A_Notes_Principal_Payments" localSheetId="18">#REF!</definedName>
    <definedName name="SL_Tranche_A_Notes_Principal_Payments" localSheetId="19">#REF!</definedName>
    <definedName name="SL_Tranche_A_Notes_Principal_Payments" localSheetId="20">#REF!</definedName>
    <definedName name="SL_Tranche_A_Notes_Principal_Payments" localSheetId="24">#REF!</definedName>
    <definedName name="SL_Tranche_A_Notes_Principal_Payments" localSheetId="25">#REF!</definedName>
    <definedName name="SL_Tranche_A_Notes_Principal_Payments" localSheetId="26">#REF!</definedName>
    <definedName name="SL_Tranche_A_Notes_Principal_Payments" localSheetId="27">#REF!</definedName>
    <definedName name="SL_Tranche_A_Notes_Principal_Payments" localSheetId="28">#REF!</definedName>
    <definedName name="SL_Tranche_A_Notes_Principal_Payments" localSheetId="29">#REF!</definedName>
    <definedName name="SL_Tranche_A_Notes_Principal_Payments">#REF!</definedName>
    <definedName name="SL_Tranche_C_Certificates_Principal_Payments" localSheetId="15">#REF!</definedName>
    <definedName name="SL_Tranche_C_Certificates_Principal_Payments" localSheetId="16">#REF!</definedName>
    <definedName name="SL_Tranche_C_Certificates_Principal_Payments" localSheetId="17">#REF!</definedName>
    <definedName name="SL_Tranche_C_Certificates_Principal_Payments" localSheetId="18">#REF!</definedName>
    <definedName name="SL_Tranche_C_Certificates_Principal_Payments" localSheetId="19">#REF!</definedName>
    <definedName name="SL_Tranche_C_Certificates_Principal_Payments" localSheetId="20">#REF!</definedName>
    <definedName name="SL_Tranche_C_Certificates_Principal_Payments" localSheetId="24">#REF!</definedName>
    <definedName name="SL_Tranche_C_Certificates_Principal_Payments" localSheetId="25">#REF!</definedName>
    <definedName name="SL_Tranche_C_Certificates_Principal_Payments" localSheetId="26">#REF!</definedName>
    <definedName name="SL_Tranche_C_Certificates_Principal_Payments" localSheetId="27">#REF!</definedName>
    <definedName name="SL_Tranche_C_Certificates_Principal_Payments" localSheetId="28">#REF!</definedName>
    <definedName name="SL_Tranche_C_Certificates_Principal_Payments" localSheetId="29">#REF!</definedName>
    <definedName name="SL_Tranche_C_Certificates_Principal_Payments">#REF!</definedName>
    <definedName name="Sleepy_Hollow_Payment" localSheetId="15">#REF!</definedName>
    <definedName name="Sleepy_Hollow_Payment" localSheetId="16">#REF!</definedName>
    <definedName name="Sleepy_Hollow_Payment" localSheetId="17">#REF!</definedName>
    <definedName name="Sleepy_Hollow_Payment" localSheetId="18">#REF!</definedName>
    <definedName name="Sleepy_Hollow_Payment" localSheetId="19">#REF!</definedName>
    <definedName name="Sleepy_Hollow_Payment" localSheetId="20">#REF!</definedName>
    <definedName name="Sleepy_Hollow_Payment" localSheetId="24">#REF!</definedName>
    <definedName name="Sleepy_Hollow_Payment" localSheetId="25">#REF!</definedName>
    <definedName name="Sleepy_Hollow_Payment" localSheetId="26">#REF!</definedName>
    <definedName name="Sleepy_Hollow_Payment" localSheetId="27">#REF!</definedName>
    <definedName name="Sleepy_Hollow_Payment" localSheetId="28">#REF!</definedName>
    <definedName name="Sleepy_Hollow_Payment" localSheetId="29">#REF!</definedName>
    <definedName name="Sleepy_Hollow_Payment">#REF!</definedName>
    <definedName name="smll_mtr">1.85</definedName>
    <definedName name="SpotDates">'[20]Spot&amp;Imbalance'!$L$1:$BU$2</definedName>
    <definedName name="SpotMTM">'[20]Spot&amp;Imbalance'!$B$62:$BU$105</definedName>
    <definedName name="SpotVol">'[20]Spot&amp;Imbalance'!$B$7:$BU$50</definedName>
    <definedName name="Spread" localSheetId="15">#REF!</definedName>
    <definedName name="Spread" localSheetId="16">#REF!</definedName>
    <definedName name="Spread" localSheetId="17">#REF!</definedName>
    <definedName name="Spread" localSheetId="18">#REF!</definedName>
    <definedName name="Spread" localSheetId="19">#REF!</definedName>
    <definedName name="Spread" localSheetId="20">#REF!</definedName>
    <definedName name="Spread" localSheetId="24">#REF!</definedName>
    <definedName name="Spread" localSheetId="25">#REF!</definedName>
    <definedName name="Spread" localSheetId="26">#REF!</definedName>
    <definedName name="Spread" localSheetId="27">#REF!</definedName>
    <definedName name="Spread" localSheetId="28">#REF!</definedName>
    <definedName name="Spread" localSheetId="29">#REF!</definedName>
    <definedName name="Spread">#REF!</definedName>
    <definedName name="spread_meanreversion" localSheetId="15">#REF!</definedName>
    <definedName name="spread_meanreversion" localSheetId="16">#REF!</definedName>
    <definedName name="spread_meanreversion" localSheetId="17">#REF!</definedName>
    <definedName name="spread_meanreversion" localSheetId="18">#REF!</definedName>
    <definedName name="spread_meanreversion" localSheetId="19">#REF!</definedName>
    <definedName name="spread_meanreversion" localSheetId="20">#REF!</definedName>
    <definedName name="spread_meanreversion" localSheetId="24">#REF!</definedName>
    <definedName name="spread_meanreversion" localSheetId="25">#REF!</definedName>
    <definedName name="spread_meanreversion" localSheetId="26">#REF!</definedName>
    <definedName name="spread_meanreversion" localSheetId="27">#REF!</definedName>
    <definedName name="spread_meanreversion" localSheetId="28">#REF!</definedName>
    <definedName name="spread_meanreversion" localSheetId="29">#REF!</definedName>
    <definedName name="spread_meanreversion">#REF!</definedName>
    <definedName name="spread_meanreversion2" localSheetId="15">#REF!</definedName>
    <definedName name="spread_meanreversion2" localSheetId="16">#REF!</definedName>
    <definedName name="spread_meanreversion2" localSheetId="17">#REF!</definedName>
    <definedName name="spread_meanreversion2" localSheetId="18">#REF!</definedName>
    <definedName name="spread_meanreversion2" localSheetId="19">#REF!</definedName>
    <definedName name="spread_meanreversion2" localSheetId="20">#REF!</definedName>
    <definedName name="spread_meanreversion2" localSheetId="24">#REF!</definedName>
    <definedName name="spread_meanreversion2" localSheetId="25">#REF!</definedName>
    <definedName name="spread_meanreversion2" localSheetId="26">#REF!</definedName>
    <definedName name="spread_meanreversion2" localSheetId="27">#REF!</definedName>
    <definedName name="spread_meanreversion2" localSheetId="28">#REF!</definedName>
    <definedName name="spread_meanreversion2" localSheetId="29">#REF!</definedName>
    <definedName name="spread_meanreversion2">#REF!</definedName>
    <definedName name="spread_meshpoints" localSheetId="15">#REF!</definedName>
    <definedName name="spread_meshpoints" localSheetId="16">#REF!</definedName>
    <definedName name="spread_meshpoints" localSheetId="17">#REF!</definedName>
    <definedName name="spread_meshpoints" localSheetId="18">#REF!</definedName>
    <definedName name="spread_meshpoints" localSheetId="19">#REF!</definedName>
    <definedName name="spread_meshpoints" localSheetId="20">#REF!</definedName>
    <definedName name="spread_meshpoints" localSheetId="24">#REF!</definedName>
    <definedName name="spread_meshpoints" localSheetId="25">#REF!</definedName>
    <definedName name="spread_meshpoints" localSheetId="26">#REF!</definedName>
    <definedName name="spread_meshpoints" localSheetId="27">#REF!</definedName>
    <definedName name="spread_meshpoints" localSheetId="28">#REF!</definedName>
    <definedName name="spread_meshpoints" localSheetId="29">#REF!</definedName>
    <definedName name="spread_meshpoints">#REF!</definedName>
    <definedName name="spread_model" localSheetId="15">#REF!</definedName>
    <definedName name="spread_model" localSheetId="16">#REF!</definedName>
    <definedName name="spread_model" localSheetId="17">#REF!</definedName>
    <definedName name="spread_model" localSheetId="18">#REF!</definedName>
    <definedName name="spread_model" localSheetId="19">#REF!</definedName>
    <definedName name="spread_model" localSheetId="20">#REF!</definedName>
    <definedName name="spread_model" localSheetId="24">#REF!</definedName>
    <definedName name="spread_model" localSheetId="25">#REF!</definedName>
    <definedName name="spread_model" localSheetId="26">#REF!</definedName>
    <definedName name="spread_model" localSheetId="27">#REF!</definedName>
    <definedName name="spread_model" localSheetId="28">#REF!</definedName>
    <definedName name="spread_model" localSheetId="29">#REF!</definedName>
    <definedName name="spread_model">#REF!</definedName>
    <definedName name="spread_volatility" localSheetId="15">#REF!</definedName>
    <definedName name="spread_volatility" localSheetId="16">#REF!</definedName>
    <definedName name="spread_volatility" localSheetId="17">#REF!</definedName>
    <definedName name="spread_volatility" localSheetId="18">#REF!</definedName>
    <definedName name="spread_volatility" localSheetId="19">#REF!</definedName>
    <definedName name="spread_volatility" localSheetId="20">#REF!</definedName>
    <definedName name="spread_volatility" localSheetId="24">#REF!</definedName>
    <definedName name="spread_volatility" localSheetId="25">#REF!</definedName>
    <definedName name="spread_volatility" localSheetId="26">#REF!</definedName>
    <definedName name="spread_volatility" localSheetId="27">#REF!</definedName>
    <definedName name="spread_volatility" localSheetId="28">#REF!</definedName>
    <definedName name="spread_volatility" localSheetId="29">#REF!</definedName>
    <definedName name="spread_volatility">#REF!</definedName>
    <definedName name="spread_volatility2" localSheetId="15">#REF!</definedName>
    <definedName name="spread_volatility2" localSheetId="16">#REF!</definedName>
    <definedName name="spread_volatility2" localSheetId="17">#REF!</definedName>
    <definedName name="spread_volatility2" localSheetId="18">#REF!</definedName>
    <definedName name="spread_volatility2" localSheetId="19">#REF!</definedName>
    <definedName name="spread_volatility2" localSheetId="20">#REF!</definedName>
    <definedName name="spread_volatility2" localSheetId="24">#REF!</definedName>
    <definedName name="spread_volatility2" localSheetId="25">#REF!</definedName>
    <definedName name="spread_volatility2" localSheetId="26">#REF!</definedName>
    <definedName name="spread_volatility2" localSheetId="27">#REF!</definedName>
    <definedName name="spread_volatility2" localSheetId="28">#REF!</definedName>
    <definedName name="spread_volatility2" localSheetId="29">#REF!</definedName>
    <definedName name="spread_volatility2">#REF!</definedName>
    <definedName name="SPWS_WBID">"2FFB1B3F-8871-4190-9222-8139C9167BAF"</definedName>
    <definedName name="ssnra">#REF!</definedName>
    <definedName name="sss" localSheetId="15" hidden="1">{"SourcesUses",#N/A,TRUE,#N/A;"TransOverview",#N/A,TRUE,"CFMODEL"}</definedName>
    <definedName name="sss" localSheetId="16" hidden="1">{"SourcesUses",#N/A,TRUE,#N/A;"TransOverview",#N/A,TRUE,"CFMODEL"}</definedName>
    <definedName name="sss" localSheetId="17" hidden="1">{"SourcesUses",#N/A,TRUE,#N/A;"TransOverview",#N/A,TRUE,"CFMODEL"}</definedName>
    <definedName name="sss" localSheetId="18" hidden="1">{"SourcesUses",#N/A,TRUE,#N/A;"TransOverview",#N/A,TRUE,"CFMODEL"}</definedName>
    <definedName name="sss" localSheetId="19" hidden="1">{"SourcesUses",#N/A,TRUE,#N/A;"TransOverview",#N/A,TRUE,"CFMODEL"}</definedName>
    <definedName name="sss" localSheetId="20" hidden="1">{"SourcesUses",#N/A,TRUE,#N/A;"TransOverview",#N/A,TRUE,"CFMODEL"}</definedName>
    <definedName name="sss" localSheetId="21" hidden="1">{"SourcesUses",#N/A,TRUE,#N/A;"TransOverview",#N/A,TRUE,"CFMODEL"}</definedName>
    <definedName name="sss" localSheetId="2" hidden="1">{"SourcesUses",#N/A,TRUE,#N/A;"TransOverview",#N/A,TRUE,"CFMODEL"}</definedName>
    <definedName name="sss" localSheetId="7" hidden="1">{"SourcesUses",#N/A,TRUE,#N/A;"TransOverview",#N/A,TRUE,"CFMODEL"}</definedName>
    <definedName name="sss" localSheetId="12" hidden="1">{"SourcesUses",#N/A,TRUE,#N/A;"TransOverview",#N/A,TRUE,"CFMODEL"}</definedName>
    <definedName name="sss" localSheetId="14" hidden="1">{"SourcesUses",#N/A,TRUE,#N/A;"TransOverview",#N/A,TRUE,"CFMODEL"}</definedName>
    <definedName name="sss" localSheetId="24" hidden="1">{"SourcesUses",#N/A,TRUE,#N/A;"TransOverview",#N/A,TRUE,"CFMODEL"}</definedName>
    <definedName name="sss" localSheetId="25" hidden="1">{"SourcesUses",#N/A,TRUE,#N/A;"TransOverview",#N/A,TRUE,"CFMODEL"}</definedName>
    <definedName name="sss" localSheetId="26" hidden="1">{"SourcesUses",#N/A,TRUE,#N/A;"TransOverview",#N/A,TRUE,"CFMODEL"}</definedName>
    <definedName name="sss" localSheetId="27" hidden="1">{"SourcesUses",#N/A,TRUE,#N/A;"TransOverview",#N/A,TRUE,"CFMODEL"}</definedName>
    <definedName name="sss" localSheetId="28" hidden="1">{"SourcesUses",#N/A,TRUE,#N/A;"TransOverview",#N/A,TRUE,"CFMODEL"}</definedName>
    <definedName name="sss" localSheetId="29" hidden="1">{"SourcesUses",#N/A,TRUE,#N/A;"TransOverview",#N/A,TRUE,"CFMODEL"}</definedName>
    <definedName name="sssssssssssssssss" localSheetId="15" hidden="1">{"Income Statement",#N/A,FALSE,"CFMODEL";"Balance Sheet",#N/A,FALSE,"CFMODEL"}</definedName>
    <definedName name="sssssssssssssssss" localSheetId="16" hidden="1">{"Income Statement",#N/A,FALSE,"CFMODEL";"Balance Sheet",#N/A,FALSE,"CFMODEL"}</definedName>
    <definedName name="sssssssssssssssss" localSheetId="17" hidden="1">{"Income Statement",#N/A,FALSE,"CFMODEL";"Balance Sheet",#N/A,FALSE,"CFMODEL"}</definedName>
    <definedName name="sssssssssssssssss" localSheetId="18" hidden="1">{"Income Statement",#N/A,FALSE,"CFMODEL";"Balance Sheet",#N/A,FALSE,"CFMODEL"}</definedName>
    <definedName name="sssssssssssssssss" localSheetId="19" hidden="1">{"Income Statement",#N/A,FALSE,"CFMODEL";"Balance Sheet",#N/A,FALSE,"CFMODEL"}</definedName>
    <definedName name="sssssssssssssssss" localSheetId="20" hidden="1">{"Income Statement",#N/A,FALSE,"CFMODEL";"Balance Sheet",#N/A,FALSE,"CFMODEL"}</definedName>
    <definedName name="sssssssssssssssss" localSheetId="21" hidden="1">{"Income Statement",#N/A,FALSE,"CFMODEL";"Balance Sheet",#N/A,FALSE,"CFMODEL"}</definedName>
    <definedName name="sssssssssssssssss" localSheetId="2" hidden="1">{"Income Statement",#N/A,FALSE,"CFMODEL";"Balance Sheet",#N/A,FALSE,"CFMODEL"}</definedName>
    <definedName name="sssssssssssssssss" localSheetId="7" hidden="1">{"Income Statement",#N/A,FALSE,"CFMODEL";"Balance Sheet",#N/A,FALSE,"CFMODEL"}</definedName>
    <definedName name="sssssssssssssssss" localSheetId="12" hidden="1">{"Income Statement",#N/A,FALSE,"CFMODEL";"Balance Sheet",#N/A,FALSE,"CFMODEL"}</definedName>
    <definedName name="sssssssssssssssss" localSheetId="14" hidden="1">{"Income Statement",#N/A,FALSE,"CFMODEL";"Balance Sheet",#N/A,FALSE,"CFMODEL"}</definedName>
    <definedName name="sssssssssssssssss" localSheetId="24" hidden="1">{"Income Statement",#N/A,FALSE,"CFMODEL";"Balance Sheet",#N/A,FALSE,"CFMODEL"}</definedName>
    <definedName name="sssssssssssssssss" localSheetId="25" hidden="1">{"Income Statement",#N/A,FALSE,"CFMODEL";"Balance Sheet",#N/A,FALSE,"CFMODEL"}</definedName>
    <definedName name="sssssssssssssssss" localSheetId="26" hidden="1">{"Income Statement",#N/A,FALSE,"CFMODEL";"Balance Sheet",#N/A,FALSE,"CFMODEL"}</definedName>
    <definedName name="sssssssssssssssss" localSheetId="27" hidden="1">{"Income Statement",#N/A,FALSE,"CFMODEL";"Balance Sheet",#N/A,FALSE,"CFMODEL"}</definedName>
    <definedName name="sssssssssssssssss" localSheetId="28" hidden="1">{"Income Statement",#N/A,FALSE,"CFMODEL";"Balance Sheet",#N/A,FALSE,"CFMODEL"}</definedName>
    <definedName name="sssssssssssssssss" localSheetId="29" hidden="1">{"Income Statement",#N/A,FALSE,"CFMODEL";"Balance Sheet",#N/A,FALSE,"CFMODEL"}</definedName>
    <definedName name="sssssssssssssssssss" localSheetId="15" hidden="1">{"Income Statement",#N/A,FALSE,"CFMODEL";"Balance Sheet",#N/A,FALSE,"CFMODEL"}</definedName>
    <definedName name="sssssssssssssssssss" localSheetId="16" hidden="1">{"Income Statement",#N/A,FALSE,"CFMODEL";"Balance Sheet",#N/A,FALSE,"CFMODEL"}</definedName>
    <definedName name="sssssssssssssssssss" localSheetId="17" hidden="1">{"Income Statement",#N/A,FALSE,"CFMODEL";"Balance Sheet",#N/A,FALSE,"CFMODEL"}</definedName>
    <definedName name="sssssssssssssssssss" localSheetId="18" hidden="1">{"Income Statement",#N/A,FALSE,"CFMODEL";"Balance Sheet",#N/A,FALSE,"CFMODEL"}</definedName>
    <definedName name="sssssssssssssssssss" localSheetId="19" hidden="1">{"Income Statement",#N/A,FALSE,"CFMODEL";"Balance Sheet",#N/A,FALSE,"CFMODEL"}</definedName>
    <definedName name="sssssssssssssssssss" localSheetId="20" hidden="1">{"Income Statement",#N/A,FALSE,"CFMODEL";"Balance Sheet",#N/A,FALSE,"CFMODEL"}</definedName>
    <definedName name="sssssssssssssssssss" localSheetId="21" hidden="1">{"Income Statement",#N/A,FALSE,"CFMODEL";"Balance Sheet",#N/A,FALSE,"CFMODEL"}</definedName>
    <definedName name="sssssssssssssssssss" localSheetId="2" hidden="1">{"Income Statement",#N/A,FALSE,"CFMODEL";"Balance Sheet",#N/A,FALSE,"CFMODEL"}</definedName>
    <definedName name="sssssssssssssssssss" localSheetId="7" hidden="1">{"Income Statement",#N/A,FALSE,"CFMODEL";"Balance Sheet",#N/A,FALSE,"CFMODEL"}</definedName>
    <definedName name="sssssssssssssssssss" localSheetId="12" hidden="1">{"Income Statement",#N/A,FALSE,"CFMODEL";"Balance Sheet",#N/A,FALSE,"CFMODEL"}</definedName>
    <definedName name="sssssssssssssssssss" localSheetId="14" hidden="1">{"Income Statement",#N/A,FALSE,"CFMODEL";"Balance Sheet",#N/A,FALSE,"CFMODEL"}</definedName>
    <definedName name="sssssssssssssssssss" localSheetId="24" hidden="1">{"Income Statement",#N/A,FALSE,"CFMODEL";"Balance Sheet",#N/A,FALSE,"CFMODEL"}</definedName>
    <definedName name="sssssssssssssssssss" localSheetId="25" hidden="1">{"Income Statement",#N/A,FALSE,"CFMODEL";"Balance Sheet",#N/A,FALSE,"CFMODEL"}</definedName>
    <definedName name="sssssssssssssssssss" localSheetId="26" hidden="1">{"Income Statement",#N/A,FALSE,"CFMODEL";"Balance Sheet",#N/A,FALSE,"CFMODEL"}</definedName>
    <definedName name="sssssssssssssssssss" localSheetId="27" hidden="1">{"Income Statement",#N/A,FALSE,"CFMODEL";"Balance Sheet",#N/A,FALSE,"CFMODEL"}</definedName>
    <definedName name="sssssssssssssssssss" localSheetId="28" hidden="1">{"Income Statement",#N/A,FALSE,"CFMODEL";"Balance Sheet",#N/A,FALSE,"CFMODEL"}</definedName>
    <definedName name="sssssssssssssssssss" localSheetId="29" hidden="1">{"Income Statement",#N/A,FALSE,"CFMODEL";"Balance Sheet",#N/A,FALSE,"CFMODEL"}</definedName>
    <definedName name="Staged_Online_Incremental_Net_Cash_Flow_in_Year_1" localSheetId="15">#REF!</definedName>
    <definedName name="Staged_Online_Incremental_Net_Cash_Flow_in_Year_1" localSheetId="16">#REF!</definedName>
    <definedName name="Staged_Online_Incremental_Net_Cash_Flow_in_Year_1" localSheetId="17">#REF!</definedName>
    <definedName name="Staged_Online_Incremental_Net_Cash_Flow_in_Year_1" localSheetId="18">#REF!</definedName>
    <definedName name="Staged_Online_Incremental_Net_Cash_Flow_in_Year_1" localSheetId="19">#REF!</definedName>
    <definedName name="Staged_Online_Incremental_Net_Cash_Flow_in_Year_1" localSheetId="20">#REF!</definedName>
    <definedName name="Staged_Online_Incremental_Net_Cash_Flow_in_Year_1" localSheetId="24">#REF!</definedName>
    <definedName name="Staged_Online_Incremental_Net_Cash_Flow_in_Year_1" localSheetId="25">#REF!</definedName>
    <definedName name="Staged_Online_Incremental_Net_Cash_Flow_in_Year_1" localSheetId="26">#REF!</definedName>
    <definedName name="Staged_Online_Incremental_Net_Cash_Flow_in_Year_1" localSheetId="27">#REF!</definedName>
    <definedName name="Staged_Online_Incremental_Net_Cash_Flow_in_Year_1" localSheetId="28">#REF!</definedName>
    <definedName name="Staged_Online_Incremental_Net_Cash_Flow_in_Year_1" localSheetId="29">#REF!</definedName>
    <definedName name="Staged_Online_Incremental_Net_Cash_Flow_in_Year_1">#REF!</definedName>
    <definedName name="STATEGAS" localSheetId="15">#REF!</definedName>
    <definedName name="STATEGAS" localSheetId="16">#REF!</definedName>
    <definedName name="STATEGAS" localSheetId="17">#REF!</definedName>
    <definedName name="STATEGAS" localSheetId="18">#REF!</definedName>
    <definedName name="STATEGAS" localSheetId="19">#REF!</definedName>
    <definedName name="STATEGAS" localSheetId="20">#REF!</definedName>
    <definedName name="STATEGAS" localSheetId="24">#REF!</definedName>
    <definedName name="STATEGAS" localSheetId="25">#REF!</definedName>
    <definedName name="STATEGAS" localSheetId="26">#REF!</definedName>
    <definedName name="STATEGAS" localSheetId="27">#REF!</definedName>
    <definedName name="STATEGAS" localSheetId="28">#REF!</definedName>
    <definedName name="STATEGAS" localSheetId="29">#REF!</definedName>
    <definedName name="STATEGAS">#REF!</definedName>
    <definedName name="STATELEC" localSheetId="15">#REF!</definedName>
    <definedName name="STATELEC" localSheetId="16">#REF!</definedName>
    <definedName name="STATELEC" localSheetId="17">#REF!</definedName>
    <definedName name="STATELEC" localSheetId="18">#REF!</definedName>
    <definedName name="STATELEC" localSheetId="19">#REF!</definedName>
    <definedName name="STATELEC" localSheetId="20">#REF!</definedName>
    <definedName name="STATELEC" localSheetId="24">#REF!</definedName>
    <definedName name="STATELEC" localSheetId="25">#REF!</definedName>
    <definedName name="STATELEC" localSheetId="26">#REF!</definedName>
    <definedName name="STATELEC" localSheetId="27">#REF!</definedName>
    <definedName name="STATELEC" localSheetId="28">#REF!</definedName>
    <definedName name="STATELEC" localSheetId="29">#REF!</definedName>
    <definedName name="STATELEC">#REF!</definedName>
    <definedName name="swap_meanreversion" localSheetId="15">#REF!</definedName>
    <definedName name="swap_meanreversion" localSheetId="16">#REF!</definedName>
    <definedName name="swap_meanreversion" localSheetId="17">#REF!</definedName>
    <definedName name="swap_meanreversion" localSheetId="18">#REF!</definedName>
    <definedName name="swap_meanreversion" localSheetId="19">#REF!</definedName>
    <definedName name="swap_meanreversion" localSheetId="20">#REF!</definedName>
    <definedName name="swap_meanreversion" localSheetId="24">#REF!</definedName>
    <definedName name="swap_meanreversion" localSheetId="25">#REF!</definedName>
    <definedName name="swap_meanreversion" localSheetId="26">#REF!</definedName>
    <definedName name="swap_meanreversion" localSheetId="27">#REF!</definedName>
    <definedName name="swap_meanreversion" localSheetId="28">#REF!</definedName>
    <definedName name="swap_meanreversion" localSheetId="29">#REF!</definedName>
    <definedName name="swap_meanreversion">#REF!</definedName>
    <definedName name="swap_model" localSheetId="15">#REF!</definedName>
    <definedName name="swap_model" localSheetId="16">#REF!</definedName>
    <definedName name="swap_model" localSheetId="17">#REF!</definedName>
    <definedName name="swap_model" localSheetId="18">#REF!</definedName>
    <definedName name="swap_model" localSheetId="19">#REF!</definedName>
    <definedName name="swap_model" localSheetId="20">#REF!</definedName>
    <definedName name="swap_model" localSheetId="24">#REF!</definedName>
    <definedName name="swap_model" localSheetId="25">#REF!</definedName>
    <definedName name="swap_model" localSheetId="26">#REF!</definedName>
    <definedName name="swap_model" localSheetId="27">#REF!</definedName>
    <definedName name="swap_model" localSheetId="28">#REF!</definedName>
    <definedName name="swap_model" localSheetId="29">#REF!</definedName>
    <definedName name="swap_model">#REF!</definedName>
    <definedName name="swap_volatility" localSheetId="15">#REF!</definedName>
    <definedName name="swap_volatility" localSheetId="16">#REF!</definedName>
    <definedName name="swap_volatility" localSheetId="17">#REF!</definedName>
    <definedName name="swap_volatility" localSheetId="18">#REF!</definedName>
    <definedName name="swap_volatility" localSheetId="19">#REF!</definedName>
    <definedName name="swap_volatility" localSheetId="20">#REF!</definedName>
    <definedName name="swap_volatility" localSheetId="24">#REF!</definedName>
    <definedName name="swap_volatility" localSheetId="25">#REF!</definedName>
    <definedName name="swap_volatility" localSheetId="26">#REF!</definedName>
    <definedName name="swap_volatility" localSheetId="27">#REF!</definedName>
    <definedName name="swap_volatility" localSheetId="28">#REF!</definedName>
    <definedName name="swap_volatility" localSheetId="29">#REF!</definedName>
    <definedName name="swap_volatility">#REF!</definedName>
    <definedName name="SwapBasisDates">[20]BasisSwap!$J$1:$BT$2</definedName>
    <definedName name="SwapBasisMTM">[20]BasisSwap!$B$34:$BT$50</definedName>
    <definedName name="SwapBasisVol">[20]BasisSwap!$B$7:$BT$25</definedName>
    <definedName name="SwapFFDates">[20]FFSwap!$J$1:$BT$2</definedName>
    <definedName name="SwapFFMTM">[20]FFSwap!$B$34:$BT$50</definedName>
    <definedName name="SwapFFVol">[20]FFSwap!$B$7:$BT$25</definedName>
    <definedName name="swaption_meanreversion" localSheetId="15">#REF!</definedName>
    <definedName name="swaption_meanreversion" localSheetId="16">#REF!</definedName>
    <definedName name="swaption_meanreversion" localSheetId="17">#REF!</definedName>
    <definedName name="swaption_meanreversion" localSheetId="18">#REF!</definedName>
    <definedName name="swaption_meanreversion" localSheetId="19">#REF!</definedName>
    <definedName name="swaption_meanreversion" localSheetId="20">#REF!</definedName>
    <definedName name="swaption_meanreversion" localSheetId="24">#REF!</definedName>
    <definedName name="swaption_meanreversion" localSheetId="25">#REF!</definedName>
    <definedName name="swaption_meanreversion" localSheetId="26">#REF!</definedName>
    <definedName name="swaption_meanreversion" localSheetId="27">#REF!</definedName>
    <definedName name="swaption_meanreversion" localSheetId="28">#REF!</definedName>
    <definedName name="swaption_meanreversion" localSheetId="29">#REF!</definedName>
    <definedName name="swaption_meanreversion">#REF!</definedName>
    <definedName name="swaption_model" localSheetId="15">#REF!</definedName>
    <definedName name="swaption_model" localSheetId="16">#REF!</definedName>
    <definedName name="swaption_model" localSheetId="17">#REF!</definedName>
    <definedName name="swaption_model" localSheetId="18">#REF!</definedName>
    <definedName name="swaption_model" localSheetId="19">#REF!</definedName>
    <definedName name="swaption_model" localSheetId="20">#REF!</definedName>
    <definedName name="swaption_model" localSheetId="24">#REF!</definedName>
    <definedName name="swaption_model" localSheetId="25">#REF!</definedName>
    <definedName name="swaption_model" localSheetId="26">#REF!</definedName>
    <definedName name="swaption_model" localSheetId="27">#REF!</definedName>
    <definedName name="swaption_model" localSheetId="28">#REF!</definedName>
    <definedName name="swaption_model" localSheetId="29">#REF!</definedName>
    <definedName name="swaption_model">#REF!</definedName>
    <definedName name="swaption_volatility" localSheetId="15">#REF!</definedName>
    <definedName name="swaption_volatility" localSheetId="16">#REF!</definedName>
    <definedName name="swaption_volatility" localSheetId="17">#REF!</definedName>
    <definedName name="swaption_volatility" localSheetId="18">#REF!</definedName>
    <definedName name="swaption_volatility" localSheetId="19">#REF!</definedName>
    <definedName name="swaption_volatility" localSheetId="20">#REF!</definedName>
    <definedName name="swaption_volatility" localSheetId="24">#REF!</definedName>
    <definedName name="swaption_volatility" localSheetId="25">#REF!</definedName>
    <definedName name="swaption_volatility" localSheetId="26">#REF!</definedName>
    <definedName name="swaption_volatility" localSheetId="27">#REF!</definedName>
    <definedName name="swaption_volatility" localSheetId="28">#REF!</definedName>
    <definedName name="swaption_volatility" localSheetId="29">#REF!</definedName>
    <definedName name="swaption_volatility">#REF!</definedName>
    <definedName name="SWPC_Mgmt_Fee_Base_year">[4]Inputs!$B$162</definedName>
    <definedName name="Synthetic_Lease_Financial_Partial_Year_Factor" localSheetId="15">#REF!</definedName>
    <definedName name="Synthetic_Lease_Financial_Partial_Year_Factor" localSheetId="16">#REF!</definedName>
    <definedName name="Synthetic_Lease_Financial_Partial_Year_Factor" localSheetId="17">#REF!</definedName>
    <definedName name="Synthetic_Lease_Financial_Partial_Year_Factor" localSheetId="18">#REF!</definedName>
    <definedName name="Synthetic_Lease_Financial_Partial_Year_Factor" localSheetId="19">#REF!</definedName>
    <definedName name="Synthetic_Lease_Financial_Partial_Year_Factor" localSheetId="20">#REF!</definedName>
    <definedName name="Synthetic_Lease_Financial_Partial_Year_Factor" localSheetId="24">#REF!</definedName>
    <definedName name="Synthetic_Lease_Financial_Partial_Year_Factor" localSheetId="25">#REF!</definedName>
    <definedName name="Synthetic_Lease_Financial_Partial_Year_Factor" localSheetId="26">#REF!</definedName>
    <definedName name="Synthetic_Lease_Financial_Partial_Year_Factor" localSheetId="27">#REF!</definedName>
    <definedName name="Synthetic_Lease_Financial_Partial_Year_Factor" localSheetId="28">#REF!</definedName>
    <definedName name="Synthetic_Lease_Financial_Partial_Year_Factor" localSheetId="29">#REF!</definedName>
    <definedName name="Synthetic_Lease_Financial_Partial_Year_Factor">#REF!</definedName>
    <definedName name="Synthetic_Lease_Tranche_A_Interest_Expense" localSheetId="15">#REF!</definedName>
    <definedName name="Synthetic_Lease_Tranche_A_Interest_Expense" localSheetId="16">#REF!</definedName>
    <definedName name="Synthetic_Lease_Tranche_A_Interest_Expense" localSheetId="17">#REF!</definedName>
    <definedName name="Synthetic_Lease_Tranche_A_Interest_Expense" localSheetId="18">#REF!</definedName>
    <definedName name="Synthetic_Lease_Tranche_A_Interest_Expense" localSheetId="19">#REF!</definedName>
    <definedName name="Synthetic_Lease_Tranche_A_Interest_Expense" localSheetId="20">#REF!</definedName>
    <definedName name="Synthetic_Lease_Tranche_A_Interest_Expense" localSheetId="24">#REF!</definedName>
    <definedName name="Synthetic_Lease_Tranche_A_Interest_Expense" localSheetId="25">#REF!</definedName>
    <definedName name="Synthetic_Lease_Tranche_A_Interest_Expense" localSheetId="26">#REF!</definedName>
    <definedName name="Synthetic_Lease_Tranche_A_Interest_Expense" localSheetId="27">#REF!</definedName>
    <definedName name="Synthetic_Lease_Tranche_A_Interest_Expense" localSheetId="28">#REF!</definedName>
    <definedName name="Synthetic_Lease_Tranche_A_Interest_Expense" localSheetId="29">#REF!</definedName>
    <definedName name="Synthetic_Lease_Tranche_A_Interest_Expense">#REF!</definedName>
    <definedName name="Synthetic_Lease_Tranche_C_Interest_Expense" localSheetId="15">#REF!</definedName>
    <definedName name="Synthetic_Lease_Tranche_C_Interest_Expense" localSheetId="16">#REF!</definedName>
    <definedName name="Synthetic_Lease_Tranche_C_Interest_Expense" localSheetId="17">#REF!</definedName>
    <definedName name="Synthetic_Lease_Tranche_C_Interest_Expense" localSheetId="18">#REF!</definedName>
    <definedName name="Synthetic_Lease_Tranche_C_Interest_Expense" localSheetId="19">#REF!</definedName>
    <definedName name="Synthetic_Lease_Tranche_C_Interest_Expense" localSheetId="20">#REF!</definedName>
    <definedName name="Synthetic_Lease_Tranche_C_Interest_Expense" localSheetId="24">#REF!</definedName>
    <definedName name="Synthetic_Lease_Tranche_C_Interest_Expense" localSheetId="25">#REF!</definedName>
    <definedName name="Synthetic_Lease_Tranche_C_Interest_Expense" localSheetId="26">#REF!</definedName>
    <definedName name="Synthetic_Lease_Tranche_C_Interest_Expense" localSheetId="27">#REF!</definedName>
    <definedName name="Synthetic_Lease_Tranche_C_Interest_Expense" localSheetId="28">#REF!</definedName>
    <definedName name="Synthetic_Lease_Tranche_C_Interest_Expense" localSheetId="29">#REF!</definedName>
    <definedName name="Synthetic_Lease_Tranche_C_Interest_Expense">#REF!</definedName>
    <definedName name="T_CREDIT">0.00017</definedName>
    <definedName name="Table1" localSheetId="15">#REF!</definedName>
    <definedName name="Table1" localSheetId="16">#REF!</definedName>
    <definedName name="Table1" localSheetId="17">#REF!</definedName>
    <definedName name="Table1" localSheetId="18">#REF!</definedName>
    <definedName name="Table1" localSheetId="19">#REF!</definedName>
    <definedName name="Table1" localSheetId="20">#REF!</definedName>
    <definedName name="Table1" localSheetId="24">#REF!</definedName>
    <definedName name="Table1" localSheetId="25">#REF!</definedName>
    <definedName name="Table1" localSheetId="26">#REF!</definedName>
    <definedName name="Table1" localSheetId="27">#REF!</definedName>
    <definedName name="Table1" localSheetId="28">#REF!</definedName>
    <definedName name="Table1" localSheetId="29">#REF!</definedName>
    <definedName name="Table1">#REF!</definedName>
    <definedName name="Table1_list" localSheetId="15">#REF!</definedName>
    <definedName name="Table1_list" localSheetId="16">#REF!</definedName>
    <definedName name="Table1_list" localSheetId="17">#REF!</definedName>
    <definedName name="Table1_list" localSheetId="18">#REF!</definedName>
    <definedName name="Table1_list" localSheetId="19">#REF!</definedName>
    <definedName name="Table1_list" localSheetId="20">#REF!</definedName>
    <definedName name="Table1_list" localSheetId="24">#REF!</definedName>
    <definedName name="Table1_list" localSheetId="25">#REF!</definedName>
    <definedName name="Table1_list" localSheetId="26">#REF!</definedName>
    <definedName name="Table1_list" localSheetId="27">#REF!</definedName>
    <definedName name="Table1_list" localSheetId="28">#REF!</definedName>
    <definedName name="Table1_list" localSheetId="29">#REF!</definedName>
    <definedName name="Table1_list">#REF!</definedName>
    <definedName name="TableName">"Dummy"</definedName>
    <definedName name="Tax_Rate">[9]Assumptions!$C$20</definedName>
    <definedName name="TaxReturn1992" localSheetId="15">#REF!</definedName>
    <definedName name="TaxReturn1992" localSheetId="16">#REF!</definedName>
    <definedName name="TaxReturn1992" localSheetId="17">#REF!</definedName>
    <definedName name="TaxReturn1992" localSheetId="18">#REF!</definedName>
    <definedName name="TaxReturn1992" localSheetId="19">#REF!</definedName>
    <definedName name="TaxReturn1992" localSheetId="20">#REF!</definedName>
    <definedName name="TaxReturn1992" localSheetId="24">#REF!</definedName>
    <definedName name="TaxReturn1992" localSheetId="25">#REF!</definedName>
    <definedName name="TaxReturn1992" localSheetId="26">#REF!</definedName>
    <definedName name="TaxReturn1992" localSheetId="27">#REF!</definedName>
    <definedName name="TaxReturn1992" localSheetId="28">#REF!</definedName>
    <definedName name="TaxReturn1992" localSheetId="29">#REF!</definedName>
    <definedName name="TaxReturn1992">#REF!</definedName>
    <definedName name="TaxReturn1993" localSheetId="15">#REF!</definedName>
    <definedName name="TaxReturn1993" localSheetId="16">#REF!</definedName>
    <definedName name="TaxReturn1993" localSheetId="17">#REF!</definedName>
    <definedName name="TaxReturn1993" localSheetId="18">#REF!</definedName>
    <definedName name="TaxReturn1993" localSheetId="19">#REF!</definedName>
    <definedName name="TaxReturn1993" localSheetId="20">#REF!</definedName>
    <definedName name="TaxReturn1993" localSheetId="24">#REF!</definedName>
    <definedName name="TaxReturn1993" localSheetId="25">#REF!</definedName>
    <definedName name="TaxReturn1993" localSheetId="26">#REF!</definedName>
    <definedName name="TaxReturn1993" localSheetId="27">#REF!</definedName>
    <definedName name="TaxReturn1993" localSheetId="28">#REF!</definedName>
    <definedName name="TaxReturn1993" localSheetId="29">#REF!</definedName>
    <definedName name="TaxReturn1993">#REF!</definedName>
    <definedName name="TBal" localSheetId="15">#REF!</definedName>
    <definedName name="TBal" localSheetId="16">#REF!</definedName>
    <definedName name="TBal" localSheetId="17">#REF!</definedName>
    <definedName name="TBal" localSheetId="18">#REF!</definedName>
    <definedName name="TBal" localSheetId="19">#REF!</definedName>
    <definedName name="TBal" localSheetId="20">#REF!</definedName>
    <definedName name="TBal" localSheetId="24">#REF!</definedName>
    <definedName name="TBal" localSheetId="25">#REF!</definedName>
    <definedName name="TBal" localSheetId="26">#REF!</definedName>
    <definedName name="TBal" localSheetId="27">#REF!</definedName>
    <definedName name="TBal" localSheetId="28">#REF!</definedName>
    <definedName name="TBal" localSheetId="29">#REF!</definedName>
    <definedName name="TBal">#REF!</definedName>
    <definedName name="tblChgCodes" localSheetId="15">#REF!</definedName>
    <definedName name="tblChgCodes" localSheetId="16">#REF!</definedName>
    <definedName name="tblChgCodes" localSheetId="17">#REF!</definedName>
    <definedName name="tblChgCodes" localSheetId="18">#REF!</definedName>
    <definedName name="tblChgCodes" localSheetId="19">#REF!</definedName>
    <definedName name="tblChgCodes" localSheetId="20">#REF!</definedName>
    <definedName name="tblChgCodes" localSheetId="24">#REF!</definedName>
    <definedName name="tblChgCodes" localSheetId="25">#REF!</definedName>
    <definedName name="tblChgCodes" localSheetId="26">#REF!</definedName>
    <definedName name="tblChgCodes" localSheetId="27">#REF!</definedName>
    <definedName name="tblChgCodes" localSheetId="28">#REF!</definedName>
    <definedName name="tblChgCodes" localSheetId="29">#REF!</definedName>
    <definedName name="tblChgCodes">#REF!</definedName>
    <definedName name="TblConsTypes" localSheetId="15">#REF!</definedName>
    <definedName name="TblConsTypes" localSheetId="16">#REF!</definedName>
    <definedName name="TblConsTypes" localSheetId="17">#REF!</definedName>
    <definedName name="TblConsTypes" localSheetId="18">#REF!</definedName>
    <definedName name="TblConsTypes" localSheetId="19">#REF!</definedName>
    <definedName name="TblConsTypes" localSheetId="20">#REF!</definedName>
    <definedName name="TblConsTypes" localSheetId="24">#REF!</definedName>
    <definedName name="TblConsTypes" localSheetId="25">#REF!</definedName>
    <definedName name="TblConsTypes" localSheetId="26">#REF!</definedName>
    <definedName name="TblConsTypes" localSheetId="27">#REF!</definedName>
    <definedName name="TblConsTypes" localSheetId="28">#REF!</definedName>
    <definedName name="TblConsTypes" localSheetId="29">#REF!</definedName>
    <definedName name="TblConsTypes">#REF!</definedName>
    <definedName name="tblRates" localSheetId="15">#REF!</definedName>
    <definedName name="tblRates" localSheetId="16">#REF!</definedName>
    <definedName name="tblRates" localSheetId="17">#REF!</definedName>
    <definedName name="tblRates" localSheetId="18">#REF!</definedName>
    <definedName name="tblRates" localSheetId="19">#REF!</definedName>
    <definedName name="tblRates" localSheetId="20">#REF!</definedName>
    <definedName name="tblRates" localSheetId="24">#REF!</definedName>
    <definedName name="tblRates" localSheetId="25">#REF!</definedName>
    <definedName name="tblRates" localSheetId="26">#REF!</definedName>
    <definedName name="tblRates" localSheetId="27">#REF!</definedName>
    <definedName name="tblRates" localSheetId="28">#REF!</definedName>
    <definedName name="tblRates" localSheetId="29">#REF!</definedName>
    <definedName name="tblRates">#REF!</definedName>
    <definedName name="tblrptrate" localSheetId="15">#REF!</definedName>
    <definedName name="tblrptrate" localSheetId="16">#REF!</definedName>
    <definedName name="tblrptrate" localSheetId="17">#REF!</definedName>
    <definedName name="tblrptrate" localSheetId="18">#REF!</definedName>
    <definedName name="tblrptrate" localSheetId="19">#REF!</definedName>
    <definedName name="tblrptrate" localSheetId="20">#REF!</definedName>
    <definedName name="tblrptrate" localSheetId="24">#REF!</definedName>
    <definedName name="tblrptrate" localSheetId="25">#REF!</definedName>
    <definedName name="tblrptrate" localSheetId="26">#REF!</definedName>
    <definedName name="tblrptrate" localSheetId="27">#REF!</definedName>
    <definedName name="tblrptrate" localSheetId="28">#REF!</definedName>
    <definedName name="tblrptrate" localSheetId="29">#REF!</definedName>
    <definedName name="tblrptrate">#REF!</definedName>
    <definedName name="TDM" localSheetId="15" hidden="1">{#N/A,#N/A,FALSE,"Aging Summary";#N/A,#N/A,FALSE,"Ratio Analysis";#N/A,#N/A,FALSE,"Test 120 Day Accts";#N/A,#N/A,FALSE,"Tickmarks"}</definedName>
    <definedName name="TDM" localSheetId="16" hidden="1">{#N/A,#N/A,FALSE,"Aging Summary";#N/A,#N/A,FALSE,"Ratio Analysis";#N/A,#N/A,FALSE,"Test 120 Day Accts";#N/A,#N/A,FALSE,"Tickmarks"}</definedName>
    <definedName name="TDM" localSheetId="17" hidden="1">{#N/A,#N/A,FALSE,"Aging Summary";#N/A,#N/A,FALSE,"Ratio Analysis";#N/A,#N/A,FALSE,"Test 120 Day Accts";#N/A,#N/A,FALSE,"Tickmarks"}</definedName>
    <definedName name="TDM" localSheetId="18" hidden="1">{#N/A,#N/A,FALSE,"Aging Summary";#N/A,#N/A,FALSE,"Ratio Analysis";#N/A,#N/A,FALSE,"Test 120 Day Accts";#N/A,#N/A,FALSE,"Tickmarks"}</definedName>
    <definedName name="TDM" localSheetId="19" hidden="1">{#N/A,#N/A,FALSE,"Aging Summary";#N/A,#N/A,FALSE,"Ratio Analysis";#N/A,#N/A,FALSE,"Test 120 Day Accts";#N/A,#N/A,FALSE,"Tickmarks"}</definedName>
    <definedName name="TDM" localSheetId="20" hidden="1">{#N/A,#N/A,FALSE,"Aging Summary";#N/A,#N/A,FALSE,"Ratio Analysis";#N/A,#N/A,FALSE,"Test 120 Day Accts";#N/A,#N/A,FALSE,"Tickmarks"}</definedName>
    <definedName name="TDM" localSheetId="21" hidden="1">{#N/A,#N/A,FALSE,"Aging Summary";#N/A,#N/A,FALSE,"Ratio Analysis";#N/A,#N/A,FALSE,"Test 120 Day Accts";#N/A,#N/A,FALSE,"Tickmarks"}</definedName>
    <definedName name="TDM" localSheetId="2" hidden="1">{#N/A,#N/A,FALSE,"Aging Summary";#N/A,#N/A,FALSE,"Ratio Analysis";#N/A,#N/A,FALSE,"Test 120 Day Accts";#N/A,#N/A,FALSE,"Tickmarks"}</definedName>
    <definedName name="TDM" localSheetId="7" hidden="1">{#N/A,#N/A,FALSE,"Aging Summary";#N/A,#N/A,FALSE,"Ratio Analysis";#N/A,#N/A,FALSE,"Test 120 Day Accts";#N/A,#N/A,FALSE,"Tickmarks"}</definedName>
    <definedName name="TDM" localSheetId="12" hidden="1">{#N/A,#N/A,FALSE,"Aging Summary";#N/A,#N/A,FALSE,"Ratio Analysis";#N/A,#N/A,FALSE,"Test 120 Day Accts";#N/A,#N/A,FALSE,"Tickmarks"}</definedName>
    <definedName name="TDM" localSheetId="14" hidden="1">{#N/A,#N/A,FALSE,"Aging Summary";#N/A,#N/A,FALSE,"Ratio Analysis";#N/A,#N/A,FALSE,"Test 120 Day Accts";#N/A,#N/A,FALSE,"Tickmarks"}</definedName>
    <definedName name="TDM" localSheetId="24" hidden="1">{#N/A,#N/A,FALSE,"Aging Summary";#N/A,#N/A,FALSE,"Ratio Analysis";#N/A,#N/A,FALSE,"Test 120 Day Accts";#N/A,#N/A,FALSE,"Tickmarks"}</definedName>
    <definedName name="TDM" localSheetId="25" hidden="1">{#N/A,#N/A,FALSE,"Aging Summary";#N/A,#N/A,FALSE,"Ratio Analysis";#N/A,#N/A,FALSE,"Test 120 Day Accts";#N/A,#N/A,FALSE,"Tickmarks"}</definedName>
    <definedName name="TDM" localSheetId="26" hidden="1">{#N/A,#N/A,FALSE,"Aging Summary";#N/A,#N/A,FALSE,"Ratio Analysis";#N/A,#N/A,FALSE,"Test 120 Day Accts";#N/A,#N/A,FALSE,"Tickmarks"}</definedName>
    <definedName name="TDM" localSheetId="27" hidden="1">{#N/A,#N/A,FALSE,"Aging Summary";#N/A,#N/A,FALSE,"Ratio Analysis";#N/A,#N/A,FALSE,"Test 120 Day Accts";#N/A,#N/A,FALSE,"Tickmarks"}</definedName>
    <definedName name="TDM" localSheetId="28" hidden="1">{#N/A,#N/A,FALSE,"Aging Summary";#N/A,#N/A,FALSE,"Ratio Analysis";#N/A,#N/A,FALSE,"Test 120 Day Accts";#N/A,#N/A,FALSE,"Tickmarks"}</definedName>
    <definedName name="TDM" localSheetId="29" hidden="1">{#N/A,#N/A,FALSE,"Aging Summary";#N/A,#N/A,FALSE,"Ratio Analysis";#N/A,#N/A,FALSE,"Test 120 Day Accts";#N/A,#N/A,FALSE,"Tickmarks"}</definedName>
    <definedName name="TEMP">#REF!</definedName>
    <definedName name="template2" localSheetId="15" hidden="1">{"by_month",#N/A,TRUE,"template";"destec_month",#N/A,TRUE,"template";"by_quarter",#N/A,TRUE,"template";"destec_quarter",#N/A,TRUE,"template";"by_year",#N/A,TRUE,"template";"destec_annual",#N/A,TRUE,"template"}</definedName>
    <definedName name="template2" localSheetId="16" hidden="1">{"by_month",#N/A,TRUE,"template";"destec_month",#N/A,TRUE,"template";"by_quarter",#N/A,TRUE,"template";"destec_quarter",#N/A,TRUE,"template";"by_year",#N/A,TRUE,"template";"destec_annual",#N/A,TRUE,"template"}</definedName>
    <definedName name="template2" localSheetId="17" hidden="1">{"by_month",#N/A,TRUE,"template";"destec_month",#N/A,TRUE,"template";"by_quarter",#N/A,TRUE,"template";"destec_quarter",#N/A,TRUE,"template";"by_year",#N/A,TRUE,"template";"destec_annual",#N/A,TRUE,"template"}</definedName>
    <definedName name="template2" localSheetId="18" hidden="1">{"by_month",#N/A,TRUE,"template";"destec_month",#N/A,TRUE,"template";"by_quarter",#N/A,TRUE,"template";"destec_quarter",#N/A,TRUE,"template";"by_year",#N/A,TRUE,"template";"destec_annual",#N/A,TRUE,"template"}</definedName>
    <definedName name="template2" localSheetId="19" hidden="1">{"by_month",#N/A,TRUE,"template";"destec_month",#N/A,TRUE,"template";"by_quarter",#N/A,TRUE,"template";"destec_quarter",#N/A,TRUE,"template";"by_year",#N/A,TRUE,"template";"destec_annual",#N/A,TRUE,"template"}</definedName>
    <definedName name="template2" localSheetId="20" hidden="1">{"by_month",#N/A,TRUE,"template";"destec_month",#N/A,TRUE,"template";"by_quarter",#N/A,TRUE,"template";"destec_quarter",#N/A,TRUE,"template";"by_year",#N/A,TRUE,"template";"destec_annual",#N/A,TRUE,"template"}</definedName>
    <definedName name="template2" localSheetId="21" hidden="1">{"by_month",#N/A,TRUE,"template";"destec_month",#N/A,TRUE,"template";"by_quarter",#N/A,TRUE,"template";"destec_quarter",#N/A,TRUE,"template";"by_year",#N/A,TRUE,"template";"destec_annual",#N/A,TRUE,"template"}</definedName>
    <definedName name="template2" localSheetId="2" hidden="1">{"by_month",#N/A,TRUE,"template";"destec_month",#N/A,TRUE,"template";"by_quarter",#N/A,TRUE,"template";"destec_quarter",#N/A,TRUE,"template";"by_year",#N/A,TRUE,"template";"destec_annual",#N/A,TRUE,"template"}</definedName>
    <definedName name="template2" localSheetId="7" hidden="1">{"by_month",#N/A,TRUE,"template";"destec_month",#N/A,TRUE,"template";"by_quarter",#N/A,TRUE,"template";"destec_quarter",#N/A,TRUE,"template";"by_year",#N/A,TRUE,"template";"destec_annual",#N/A,TRUE,"template"}</definedName>
    <definedName name="template2" localSheetId="12" hidden="1">{"by_month",#N/A,TRUE,"template";"destec_month",#N/A,TRUE,"template";"by_quarter",#N/A,TRUE,"template";"destec_quarter",#N/A,TRUE,"template";"by_year",#N/A,TRUE,"template";"destec_annual",#N/A,TRUE,"template"}</definedName>
    <definedName name="template2" localSheetId="14" hidden="1">{"by_month",#N/A,TRUE,"template";"destec_month",#N/A,TRUE,"template";"by_quarter",#N/A,TRUE,"template";"destec_quarter",#N/A,TRUE,"template";"by_year",#N/A,TRUE,"template";"destec_annual",#N/A,TRUE,"template"}</definedName>
    <definedName name="template2" localSheetId="24" hidden="1">{"by_month",#N/A,TRUE,"template";"destec_month",#N/A,TRUE,"template";"by_quarter",#N/A,TRUE,"template";"destec_quarter",#N/A,TRUE,"template";"by_year",#N/A,TRUE,"template";"destec_annual",#N/A,TRUE,"template"}</definedName>
    <definedName name="template2" localSheetId="25" hidden="1">{"by_month",#N/A,TRUE,"template";"destec_month",#N/A,TRUE,"template";"by_quarter",#N/A,TRUE,"template";"destec_quarter",#N/A,TRUE,"template";"by_year",#N/A,TRUE,"template";"destec_annual",#N/A,TRUE,"template"}</definedName>
    <definedName name="template2" localSheetId="26" hidden="1">{"by_month",#N/A,TRUE,"template";"destec_month",#N/A,TRUE,"template";"by_quarter",#N/A,TRUE,"template";"destec_quarter",#N/A,TRUE,"template";"by_year",#N/A,TRUE,"template";"destec_annual",#N/A,TRUE,"template"}</definedName>
    <definedName name="template2" localSheetId="27" hidden="1">{"by_month",#N/A,TRUE,"template";"destec_month",#N/A,TRUE,"template";"by_quarter",#N/A,TRUE,"template";"destec_quarter",#N/A,TRUE,"template";"by_year",#N/A,TRUE,"template";"destec_annual",#N/A,TRUE,"template"}</definedName>
    <definedName name="template2" localSheetId="28" hidden="1">{"by_month",#N/A,TRUE,"template";"destec_month",#N/A,TRUE,"template";"by_quarter",#N/A,TRUE,"template";"destec_quarter",#N/A,TRUE,"template";"by_year",#N/A,TRUE,"template";"destec_annual",#N/A,TRUE,"template"}</definedName>
    <definedName name="template2" localSheetId="29" hidden="1">{"by_month",#N/A,TRUE,"template";"destec_month",#N/A,TRUE,"template";"by_quarter",#N/A,TRUE,"template";"destec_quarter",#N/A,TRUE,"template";"by_year",#N/A,TRUE,"template";"destec_annual",#N/A,TRUE,"template"}</definedName>
    <definedName name="terst2" localSheetId="15" hidden="1">{"Page_1",#N/A,FALSE,"BAD4Q98";"Page_2",#N/A,FALSE,"BAD4Q98";"Page_3",#N/A,FALSE,"BAD4Q98";"Page_4",#N/A,FALSE,"BAD4Q98";"Page_5",#N/A,FALSE,"BAD4Q98";"Page_6",#N/A,FALSE,"BAD4Q98";"Input_1",#N/A,FALSE,"BAD4Q98";"Input_2",#N/A,FALSE,"BAD4Q98"}</definedName>
    <definedName name="terst2" localSheetId="16" hidden="1">{"Page_1",#N/A,FALSE,"BAD4Q98";"Page_2",#N/A,FALSE,"BAD4Q98";"Page_3",#N/A,FALSE,"BAD4Q98";"Page_4",#N/A,FALSE,"BAD4Q98";"Page_5",#N/A,FALSE,"BAD4Q98";"Page_6",#N/A,FALSE,"BAD4Q98";"Input_1",#N/A,FALSE,"BAD4Q98";"Input_2",#N/A,FALSE,"BAD4Q98"}</definedName>
    <definedName name="terst2" localSheetId="17" hidden="1">{"Page_1",#N/A,FALSE,"BAD4Q98";"Page_2",#N/A,FALSE,"BAD4Q98";"Page_3",#N/A,FALSE,"BAD4Q98";"Page_4",#N/A,FALSE,"BAD4Q98";"Page_5",#N/A,FALSE,"BAD4Q98";"Page_6",#N/A,FALSE,"BAD4Q98";"Input_1",#N/A,FALSE,"BAD4Q98";"Input_2",#N/A,FALSE,"BAD4Q98"}</definedName>
    <definedName name="terst2" localSheetId="18" hidden="1">{"Page_1",#N/A,FALSE,"BAD4Q98";"Page_2",#N/A,FALSE,"BAD4Q98";"Page_3",#N/A,FALSE,"BAD4Q98";"Page_4",#N/A,FALSE,"BAD4Q98";"Page_5",#N/A,FALSE,"BAD4Q98";"Page_6",#N/A,FALSE,"BAD4Q98";"Input_1",#N/A,FALSE,"BAD4Q98";"Input_2",#N/A,FALSE,"BAD4Q98"}</definedName>
    <definedName name="terst2" localSheetId="19" hidden="1">{"Page_1",#N/A,FALSE,"BAD4Q98";"Page_2",#N/A,FALSE,"BAD4Q98";"Page_3",#N/A,FALSE,"BAD4Q98";"Page_4",#N/A,FALSE,"BAD4Q98";"Page_5",#N/A,FALSE,"BAD4Q98";"Page_6",#N/A,FALSE,"BAD4Q98";"Input_1",#N/A,FALSE,"BAD4Q98";"Input_2",#N/A,FALSE,"BAD4Q98"}</definedName>
    <definedName name="terst2" localSheetId="20" hidden="1">{"Page_1",#N/A,FALSE,"BAD4Q98";"Page_2",#N/A,FALSE,"BAD4Q98";"Page_3",#N/A,FALSE,"BAD4Q98";"Page_4",#N/A,FALSE,"BAD4Q98";"Page_5",#N/A,FALSE,"BAD4Q98";"Page_6",#N/A,FALSE,"BAD4Q98";"Input_1",#N/A,FALSE,"BAD4Q98";"Input_2",#N/A,FALSE,"BAD4Q98"}</definedName>
    <definedName name="terst2" localSheetId="21" hidden="1">{"Page_1",#N/A,FALSE,"BAD4Q98";"Page_2",#N/A,FALSE,"BAD4Q98";"Page_3",#N/A,FALSE,"BAD4Q98";"Page_4",#N/A,FALSE,"BAD4Q98";"Page_5",#N/A,FALSE,"BAD4Q98";"Page_6",#N/A,FALSE,"BAD4Q98";"Input_1",#N/A,FALSE,"BAD4Q98";"Input_2",#N/A,FALSE,"BAD4Q98"}</definedName>
    <definedName name="terst2" localSheetId="2" hidden="1">{"Page_1",#N/A,FALSE,"BAD4Q98";"Page_2",#N/A,FALSE,"BAD4Q98";"Page_3",#N/A,FALSE,"BAD4Q98";"Page_4",#N/A,FALSE,"BAD4Q98";"Page_5",#N/A,FALSE,"BAD4Q98";"Page_6",#N/A,FALSE,"BAD4Q98";"Input_1",#N/A,FALSE,"BAD4Q98";"Input_2",#N/A,FALSE,"BAD4Q98"}</definedName>
    <definedName name="terst2" localSheetId="7" hidden="1">{"Page_1",#N/A,FALSE,"BAD4Q98";"Page_2",#N/A,FALSE,"BAD4Q98";"Page_3",#N/A,FALSE,"BAD4Q98";"Page_4",#N/A,FALSE,"BAD4Q98";"Page_5",#N/A,FALSE,"BAD4Q98";"Page_6",#N/A,FALSE,"BAD4Q98";"Input_1",#N/A,FALSE,"BAD4Q98";"Input_2",#N/A,FALSE,"BAD4Q98"}</definedName>
    <definedName name="terst2" localSheetId="12" hidden="1">{"Page_1",#N/A,FALSE,"BAD4Q98";"Page_2",#N/A,FALSE,"BAD4Q98";"Page_3",#N/A,FALSE,"BAD4Q98";"Page_4",#N/A,FALSE,"BAD4Q98";"Page_5",#N/A,FALSE,"BAD4Q98";"Page_6",#N/A,FALSE,"BAD4Q98";"Input_1",#N/A,FALSE,"BAD4Q98";"Input_2",#N/A,FALSE,"BAD4Q98"}</definedName>
    <definedName name="terst2" localSheetId="14" hidden="1">{"Page_1",#N/A,FALSE,"BAD4Q98";"Page_2",#N/A,FALSE,"BAD4Q98";"Page_3",#N/A,FALSE,"BAD4Q98";"Page_4",#N/A,FALSE,"BAD4Q98";"Page_5",#N/A,FALSE,"BAD4Q98";"Page_6",#N/A,FALSE,"BAD4Q98";"Input_1",#N/A,FALSE,"BAD4Q98";"Input_2",#N/A,FALSE,"BAD4Q98"}</definedName>
    <definedName name="terst2" localSheetId="24" hidden="1">{"Page_1",#N/A,FALSE,"BAD4Q98";"Page_2",#N/A,FALSE,"BAD4Q98";"Page_3",#N/A,FALSE,"BAD4Q98";"Page_4",#N/A,FALSE,"BAD4Q98";"Page_5",#N/A,FALSE,"BAD4Q98";"Page_6",#N/A,FALSE,"BAD4Q98";"Input_1",#N/A,FALSE,"BAD4Q98";"Input_2",#N/A,FALSE,"BAD4Q98"}</definedName>
    <definedName name="terst2" localSheetId="25" hidden="1">{"Page_1",#N/A,FALSE,"BAD4Q98";"Page_2",#N/A,FALSE,"BAD4Q98";"Page_3",#N/A,FALSE,"BAD4Q98";"Page_4",#N/A,FALSE,"BAD4Q98";"Page_5",#N/A,FALSE,"BAD4Q98";"Page_6",#N/A,FALSE,"BAD4Q98";"Input_1",#N/A,FALSE,"BAD4Q98";"Input_2",#N/A,FALSE,"BAD4Q98"}</definedName>
    <definedName name="terst2" localSheetId="26" hidden="1">{"Page_1",#N/A,FALSE,"BAD4Q98";"Page_2",#N/A,FALSE,"BAD4Q98";"Page_3",#N/A,FALSE,"BAD4Q98";"Page_4",#N/A,FALSE,"BAD4Q98";"Page_5",#N/A,FALSE,"BAD4Q98";"Page_6",#N/A,FALSE,"BAD4Q98";"Input_1",#N/A,FALSE,"BAD4Q98";"Input_2",#N/A,FALSE,"BAD4Q98"}</definedName>
    <definedName name="terst2" localSheetId="27" hidden="1">{"Page_1",#N/A,FALSE,"BAD4Q98";"Page_2",#N/A,FALSE,"BAD4Q98";"Page_3",#N/A,FALSE,"BAD4Q98";"Page_4",#N/A,FALSE,"BAD4Q98";"Page_5",#N/A,FALSE,"BAD4Q98";"Page_6",#N/A,FALSE,"BAD4Q98";"Input_1",#N/A,FALSE,"BAD4Q98";"Input_2",#N/A,FALSE,"BAD4Q98"}</definedName>
    <definedName name="terst2" localSheetId="28" hidden="1">{"Page_1",#N/A,FALSE,"BAD4Q98";"Page_2",#N/A,FALSE,"BAD4Q98";"Page_3",#N/A,FALSE,"BAD4Q98";"Page_4",#N/A,FALSE,"BAD4Q98";"Page_5",#N/A,FALSE,"BAD4Q98";"Page_6",#N/A,FALSE,"BAD4Q98";"Input_1",#N/A,FALSE,"BAD4Q98";"Input_2",#N/A,FALSE,"BAD4Q98"}</definedName>
    <definedName name="terst2" localSheetId="29" hidden="1">{"Page_1",#N/A,FALSE,"BAD4Q98";"Page_2",#N/A,FALSE,"BAD4Q98";"Page_3",#N/A,FALSE,"BAD4Q98";"Page_4",#N/A,FALSE,"BAD4Q98";"Page_5",#N/A,FALSE,"BAD4Q98";"Page_6",#N/A,FALSE,"BAD4Q98";"Input_1",#N/A,FALSE,"BAD4Q98";"Input_2",#N/A,FALSE,"BAD4Q98"}</definedName>
    <definedName name="test" localSheetId="15" hidden="1">{"Page_1",#N/A,FALSE,"BAD4Q98";"Page_2",#N/A,FALSE,"BAD4Q98";"Page_3",#N/A,FALSE,"BAD4Q98";"Page_4",#N/A,FALSE,"BAD4Q98";"Page_5",#N/A,FALSE,"BAD4Q98";"Page_6",#N/A,FALSE,"BAD4Q98";"Input_1",#N/A,FALSE,"BAD4Q98";"Input_2",#N/A,FALSE,"BAD4Q98"}</definedName>
    <definedName name="test" localSheetId="16" hidden="1">{"Page_1",#N/A,FALSE,"BAD4Q98";"Page_2",#N/A,FALSE,"BAD4Q98";"Page_3",#N/A,FALSE,"BAD4Q98";"Page_4",#N/A,FALSE,"BAD4Q98";"Page_5",#N/A,FALSE,"BAD4Q98";"Page_6",#N/A,FALSE,"BAD4Q98";"Input_1",#N/A,FALSE,"BAD4Q98";"Input_2",#N/A,FALSE,"BAD4Q98"}</definedName>
    <definedName name="test" localSheetId="17" hidden="1">{"Page_1",#N/A,FALSE,"BAD4Q98";"Page_2",#N/A,FALSE,"BAD4Q98";"Page_3",#N/A,FALSE,"BAD4Q98";"Page_4",#N/A,FALSE,"BAD4Q98";"Page_5",#N/A,FALSE,"BAD4Q98";"Page_6",#N/A,FALSE,"BAD4Q98";"Input_1",#N/A,FALSE,"BAD4Q98";"Input_2",#N/A,FALSE,"BAD4Q98"}</definedName>
    <definedName name="test" localSheetId="18" hidden="1">{"Page_1",#N/A,FALSE,"BAD4Q98";"Page_2",#N/A,FALSE,"BAD4Q98";"Page_3",#N/A,FALSE,"BAD4Q98";"Page_4",#N/A,FALSE,"BAD4Q98";"Page_5",#N/A,FALSE,"BAD4Q98";"Page_6",#N/A,FALSE,"BAD4Q98";"Input_1",#N/A,FALSE,"BAD4Q98";"Input_2",#N/A,FALSE,"BAD4Q98"}</definedName>
    <definedName name="test" localSheetId="19" hidden="1">{"Page_1",#N/A,FALSE,"BAD4Q98";"Page_2",#N/A,FALSE,"BAD4Q98";"Page_3",#N/A,FALSE,"BAD4Q98";"Page_4",#N/A,FALSE,"BAD4Q98";"Page_5",#N/A,FALSE,"BAD4Q98";"Page_6",#N/A,FALSE,"BAD4Q98";"Input_1",#N/A,FALSE,"BAD4Q98";"Input_2",#N/A,FALSE,"BAD4Q98"}</definedName>
    <definedName name="test" localSheetId="20" hidden="1">{"Page_1",#N/A,FALSE,"BAD4Q98";"Page_2",#N/A,FALSE,"BAD4Q98";"Page_3",#N/A,FALSE,"BAD4Q98";"Page_4",#N/A,FALSE,"BAD4Q98";"Page_5",#N/A,FALSE,"BAD4Q98";"Page_6",#N/A,FALSE,"BAD4Q98";"Input_1",#N/A,FALSE,"BAD4Q98";"Input_2",#N/A,FALSE,"BAD4Q98"}</definedName>
    <definedName name="test" localSheetId="21" hidden="1">{"Page_1",#N/A,FALSE,"BAD4Q98";"Page_2",#N/A,FALSE,"BAD4Q98";"Page_3",#N/A,FALSE,"BAD4Q98";"Page_4",#N/A,FALSE,"BAD4Q98";"Page_5",#N/A,FALSE,"BAD4Q98";"Page_6",#N/A,FALSE,"BAD4Q98";"Input_1",#N/A,FALSE,"BAD4Q98";"Input_2",#N/A,FALSE,"BAD4Q98"}</definedName>
    <definedName name="test" localSheetId="2" hidden="1">{"Page_1",#N/A,FALSE,"BAD4Q98";"Page_2",#N/A,FALSE,"BAD4Q98";"Page_3",#N/A,FALSE,"BAD4Q98";"Page_4",#N/A,FALSE,"BAD4Q98";"Page_5",#N/A,FALSE,"BAD4Q98";"Page_6",#N/A,FALSE,"BAD4Q98";"Input_1",#N/A,FALSE,"BAD4Q98";"Input_2",#N/A,FALSE,"BAD4Q98"}</definedName>
    <definedName name="test" localSheetId="7" hidden="1">{"Page_1",#N/A,FALSE,"BAD4Q98";"Page_2",#N/A,FALSE,"BAD4Q98";"Page_3",#N/A,FALSE,"BAD4Q98";"Page_4",#N/A,FALSE,"BAD4Q98";"Page_5",#N/A,FALSE,"BAD4Q98";"Page_6",#N/A,FALSE,"BAD4Q98";"Input_1",#N/A,FALSE,"BAD4Q98";"Input_2",#N/A,FALSE,"BAD4Q98"}</definedName>
    <definedName name="test" localSheetId="12" hidden="1">{"Page_1",#N/A,FALSE,"BAD4Q98";"Page_2",#N/A,FALSE,"BAD4Q98";"Page_3",#N/A,FALSE,"BAD4Q98";"Page_4",#N/A,FALSE,"BAD4Q98";"Page_5",#N/A,FALSE,"BAD4Q98";"Page_6",#N/A,FALSE,"BAD4Q98";"Input_1",#N/A,FALSE,"BAD4Q98";"Input_2",#N/A,FALSE,"BAD4Q98"}</definedName>
    <definedName name="test" localSheetId="14" hidden="1">{"Page_1",#N/A,FALSE,"BAD4Q98";"Page_2",#N/A,FALSE,"BAD4Q98";"Page_3",#N/A,FALSE,"BAD4Q98";"Page_4",#N/A,FALSE,"BAD4Q98";"Page_5",#N/A,FALSE,"BAD4Q98";"Page_6",#N/A,FALSE,"BAD4Q98";"Input_1",#N/A,FALSE,"BAD4Q98";"Input_2",#N/A,FALSE,"BAD4Q98"}</definedName>
    <definedName name="test" localSheetId="24" hidden="1">{"Page_1",#N/A,FALSE,"BAD4Q98";"Page_2",#N/A,FALSE,"BAD4Q98";"Page_3",#N/A,FALSE,"BAD4Q98";"Page_4",#N/A,FALSE,"BAD4Q98";"Page_5",#N/A,FALSE,"BAD4Q98";"Page_6",#N/A,FALSE,"BAD4Q98";"Input_1",#N/A,FALSE,"BAD4Q98";"Input_2",#N/A,FALSE,"BAD4Q98"}</definedName>
    <definedName name="test" localSheetId="25" hidden="1">{"Page_1",#N/A,FALSE,"BAD4Q98";"Page_2",#N/A,FALSE,"BAD4Q98";"Page_3",#N/A,FALSE,"BAD4Q98";"Page_4",#N/A,FALSE,"BAD4Q98";"Page_5",#N/A,FALSE,"BAD4Q98";"Page_6",#N/A,FALSE,"BAD4Q98";"Input_1",#N/A,FALSE,"BAD4Q98";"Input_2",#N/A,FALSE,"BAD4Q98"}</definedName>
    <definedName name="test" localSheetId="26" hidden="1">{"Page_1",#N/A,FALSE,"BAD4Q98";"Page_2",#N/A,FALSE,"BAD4Q98";"Page_3",#N/A,FALSE,"BAD4Q98";"Page_4",#N/A,FALSE,"BAD4Q98";"Page_5",#N/A,FALSE,"BAD4Q98";"Page_6",#N/A,FALSE,"BAD4Q98";"Input_1",#N/A,FALSE,"BAD4Q98";"Input_2",#N/A,FALSE,"BAD4Q98"}</definedName>
    <definedName name="test" localSheetId="27" hidden="1">{"Page_1",#N/A,FALSE,"BAD4Q98";"Page_2",#N/A,FALSE,"BAD4Q98";"Page_3",#N/A,FALSE,"BAD4Q98";"Page_4",#N/A,FALSE,"BAD4Q98";"Page_5",#N/A,FALSE,"BAD4Q98";"Page_6",#N/A,FALSE,"BAD4Q98";"Input_1",#N/A,FALSE,"BAD4Q98";"Input_2",#N/A,FALSE,"BAD4Q98"}</definedName>
    <definedName name="test" localSheetId="28" hidden="1">{"Page_1",#N/A,FALSE,"BAD4Q98";"Page_2",#N/A,FALSE,"BAD4Q98";"Page_3",#N/A,FALSE,"BAD4Q98";"Page_4",#N/A,FALSE,"BAD4Q98";"Page_5",#N/A,FALSE,"BAD4Q98";"Page_6",#N/A,FALSE,"BAD4Q98";"Input_1",#N/A,FALSE,"BAD4Q98";"Input_2",#N/A,FALSE,"BAD4Q98"}</definedName>
    <definedName name="test" localSheetId="29" hidden="1">{"Page_1",#N/A,FALSE,"BAD4Q98";"Page_2",#N/A,FALSE,"BAD4Q98";"Page_3",#N/A,FALSE,"BAD4Q98";"Page_4",#N/A,FALSE,"BAD4Q98";"Page_5",#N/A,FALSE,"BAD4Q98";"Page_6",#N/A,FALSE,"BAD4Q98";"Input_1",#N/A,FALSE,"BAD4Q98";"Input_2",#N/A,FALSE,"BAD4Q98"}</definedName>
    <definedName name="test_1" localSheetId="15" hidden="1">{"Control_DataContact",#N/A,FALSE,"Control"}</definedName>
    <definedName name="test_1" localSheetId="16" hidden="1">{"Control_DataContact",#N/A,FALSE,"Control"}</definedName>
    <definedName name="test_1" localSheetId="17" hidden="1">{"Control_DataContact",#N/A,FALSE,"Control"}</definedName>
    <definedName name="test_1" localSheetId="18" hidden="1">{"Control_DataContact",#N/A,FALSE,"Control"}</definedName>
    <definedName name="test_1" localSheetId="19" hidden="1">{"Control_DataContact",#N/A,FALSE,"Control"}</definedName>
    <definedName name="test_1" localSheetId="20" hidden="1">{"Control_DataContact",#N/A,FALSE,"Control"}</definedName>
    <definedName name="test_1" localSheetId="21" hidden="1">{"Control_DataContact",#N/A,FALSE,"Control"}</definedName>
    <definedName name="test_1" localSheetId="2" hidden="1">{"Control_DataContact",#N/A,FALSE,"Control"}</definedName>
    <definedName name="test_1" localSheetId="7" hidden="1">{"Control_DataContact",#N/A,FALSE,"Control"}</definedName>
    <definedName name="test_1" localSheetId="12" hidden="1">{"Control_DataContact",#N/A,FALSE,"Control"}</definedName>
    <definedName name="test_1" localSheetId="14" hidden="1">{"Control_DataContact",#N/A,FALSE,"Control"}</definedName>
    <definedName name="test_1" localSheetId="24" hidden="1">{"Control_DataContact",#N/A,FALSE,"Control"}</definedName>
    <definedName name="test_1" localSheetId="25" hidden="1">{"Control_DataContact",#N/A,FALSE,"Control"}</definedName>
    <definedName name="test_1" localSheetId="26" hidden="1">{"Control_DataContact",#N/A,FALSE,"Control"}</definedName>
    <definedName name="test_1" localSheetId="27" hidden="1">{"Control_DataContact",#N/A,FALSE,"Control"}</definedName>
    <definedName name="test_1" localSheetId="28" hidden="1">{"Control_DataContact",#N/A,FALSE,"Control"}</definedName>
    <definedName name="test_1" localSheetId="29" hidden="1">{"Control_DataContact",#N/A,FALSE,"Control"}</definedName>
    <definedName name="TEST0">#REF!</definedName>
    <definedName name="TEST1" localSheetId="15">#REF!</definedName>
    <definedName name="TEST1" localSheetId="16">#REF!</definedName>
    <definedName name="TEST1" localSheetId="17">#REF!</definedName>
    <definedName name="TEST1" localSheetId="18">#REF!</definedName>
    <definedName name="TEST1" localSheetId="19">#REF!</definedName>
    <definedName name="TEST1" localSheetId="20">#REF!</definedName>
    <definedName name="TEST1" localSheetId="24">#REF!</definedName>
    <definedName name="TEST1" localSheetId="25">#REF!</definedName>
    <definedName name="TEST1" localSheetId="26">#REF!</definedName>
    <definedName name="TEST1" localSheetId="27">#REF!</definedName>
    <definedName name="TEST1" localSheetId="28">#REF!</definedName>
    <definedName name="TEST1" localSheetId="29">#REF!</definedName>
    <definedName name="TEST1">#REF!</definedName>
    <definedName name="test1_1" localSheetId="15" hidden="1">{"Sch.D_P_1Gas",#N/A,FALSE,"Sch.D";"Sch.D_P_2Elec",#N/A,FALSE,"Sch.D"}</definedName>
    <definedName name="test1_1" localSheetId="16" hidden="1">{"Sch.D_P_1Gas",#N/A,FALSE,"Sch.D";"Sch.D_P_2Elec",#N/A,FALSE,"Sch.D"}</definedName>
    <definedName name="test1_1" localSheetId="17" hidden="1">{"Sch.D_P_1Gas",#N/A,FALSE,"Sch.D";"Sch.D_P_2Elec",#N/A,FALSE,"Sch.D"}</definedName>
    <definedName name="test1_1" localSheetId="18" hidden="1">{"Sch.D_P_1Gas",#N/A,FALSE,"Sch.D";"Sch.D_P_2Elec",#N/A,FALSE,"Sch.D"}</definedName>
    <definedName name="test1_1" localSheetId="19" hidden="1">{"Sch.D_P_1Gas",#N/A,FALSE,"Sch.D";"Sch.D_P_2Elec",#N/A,FALSE,"Sch.D"}</definedName>
    <definedName name="test1_1" localSheetId="20" hidden="1">{"Sch.D_P_1Gas",#N/A,FALSE,"Sch.D";"Sch.D_P_2Elec",#N/A,FALSE,"Sch.D"}</definedName>
    <definedName name="test1_1" localSheetId="21" hidden="1">{"Sch.D_P_1Gas",#N/A,FALSE,"Sch.D";"Sch.D_P_2Elec",#N/A,FALSE,"Sch.D"}</definedName>
    <definedName name="test1_1" localSheetId="2" hidden="1">{"Sch.D_P_1Gas",#N/A,FALSE,"Sch.D";"Sch.D_P_2Elec",#N/A,FALSE,"Sch.D"}</definedName>
    <definedName name="test1_1" localSheetId="7" hidden="1">{"Sch.D_P_1Gas",#N/A,FALSE,"Sch.D";"Sch.D_P_2Elec",#N/A,FALSE,"Sch.D"}</definedName>
    <definedName name="test1_1" localSheetId="12" hidden="1">{"Sch.D_P_1Gas",#N/A,FALSE,"Sch.D";"Sch.D_P_2Elec",#N/A,FALSE,"Sch.D"}</definedName>
    <definedName name="test1_1" localSheetId="14" hidden="1">{"Sch.D_P_1Gas",#N/A,FALSE,"Sch.D";"Sch.D_P_2Elec",#N/A,FALSE,"Sch.D"}</definedName>
    <definedName name="test1_1" localSheetId="24" hidden="1">{"Sch.D_P_1Gas",#N/A,FALSE,"Sch.D";"Sch.D_P_2Elec",#N/A,FALSE,"Sch.D"}</definedName>
    <definedName name="test1_1" localSheetId="25" hidden="1">{"Sch.D_P_1Gas",#N/A,FALSE,"Sch.D";"Sch.D_P_2Elec",#N/A,FALSE,"Sch.D"}</definedName>
    <definedName name="test1_1" localSheetId="26" hidden="1">{"Sch.D_P_1Gas",#N/A,FALSE,"Sch.D";"Sch.D_P_2Elec",#N/A,FALSE,"Sch.D"}</definedName>
    <definedName name="test1_1" localSheetId="27" hidden="1">{"Sch.D_P_1Gas",#N/A,FALSE,"Sch.D";"Sch.D_P_2Elec",#N/A,FALSE,"Sch.D"}</definedName>
    <definedName name="test1_1" localSheetId="28" hidden="1">{"Sch.D_P_1Gas",#N/A,FALSE,"Sch.D";"Sch.D_P_2Elec",#N/A,FALSE,"Sch.D"}</definedName>
    <definedName name="test1_1" localSheetId="29" hidden="1">{"Sch.D_P_1Gas",#N/A,FALSE,"Sch.D";"Sch.D_P_2Elec",#N/A,FALSE,"Sch.D"}</definedName>
    <definedName name="TEST2">#REF!</definedName>
    <definedName name="test2006" localSheetId="15" hidden="1">{"SourcesUses",#N/A,TRUE,#N/A;"TransOverview",#N/A,TRUE,"CFMODEL"}</definedName>
    <definedName name="test2006" localSheetId="16" hidden="1">{"SourcesUses",#N/A,TRUE,#N/A;"TransOverview",#N/A,TRUE,"CFMODEL"}</definedName>
    <definedName name="test2006" localSheetId="17" hidden="1">{"SourcesUses",#N/A,TRUE,#N/A;"TransOverview",#N/A,TRUE,"CFMODEL"}</definedName>
    <definedName name="test2006" localSheetId="18" hidden="1">{"SourcesUses",#N/A,TRUE,#N/A;"TransOverview",#N/A,TRUE,"CFMODEL"}</definedName>
    <definedName name="test2006" localSheetId="19" hidden="1">{"SourcesUses",#N/A,TRUE,#N/A;"TransOverview",#N/A,TRUE,"CFMODEL"}</definedName>
    <definedName name="test2006" localSheetId="20" hidden="1">{"SourcesUses",#N/A,TRUE,#N/A;"TransOverview",#N/A,TRUE,"CFMODEL"}</definedName>
    <definedName name="test2006" localSheetId="21" hidden="1">{"SourcesUses",#N/A,TRUE,#N/A;"TransOverview",#N/A,TRUE,"CFMODEL"}</definedName>
    <definedName name="test2006" localSheetId="2" hidden="1">{"SourcesUses",#N/A,TRUE,#N/A;"TransOverview",#N/A,TRUE,"CFMODEL"}</definedName>
    <definedName name="test2006" localSheetId="7" hidden="1">{"SourcesUses",#N/A,TRUE,#N/A;"TransOverview",#N/A,TRUE,"CFMODEL"}</definedName>
    <definedName name="test2006" localSheetId="12" hidden="1">{"SourcesUses",#N/A,TRUE,#N/A;"TransOverview",#N/A,TRUE,"CFMODEL"}</definedName>
    <definedName name="test2006" localSheetId="14" hidden="1">{"SourcesUses",#N/A,TRUE,#N/A;"TransOverview",#N/A,TRUE,"CFMODEL"}</definedName>
    <definedName name="test2006" localSheetId="24" hidden="1">{"SourcesUses",#N/A,TRUE,#N/A;"TransOverview",#N/A,TRUE,"CFMODEL"}</definedName>
    <definedName name="test2006" localSheetId="25" hidden="1">{"SourcesUses",#N/A,TRUE,#N/A;"TransOverview",#N/A,TRUE,"CFMODEL"}</definedName>
    <definedName name="test2006" localSheetId="26" hidden="1">{"SourcesUses",#N/A,TRUE,#N/A;"TransOverview",#N/A,TRUE,"CFMODEL"}</definedName>
    <definedName name="test2006" localSheetId="27" hidden="1">{"SourcesUses",#N/A,TRUE,#N/A;"TransOverview",#N/A,TRUE,"CFMODEL"}</definedName>
    <definedName name="test2006" localSheetId="28" hidden="1">{"SourcesUses",#N/A,TRUE,#N/A;"TransOverview",#N/A,TRUE,"CFMODEL"}</definedName>
    <definedName name="test2006" localSheetId="29" hidden="1">{"SourcesUses",#N/A,TRUE,#N/A;"TransOverview",#N/A,TRUE,"CFMODEL"}</definedName>
    <definedName name="TEST3">#REF!</definedName>
    <definedName name="test3_1" localSheetId="15" hidden="1">{"Sch.E_PayrollExp",#N/A,TRUE,"Sch.E,F,G,H";"Sch.F_PayrollTaxes",#N/A,TRUE,"Sch.E,F,G,H";"Sch.G_IncentComp",#N/A,TRUE,"Sch.E,F,G,H";"Sch.H_P1_EmplBeneSum",#N/A,TRUE,"Sch.E,F,G,H"}</definedName>
    <definedName name="test3_1" localSheetId="16" hidden="1">{"Sch.E_PayrollExp",#N/A,TRUE,"Sch.E,F,G,H";"Sch.F_PayrollTaxes",#N/A,TRUE,"Sch.E,F,G,H";"Sch.G_IncentComp",#N/A,TRUE,"Sch.E,F,G,H";"Sch.H_P1_EmplBeneSum",#N/A,TRUE,"Sch.E,F,G,H"}</definedName>
    <definedName name="test3_1" localSheetId="17" hidden="1">{"Sch.E_PayrollExp",#N/A,TRUE,"Sch.E,F,G,H";"Sch.F_PayrollTaxes",#N/A,TRUE,"Sch.E,F,G,H";"Sch.G_IncentComp",#N/A,TRUE,"Sch.E,F,G,H";"Sch.H_P1_EmplBeneSum",#N/A,TRUE,"Sch.E,F,G,H"}</definedName>
    <definedName name="test3_1" localSheetId="18" hidden="1">{"Sch.E_PayrollExp",#N/A,TRUE,"Sch.E,F,G,H";"Sch.F_PayrollTaxes",#N/A,TRUE,"Sch.E,F,G,H";"Sch.G_IncentComp",#N/A,TRUE,"Sch.E,F,G,H";"Sch.H_P1_EmplBeneSum",#N/A,TRUE,"Sch.E,F,G,H"}</definedName>
    <definedName name="test3_1" localSheetId="19" hidden="1">{"Sch.E_PayrollExp",#N/A,TRUE,"Sch.E,F,G,H";"Sch.F_PayrollTaxes",#N/A,TRUE,"Sch.E,F,G,H";"Sch.G_IncentComp",#N/A,TRUE,"Sch.E,F,G,H";"Sch.H_P1_EmplBeneSum",#N/A,TRUE,"Sch.E,F,G,H"}</definedName>
    <definedName name="test3_1" localSheetId="20" hidden="1">{"Sch.E_PayrollExp",#N/A,TRUE,"Sch.E,F,G,H";"Sch.F_PayrollTaxes",#N/A,TRUE,"Sch.E,F,G,H";"Sch.G_IncentComp",#N/A,TRUE,"Sch.E,F,G,H";"Sch.H_P1_EmplBeneSum",#N/A,TRUE,"Sch.E,F,G,H"}</definedName>
    <definedName name="test3_1" localSheetId="21" hidden="1">{"Sch.E_PayrollExp",#N/A,TRUE,"Sch.E,F,G,H";"Sch.F_PayrollTaxes",#N/A,TRUE,"Sch.E,F,G,H";"Sch.G_IncentComp",#N/A,TRUE,"Sch.E,F,G,H";"Sch.H_P1_EmplBeneSum",#N/A,TRUE,"Sch.E,F,G,H"}</definedName>
    <definedName name="test3_1" localSheetId="2" hidden="1">{"Sch.E_PayrollExp",#N/A,TRUE,"Sch.E,F,G,H";"Sch.F_PayrollTaxes",#N/A,TRUE,"Sch.E,F,G,H";"Sch.G_IncentComp",#N/A,TRUE,"Sch.E,F,G,H";"Sch.H_P1_EmplBeneSum",#N/A,TRUE,"Sch.E,F,G,H"}</definedName>
    <definedName name="test3_1" localSheetId="7" hidden="1">{"Sch.E_PayrollExp",#N/A,TRUE,"Sch.E,F,G,H";"Sch.F_PayrollTaxes",#N/A,TRUE,"Sch.E,F,G,H";"Sch.G_IncentComp",#N/A,TRUE,"Sch.E,F,G,H";"Sch.H_P1_EmplBeneSum",#N/A,TRUE,"Sch.E,F,G,H"}</definedName>
    <definedName name="test3_1" localSheetId="12" hidden="1">{"Sch.E_PayrollExp",#N/A,TRUE,"Sch.E,F,G,H";"Sch.F_PayrollTaxes",#N/A,TRUE,"Sch.E,F,G,H";"Sch.G_IncentComp",#N/A,TRUE,"Sch.E,F,G,H";"Sch.H_P1_EmplBeneSum",#N/A,TRUE,"Sch.E,F,G,H"}</definedName>
    <definedName name="test3_1" localSheetId="14" hidden="1">{"Sch.E_PayrollExp",#N/A,TRUE,"Sch.E,F,G,H";"Sch.F_PayrollTaxes",#N/A,TRUE,"Sch.E,F,G,H";"Sch.G_IncentComp",#N/A,TRUE,"Sch.E,F,G,H";"Sch.H_P1_EmplBeneSum",#N/A,TRUE,"Sch.E,F,G,H"}</definedName>
    <definedName name="test3_1" localSheetId="24" hidden="1">{"Sch.E_PayrollExp",#N/A,TRUE,"Sch.E,F,G,H";"Sch.F_PayrollTaxes",#N/A,TRUE,"Sch.E,F,G,H";"Sch.G_IncentComp",#N/A,TRUE,"Sch.E,F,G,H";"Sch.H_P1_EmplBeneSum",#N/A,TRUE,"Sch.E,F,G,H"}</definedName>
    <definedName name="test3_1" localSheetId="25" hidden="1">{"Sch.E_PayrollExp",#N/A,TRUE,"Sch.E,F,G,H";"Sch.F_PayrollTaxes",#N/A,TRUE,"Sch.E,F,G,H";"Sch.G_IncentComp",#N/A,TRUE,"Sch.E,F,G,H";"Sch.H_P1_EmplBeneSum",#N/A,TRUE,"Sch.E,F,G,H"}</definedName>
    <definedName name="test3_1" localSheetId="26" hidden="1">{"Sch.E_PayrollExp",#N/A,TRUE,"Sch.E,F,G,H";"Sch.F_PayrollTaxes",#N/A,TRUE,"Sch.E,F,G,H";"Sch.G_IncentComp",#N/A,TRUE,"Sch.E,F,G,H";"Sch.H_P1_EmplBeneSum",#N/A,TRUE,"Sch.E,F,G,H"}</definedName>
    <definedName name="test3_1" localSheetId="27" hidden="1">{"Sch.E_PayrollExp",#N/A,TRUE,"Sch.E,F,G,H";"Sch.F_PayrollTaxes",#N/A,TRUE,"Sch.E,F,G,H";"Sch.G_IncentComp",#N/A,TRUE,"Sch.E,F,G,H";"Sch.H_P1_EmplBeneSum",#N/A,TRUE,"Sch.E,F,G,H"}</definedName>
    <definedName name="test3_1" localSheetId="28" hidden="1">{"Sch.E_PayrollExp",#N/A,TRUE,"Sch.E,F,G,H";"Sch.F_PayrollTaxes",#N/A,TRUE,"Sch.E,F,G,H";"Sch.G_IncentComp",#N/A,TRUE,"Sch.E,F,G,H";"Sch.H_P1_EmplBeneSum",#N/A,TRUE,"Sch.E,F,G,H"}</definedName>
    <definedName name="test3_1" localSheetId="29" hidden="1">{"Sch.E_PayrollExp",#N/A,TRUE,"Sch.E,F,G,H";"Sch.F_PayrollTaxes",#N/A,TRUE,"Sch.E,F,G,H";"Sch.G_IncentComp",#N/A,TRUE,"Sch.E,F,G,H";"Sch.H_P1_EmplBeneSum",#N/A,TRUE,"Sch.E,F,G,H"}</definedName>
    <definedName name="TEST4">#REF!</definedName>
    <definedName name="TESTHKEY" localSheetId="15">#REF!</definedName>
    <definedName name="TESTHKEY" localSheetId="16">#REF!</definedName>
    <definedName name="TESTHKEY" localSheetId="17">#REF!</definedName>
    <definedName name="TESTHKEY" localSheetId="18">#REF!</definedName>
    <definedName name="TESTHKEY" localSheetId="19">#REF!</definedName>
    <definedName name="TESTHKEY" localSheetId="20">#REF!</definedName>
    <definedName name="TESTHKEY" localSheetId="24">#REF!</definedName>
    <definedName name="TESTHKEY" localSheetId="25">#REF!</definedName>
    <definedName name="TESTHKEY" localSheetId="26">#REF!</definedName>
    <definedName name="TESTHKEY" localSheetId="27">#REF!</definedName>
    <definedName name="TESTHKEY" localSheetId="28">#REF!</definedName>
    <definedName name="TESTHKEY" localSheetId="29">#REF!</definedName>
    <definedName name="TESTHKEY">#REF!</definedName>
    <definedName name="TESTKEYS" localSheetId="15">#REF!</definedName>
    <definedName name="TESTKEYS" localSheetId="16">#REF!</definedName>
    <definedName name="TESTKEYS" localSheetId="17">#REF!</definedName>
    <definedName name="TESTKEYS" localSheetId="18">#REF!</definedName>
    <definedName name="TESTKEYS" localSheetId="19">#REF!</definedName>
    <definedName name="TESTKEYS" localSheetId="20">#REF!</definedName>
    <definedName name="TESTKEYS" localSheetId="24">#REF!</definedName>
    <definedName name="TESTKEYS" localSheetId="25">#REF!</definedName>
    <definedName name="TESTKEYS" localSheetId="26">#REF!</definedName>
    <definedName name="TESTKEYS" localSheetId="27">#REF!</definedName>
    <definedName name="TESTKEYS" localSheetId="28">#REF!</definedName>
    <definedName name="TESTKEYS" localSheetId="29">#REF!</definedName>
    <definedName name="TESTKEYS">#REF!</definedName>
    <definedName name="TESTVKEY" localSheetId="15">#REF!</definedName>
    <definedName name="TESTVKEY" localSheetId="16">#REF!</definedName>
    <definedName name="TESTVKEY" localSheetId="17">#REF!</definedName>
    <definedName name="TESTVKEY" localSheetId="18">#REF!</definedName>
    <definedName name="TESTVKEY" localSheetId="19">#REF!</definedName>
    <definedName name="TESTVKEY" localSheetId="20">#REF!</definedName>
    <definedName name="TESTVKEY" localSheetId="24">#REF!</definedName>
    <definedName name="TESTVKEY" localSheetId="25">#REF!</definedName>
    <definedName name="TESTVKEY" localSheetId="26">#REF!</definedName>
    <definedName name="TESTVKEY" localSheetId="27">#REF!</definedName>
    <definedName name="TESTVKEY" localSheetId="28">#REF!</definedName>
    <definedName name="TESTVKEY" localSheetId="29">#REF!</definedName>
    <definedName name="TESTVKEY">#REF!</definedName>
    <definedName name="TextRefCopyRangeCount" hidden="1">39</definedName>
    <definedName name="Ticker">"EFTC"</definedName>
    <definedName name="Total_Ancillary_Service_Revenues">#REF!</definedName>
    <definedName name="Total_Annual_Capacity_Revenues" localSheetId="15">#REF!</definedName>
    <definedName name="Total_Annual_Capacity_Revenues" localSheetId="16">#REF!</definedName>
    <definedName name="Total_Annual_Capacity_Revenues" localSheetId="17">#REF!</definedName>
    <definedName name="Total_Annual_Capacity_Revenues" localSheetId="18">#REF!</definedName>
    <definedName name="Total_Annual_Capacity_Revenues" localSheetId="19">#REF!</definedName>
    <definedName name="Total_Annual_Capacity_Revenues" localSheetId="20">#REF!</definedName>
    <definedName name="Total_Annual_Capacity_Revenues" localSheetId="24">#REF!</definedName>
    <definedName name="Total_Annual_Capacity_Revenues" localSheetId="25">#REF!</definedName>
    <definedName name="Total_Annual_Capacity_Revenues" localSheetId="26">#REF!</definedName>
    <definedName name="Total_Annual_Capacity_Revenues" localSheetId="27">#REF!</definedName>
    <definedName name="Total_Annual_Capacity_Revenues" localSheetId="28">#REF!</definedName>
    <definedName name="Total_Annual_Capacity_Revenues" localSheetId="29">#REF!</definedName>
    <definedName name="Total_Annual_Capacity_Revenues">#REF!</definedName>
    <definedName name="Total_Base_Plant_Delivered_MWh" localSheetId="15">#REF!</definedName>
    <definedName name="Total_Base_Plant_Delivered_MWh" localSheetId="16">#REF!</definedName>
    <definedName name="Total_Base_Plant_Delivered_MWh" localSheetId="17">#REF!</definedName>
    <definedName name="Total_Base_Plant_Delivered_MWh" localSheetId="18">#REF!</definedName>
    <definedName name="Total_Base_Plant_Delivered_MWh" localSheetId="19">#REF!</definedName>
    <definedName name="Total_Base_Plant_Delivered_MWh" localSheetId="20">#REF!</definedName>
    <definedName name="Total_Base_Plant_Delivered_MWh" localSheetId="24">#REF!</definedName>
    <definedName name="Total_Base_Plant_Delivered_MWh" localSheetId="25">#REF!</definedName>
    <definedName name="Total_Base_Plant_Delivered_MWh" localSheetId="26">#REF!</definedName>
    <definedName name="Total_Base_Plant_Delivered_MWh" localSheetId="27">#REF!</definedName>
    <definedName name="Total_Base_Plant_Delivered_MWh" localSheetId="28">#REF!</definedName>
    <definedName name="Total_Base_Plant_Delivered_MWh" localSheetId="29">#REF!</definedName>
    <definedName name="Total_Base_Plant_Delivered_MWh">#REF!</definedName>
    <definedName name="Total_Draws" localSheetId="15">#REF!</definedName>
    <definedName name="Total_Draws" localSheetId="16">#REF!</definedName>
    <definedName name="Total_Draws" localSheetId="17">#REF!</definedName>
    <definedName name="Total_Draws" localSheetId="18">#REF!</definedName>
    <definedName name="Total_Draws" localSheetId="19">#REF!</definedName>
    <definedName name="Total_Draws" localSheetId="20">#REF!</definedName>
    <definedName name="Total_Draws" localSheetId="24">#REF!</definedName>
    <definedName name="Total_Draws" localSheetId="25">#REF!</definedName>
    <definedName name="Total_Draws" localSheetId="26">#REF!</definedName>
    <definedName name="Total_Draws" localSheetId="27">#REF!</definedName>
    <definedName name="Total_Draws" localSheetId="28">#REF!</definedName>
    <definedName name="Total_Draws" localSheetId="29">#REF!</definedName>
    <definedName name="Total_Draws">#REF!</definedName>
    <definedName name="Total_Gas_Cost" localSheetId="15">#REF!</definedName>
    <definedName name="Total_Gas_Cost" localSheetId="16">#REF!</definedName>
    <definedName name="Total_Gas_Cost" localSheetId="17">#REF!</definedName>
    <definedName name="Total_Gas_Cost" localSheetId="18">#REF!</definedName>
    <definedName name="Total_Gas_Cost" localSheetId="19">#REF!</definedName>
    <definedName name="Total_Gas_Cost" localSheetId="20">#REF!</definedName>
    <definedName name="Total_Gas_Cost" localSheetId="24">#REF!</definedName>
    <definedName name="Total_Gas_Cost" localSheetId="25">#REF!</definedName>
    <definedName name="Total_Gas_Cost" localSheetId="26">#REF!</definedName>
    <definedName name="Total_Gas_Cost" localSheetId="27">#REF!</definedName>
    <definedName name="Total_Gas_Cost" localSheetId="28">#REF!</definedName>
    <definedName name="Total_Gas_Cost" localSheetId="29">#REF!</definedName>
    <definedName name="Total_Gas_Cost">#REF!</definedName>
    <definedName name="Total_Market_Delivered_MWh" localSheetId="15">#REF!</definedName>
    <definedName name="Total_Market_Delivered_MWh" localSheetId="16">#REF!</definedName>
    <definedName name="Total_Market_Delivered_MWh" localSheetId="17">#REF!</definedName>
    <definedName name="Total_Market_Delivered_MWh" localSheetId="18">#REF!</definedName>
    <definedName name="Total_Market_Delivered_MWh" localSheetId="19">#REF!</definedName>
    <definedName name="Total_Market_Delivered_MWh" localSheetId="20">#REF!</definedName>
    <definedName name="Total_Market_Delivered_MWh" localSheetId="24">#REF!</definedName>
    <definedName name="Total_Market_Delivered_MWh" localSheetId="25">#REF!</definedName>
    <definedName name="Total_Market_Delivered_MWh" localSheetId="26">#REF!</definedName>
    <definedName name="Total_Market_Delivered_MWh" localSheetId="27">#REF!</definedName>
    <definedName name="Total_Market_Delivered_MWh" localSheetId="28">#REF!</definedName>
    <definedName name="Total_Market_Delivered_MWh" localSheetId="29">#REF!</definedName>
    <definedName name="Total_Market_Delivered_MWh">#REF!</definedName>
    <definedName name="Total_Project_Cost" localSheetId="15">#REF!</definedName>
    <definedName name="Total_Project_Cost" localSheetId="16">#REF!</definedName>
    <definedName name="Total_Project_Cost" localSheetId="17">#REF!</definedName>
    <definedName name="Total_Project_Cost" localSheetId="18">#REF!</definedName>
    <definedName name="Total_Project_Cost" localSheetId="19">#REF!</definedName>
    <definedName name="Total_Project_Cost" localSheetId="20">#REF!</definedName>
    <definedName name="Total_Project_Cost" localSheetId="24">#REF!</definedName>
    <definedName name="Total_Project_Cost" localSheetId="25">#REF!</definedName>
    <definedName name="Total_Project_Cost" localSheetId="26">#REF!</definedName>
    <definedName name="Total_Project_Cost" localSheetId="27">#REF!</definedName>
    <definedName name="Total_Project_Cost" localSheetId="28">#REF!</definedName>
    <definedName name="Total_Project_Cost" localSheetId="29">#REF!</definedName>
    <definedName name="Total_Project_Cost">#REF!</definedName>
    <definedName name="Total_PSA_Delivered_MWh" localSheetId="15">#REF!</definedName>
    <definedName name="Total_PSA_Delivered_MWh" localSheetId="16">#REF!</definedName>
    <definedName name="Total_PSA_Delivered_MWh" localSheetId="17">#REF!</definedName>
    <definedName name="Total_PSA_Delivered_MWh" localSheetId="18">#REF!</definedName>
    <definedName name="Total_PSA_Delivered_MWh" localSheetId="19">#REF!</definedName>
    <definedName name="Total_PSA_Delivered_MWh" localSheetId="20">#REF!</definedName>
    <definedName name="Total_PSA_Delivered_MWh" localSheetId="24">#REF!</definedName>
    <definedName name="Total_PSA_Delivered_MWh" localSheetId="25">#REF!</definedName>
    <definedName name="Total_PSA_Delivered_MWh" localSheetId="26">#REF!</definedName>
    <definedName name="Total_PSA_Delivered_MWh" localSheetId="27">#REF!</definedName>
    <definedName name="Total_PSA_Delivered_MWh" localSheetId="28">#REF!</definedName>
    <definedName name="Total_PSA_Delivered_MWh" localSheetId="29">#REF!</definedName>
    <definedName name="Total_PSA_Delivered_MWh">#REF!</definedName>
    <definedName name="Total_Variable_Energy_Revenues" localSheetId="15">#REF!</definedName>
    <definedName name="Total_Variable_Energy_Revenues" localSheetId="16">#REF!</definedName>
    <definedName name="Total_Variable_Energy_Revenues" localSheetId="17">#REF!</definedName>
    <definedName name="Total_Variable_Energy_Revenues" localSheetId="18">#REF!</definedName>
    <definedName name="Total_Variable_Energy_Revenues" localSheetId="19">#REF!</definedName>
    <definedName name="Total_Variable_Energy_Revenues" localSheetId="20">#REF!</definedName>
    <definedName name="Total_Variable_Energy_Revenues" localSheetId="24">#REF!</definedName>
    <definedName name="Total_Variable_Energy_Revenues" localSheetId="25">#REF!</definedName>
    <definedName name="Total_Variable_Energy_Revenues" localSheetId="26">#REF!</definedName>
    <definedName name="Total_Variable_Energy_Revenues" localSheetId="27">#REF!</definedName>
    <definedName name="Total_Variable_Energy_Revenues" localSheetId="28">#REF!</definedName>
    <definedName name="Total_Variable_Energy_Revenues" localSheetId="29">#REF!</definedName>
    <definedName name="Total_Variable_Energy_Revenues">#REF!</definedName>
    <definedName name="TownCode" localSheetId="15">#REF!</definedName>
    <definedName name="TownCode" localSheetId="16">#REF!</definedName>
    <definedName name="TownCode" localSheetId="17">#REF!</definedName>
    <definedName name="TownCode" localSheetId="18">#REF!</definedName>
    <definedName name="TownCode" localSheetId="19">#REF!</definedName>
    <definedName name="TownCode" localSheetId="20">#REF!</definedName>
    <definedName name="TownCode" localSheetId="24">#REF!</definedName>
    <definedName name="TownCode" localSheetId="25">#REF!</definedName>
    <definedName name="TownCode" localSheetId="26">#REF!</definedName>
    <definedName name="TownCode" localSheetId="27">#REF!</definedName>
    <definedName name="TownCode" localSheetId="28">#REF!</definedName>
    <definedName name="TownCode" localSheetId="29">#REF!</definedName>
    <definedName name="TownCode">#REF!</definedName>
    <definedName name="TP_Footer_Path" hidden="1">"S:\04048\04RET\Special Projects\Special Plan Transfer\"</definedName>
    <definedName name="TP_Footer_User" hidden="1">"Melvin Williams"</definedName>
    <definedName name="TP_Footer_Version" hidden="1">"v3.00"</definedName>
    <definedName name="Tranche_A_Notes_Pct_Construction">[30]Inputs!$B$450</definedName>
    <definedName name="Tranche_B_Notes_Pct_Construction">[30]Inputs!$B$451</definedName>
    <definedName name="TUCU" localSheetId="15" hidden="1">#REF!</definedName>
    <definedName name="TUCU" localSheetId="16" hidden="1">#REF!</definedName>
    <definedName name="TUCU" localSheetId="17" hidden="1">#REF!</definedName>
    <definedName name="TUCU" localSheetId="18" hidden="1">#REF!</definedName>
    <definedName name="TUCU" localSheetId="19" hidden="1">#REF!</definedName>
    <definedName name="TUCU" localSheetId="20" hidden="1">#REF!</definedName>
    <definedName name="TUCU" localSheetId="24" hidden="1">#REF!</definedName>
    <definedName name="TUCU" localSheetId="25" hidden="1">#REF!</definedName>
    <definedName name="TUCU" localSheetId="26" hidden="1">#REF!</definedName>
    <definedName name="TUCU" localSheetId="27" hidden="1">#REF!</definedName>
    <definedName name="TUCU" localSheetId="28" hidden="1">#REF!</definedName>
    <definedName name="TUCU" localSheetId="29" hidden="1">#REF!</definedName>
    <definedName name="TUCU" hidden="1">#REF!</definedName>
    <definedName name="turnover" localSheetId="15">#REF!</definedName>
    <definedName name="turnover" localSheetId="16">#REF!</definedName>
    <definedName name="turnover" localSheetId="17">#REF!</definedName>
    <definedName name="turnover" localSheetId="18">#REF!</definedName>
    <definedName name="turnover" localSheetId="19">#REF!</definedName>
    <definedName name="turnover" localSheetId="20">#REF!</definedName>
    <definedName name="turnover" localSheetId="24">#REF!</definedName>
    <definedName name="turnover" localSheetId="25">#REF!</definedName>
    <definedName name="turnover" localSheetId="26">#REF!</definedName>
    <definedName name="turnover" localSheetId="27">#REF!</definedName>
    <definedName name="turnover" localSheetId="28">#REF!</definedName>
    <definedName name="turnover" localSheetId="29">#REF!</definedName>
    <definedName name="turnover">#REF!</definedName>
    <definedName name="tytyt" localSheetId="15">#REF!</definedName>
    <definedName name="tytyt" localSheetId="16">#REF!</definedName>
    <definedName name="tytyt" localSheetId="17">#REF!</definedName>
    <definedName name="tytyt" localSheetId="18">#REF!</definedName>
    <definedName name="tytyt" localSheetId="19">#REF!</definedName>
    <definedName name="tytyt" localSheetId="20">#REF!</definedName>
    <definedName name="tytyt" localSheetId="24">#REF!</definedName>
    <definedName name="tytyt" localSheetId="25">#REF!</definedName>
    <definedName name="tytyt" localSheetId="26">#REF!</definedName>
    <definedName name="tytyt" localSheetId="27">#REF!</definedName>
    <definedName name="tytyt" localSheetId="28">#REF!</definedName>
    <definedName name="tytyt" localSheetId="29">#REF!</definedName>
    <definedName name="tytyt">#REF!</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nlevered_Monthly_Cash_Flows" localSheetId="15">#REF!</definedName>
    <definedName name="Unlevered_Monthly_Cash_Flows" localSheetId="16">#REF!</definedName>
    <definedName name="Unlevered_Monthly_Cash_Flows" localSheetId="17">#REF!</definedName>
    <definedName name="Unlevered_Monthly_Cash_Flows" localSheetId="18">#REF!</definedName>
    <definedName name="Unlevered_Monthly_Cash_Flows" localSheetId="19">#REF!</definedName>
    <definedName name="Unlevered_Monthly_Cash_Flows" localSheetId="20">#REF!</definedName>
    <definedName name="Unlevered_Monthly_Cash_Flows" localSheetId="24">#REF!</definedName>
    <definedName name="Unlevered_Monthly_Cash_Flows" localSheetId="25">#REF!</definedName>
    <definedName name="Unlevered_Monthly_Cash_Flows" localSheetId="26">#REF!</definedName>
    <definedName name="Unlevered_Monthly_Cash_Flows" localSheetId="27">#REF!</definedName>
    <definedName name="Unlevered_Monthly_Cash_Flows" localSheetId="28">#REF!</definedName>
    <definedName name="Unlevered_Monthly_Cash_Flows" localSheetId="29">#REF!</definedName>
    <definedName name="Unlevered_Monthly_Cash_Flows">#REF!</definedName>
    <definedName name="Unused_Commitment" localSheetId="15">#REF!</definedName>
    <definedName name="Unused_Commitment" localSheetId="16">#REF!</definedName>
    <definedName name="Unused_Commitment" localSheetId="17">#REF!</definedName>
    <definedName name="Unused_Commitment" localSheetId="18">#REF!</definedName>
    <definedName name="Unused_Commitment" localSheetId="19">#REF!</definedName>
    <definedName name="Unused_Commitment" localSheetId="20">#REF!</definedName>
    <definedName name="Unused_Commitment" localSheetId="24">#REF!</definedName>
    <definedName name="Unused_Commitment" localSheetId="25">#REF!</definedName>
    <definedName name="Unused_Commitment" localSheetId="26">#REF!</definedName>
    <definedName name="Unused_Commitment" localSheetId="27">#REF!</definedName>
    <definedName name="Unused_Commitment" localSheetId="28">#REF!</definedName>
    <definedName name="Unused_Commitment" localSheetId="29">#REF!</definedName>
    <definedName name="Unused_Commitment">#REF!</definedName>
    <definedName name="USGenLLC_Taxes" localSheetId="15">#REF!</definedName>
    <definedName name="USGenLLC_Taxes" localSheetId="16">#REF!</definedName>
    <definedName name="USGenLLC_Taxes" localSheetId="17">#REF!</definedName>
    <definedName name="USGenLLC_Taxes" localSheetId="18">#REF!</definedName>
    <definedName name="USGenLLC_Taxes" localSheetId="19">#REF!</definedName>
    <definedName name="USGenLLC_Taxes" localSheetId="20">#REF!</definedName>
    <definedName name="USGenLLC_Taxes" localSheetId="24">#REF!</definedName>
    <definedName name="USGenLLC_Taxes" localSheetId="25">#REF!</definedName>
    <definedName name="USGenLLC_Taxes" localSheetId="26">#REF!</definedName>
    <definedName name="USGenLLC_Taxes" localSheetId="27">#REF!</definedName>
    <definedName name="USGenLLC_Taxes" localSheetId="28">#REF!</definedName>
    <definedName name="USGenLLC_Taxes" localSheetId="29">#REF!</definedName>
    <definedName name="USGenLLC_Taxes">#REF!</definedName>
    <definedName name="Utility" localSheetId="15">'[8]misc tables'!$B$16:$B$17</definedName>
    <definedName name="Utility" localSheetId="16">'[8]misc tables'!$B$16:$B$17</definedName>
    <definedName name="Utility" localSheetId="17">'[8]misc tables'!$B$16:$B$17</definedName>
    <definedName name="Utility" localSheetId="18">'[8]misc tables'!$B$16:$B$17</definedName>
    <definedName name="Utility" localSheetId="19">'[8]misc tables'!$B$16:$B$17</definedName>
    <definedName name="Utility" localSheetId="20">'[8]misc tables'!$B$16:$B$17</definedName>
    <definedName name="Utility" localSheetId="24">'[8]misc tables'!$B$16:$B$17</definedName>
    <definedName name="Utility" localSheetId="25">'[8]misc tables'!$B$16:$B$17</definedName>
    <definedName name="Utility" localSheetId="26">'[8]misc tables'!$B$16:$B$17</definedName>
    <definedName name="Utility" localSheetId="27">'[8]misc tables'!$B$16:$B$17</definedName>
    <definedName name="Utility" localSheetId="28">'[8]misc tables'!$B$16:$B$17</definedName>
    <definedName name="Utility" localSheetId="29">'[8]misc tables'!$B$16:$B$17</definedName>
    <definedName name="Utility">'[8]misc tables'!$B$16:$B$17</definedName>
    <definedName name="v">[2]Parameters!$D$18</definedName>
    <definedName name="val">[2]Parameters!$D$6</definedName>
    <definedName name="Validation" localSheetId="15">#REF!</definedName>
    <definedName name="Validation" localSheetId="16">#REF!</definedName>
    <definedName name="Validation" localSheetId="17">#REF!</definedName>
    <definedName name="Validation" localSheetId="18">#REF!</definedName>
    <definedName name="Validation" localSheetId="19">#REF!</definedName>
    <definedName name="Validation" localSheetId="20">#REF!</definedName>
    <definedName name="Validation" localSheetId="24">#REF!</definedName>
    <definedName name="Validation" localSheetId="25">#REF!</definedName>
    <definedName name="Validation" localSheetId="26">#REF!</definedName>
    <definedName name="Validation" localSheetId="27">#REF!</definedName>
    <definedName name="Validation" localSheetId="28">#REF!</definedName>
    <definedName name="Validation" localSheetId="29">#REF!</definedName>
    <definedName name="Validation">#REF!</definedName>
    <definedName name="Values_Entered" localSheetId="15">IF(LOAN_AMOUNT*INTEREST_RATE*LOAN_YEARS*LOAN_START&gt;0,1,0)</definedName>
    <definedName name="Values_Entered" localSheetId="16">IF(LOAN_AMOUNT*INTEREST_RATE*LOAN_YEARS*LOAN_START&gt;0,1,0)</definedName>
    <definedName name="Values_Entered" localSheetId="17">IF(LOAN_AMOUNT*INTEREST_RATE*LOAN_YEARS*LOAN_START&gt;0,1,0)</definedName>
    <definedName name="Values_Entered" localSheetId="18">IF(LOAN_AMOUNT*INTEREST_RATE*LOAN_YEARS*LOAN_START&gt;0,1,0)</definedName>
    <definedName name="Values_Entered" localSheetId="19">IF(LOAN_AMOUNT*INTEREST_RATE*LOAN_YEARS*LOAN_START&gt;0,1,0)</definedName>
    <definedName name="Values_Entered" localSheetId="20">IF(LOAN_AMOUNT*INTEREST_RATE*LOAN_YEARS*LOAN_START&gt;0,1,0)</definedName>
    <definedName name="Values_Entered" localSheetId="21">IF(LOAN_AMOUNT*INTEREST_RATE*LOAN_YEARS*LOAN_START&gt;0,1,0)</definedName>
    <definedName name="Values_Entered" localSheetId="2">IF(LOAN_AMOUNT*INTEREST_RATE*LOAN_YEARS*LOAN_START&gt;0,1,0)</definedName>
    <definedName name="Values_Entered" localSheetId="3">IF(LOAN_AMOUNT*INTEREST_RATE*LOAN_YEARS*LOAN_START&gt;0,1,0)</definedName>
    <definedName name="Values_Entered" localSheetId="5">IF(LOAN_AMOUNT*INTEREST_RATE*LOAN_YEARS*LOAN_START&gt;0,1,0)</definedName>
    <definedName name="Values_Entered" localSheetId="7">IF(LOAN_AMOUNT*INTEREST_RATE*LOAN_YEARS*LOAN_START&gt;0,1,0)</definedName>
    <definedName name="Values_Entered" localSheetId="12">IF(LOAN_AMOUNT*INTEREST_RATE*LOAN_YEARS*LOAN_START&gt;0,1,0)</definedName>
    <definedName name="Values_Entered" localSheetId="14">IF(LOAN_AMOUNT*INTEREST_RATE*LOAN_YEARS*LOAN_START&gt;0,1,0)</definedName>
    <definedName name="Values_Entered" localSheetId="24">IF(LOAN_AMOUNT*INTEREST_RATE*LOAN_YEARS*LOAN_START&gt;0,1,0)</definedName>
    <definedName name="Values_Entered" localSheetId="25">IF(LOAN_AMOUNT*INTEREST_RATE*LOAN_YEARS*LOAN_START&gt;0,1,0)</definedName>
    <definedName name="Values_Entered" localSheetId="26">IF(LOAN_AMOUNT*INTEREST_RATE*LOAN_YEARS*LOAN_START&gt;0,1,0)</definedName>
    <definedName name="Values_Entered" localSheetId="27">IF(LOAN_AMOUNT*INTEREST_RATE*LOAN_YEARS*LOAN_START&gt;0,1,0)</definedName>
    <definedName name="Values_Entered" localSheetId="28">IF(LOAN_AMOUNT*INTEREST_RATE*LOAN_YEARS*LOAN_START&gt;0,1,0)</definedName>
    <definedName name="Values_Entered" localSheetId="29">IF(LOAN_AMOUNT*INTEREST_RATE*LOAN_YEARS*LOAN_START&gt;0,1,0)</definedName>
    <definedName name="Values_Entered">IF(LOAN_AMOUNT*INTEREST_RATE*LOAN_YEARS*LOAN_START&gt;0,1,0)</definedName>
    <definedName name="Values_Entered_Pref" localSheetId="15">IF(LOAN_AMOUNT_PREF*INTEREST_RATE_PREF*LOAN_YEARS_PREF*LOAN_START_PREF&gt;0,1,0)</definedName>
    <definedName name="Values_Entered_Pref" localSheetId="16">IF(LOAN_AMOUNT_PREF*INTEREST_RATE_PREF*LOAN_YEARS_PREF*LOAN_START_PREF&gt;0,1,0)</definedName>
    <definedName name="Values_Entered_Pref" localSheetId="17">IF(LOAN_AMOUNT_PREF*INTEREST_RATE_PREF*LOAN_YEARS_PREF*LOAN_START_PREF&gt;0,1,0)</definedName>
    <definedName name="Values_Entered_Pref" localSheetId="18">IF(LOAN_AMOUNT_PREF*INTEREST_RATE_PREF*LOAN_YEARS_PREF*LOAN_START_PREF&gt;0,1,0)</definedName>
    <definedName name="Values_Entered_Pref" localSheetId="19">IF(LOAN_AMOUNT_PREF*INTEREST_RATE_PREF*LOAN_YEARS_PREF*LOAN_START_PREF&gt;0,1,0)</definedName>
    <definedName name="Values_Entered_Pref" localSheetId="20">IF(LOAN_AMOUNT_PREF*INTEREST_RATE_PREF*LOAN_YEARS_PREF*LOAN_START_PREF&gt;0,1,0)</definedName>
    <definedName name="Values_Entered_Pref" localSheetId="21">IF(LOAN_AMOUNT_PREF*INTEREST_RATE_PREF*LOAN_YEARS_PREF*LOAN_START_PREF&gt;0,1,0)</definedName>
    <definedName name="Values_Entered_Pref" localSheetId="2">IF(LOAN_AMOUNT_PREF*INTEREST_RATE_PREF*LOAN_YEARS_PREF*LOAN_START_PREF&gt;0,1,0)</definedName>
    <definedName name="Values_Entered_Pref" localSheetId="3">IF(LOAN_AMOUNT_PREF*INTEREST_RATE_PREF*LOAN_YEARS_PREF*LOAN_START_PREF&gt;0,1,0)</definedName>
    <definedName name="Values_Entered_Pref" localSheetId="5">IF(LOAN_AMOUNT_PREF*INTEREST_RATE_PREF*LOAN_YEARS_PREF*LOAN_START_PREF&gt;0,1,0)</definedName>
    <definedName name="Values_Entered_Pref" localSheetId="7">IF(LOAN_AMOUNT_PREF*INTEREST_RATE_PREF*LOAN_YEARS_PREF*LOAN_START_PREF&gt;0,1,0)</definedName>
    <definedName name="Values_Entered_Pref" localSheetId="12">IF(LOAN_AMOUNT_PREF*INTEREST_RATE_PREF*LOAN_YEARS_PREF*LOAN_START_PREF&gt;0,1,0)</definedName>
    <definedName name="Values_Entered_Pref" localSheetId="14">IF(LOAN_AMOUNT_PREF*INTEREST_RATE_PREF*LOAN_YEARS_PREF*LOAN_START_PREF&gt;0,1,0)</definedName>
    <definedName name="Values_Entered_Pref" localSheetId="24">IF(LOAN_AMOUNT_PREF*INTEREST_RATE_PREF*LOAN_YEARS_PREF*LOAN_START_PREF&gt;0,1,0)</definedName>
    <definedName name="Values_Entered_Pref" localSheetId="25">IF(LOAN_AMOUNT_PREF*INTEREST_RATE_PREF*LOAN_YEARS_PREF*LOAN_START_PREF&gt;0,1,0)</definedName>
    <definedName name="Values_Entered_Pref" localSheetId="26">IF(LOAN_AMOUNT_PREF*INTEREST_RATE_PREF*LOAN_YEARS_PREF*LOAN_START_PREF&gt;0,1,0)</definedName>
    <definedName name="Values_Entered_Pref" localSheetId="27">IF(LOAN_AMOUNT_PREF*INTEREST_RATE_PREF*LOAN_YEARS_PREF*LOAN_START_PREF&gt;0,1,0)</definedName>
    <definedName name="Values_Entered_Pref" localSheetId="28">IF(LOAN_AMOUNT_PREF*INTEREST_RATE_PREF*LOAN_YEARS_PREF*LOAN_START_PREF&gt;0,1,0)</definedName>
    <definedName name="Values_Entered_Pref" localSheetId="29">IF(LOAN_AMOUNT_PREF*INTEREST_RATE_PREF*LOAN_YEARS_PREF*LOAN_START_PREF&gt;0,1,0)</definedName>
    <definedName name="Values_Entered_Pref">IF(LOAN_AMOUNT_PREF*INTEREST_RATE_PREF*LOAN_YEARS_PREF*LOAN_START_PREF&gt;0,1,0)</definedName>
    <definedName name="vol_data">[5]Inputs!$H$3</definedName>
    <definedName name="w" localSheetId="15" hidden="1">{"SourcesUses",#N/A,TRUE,"CFMODEL";"TransOverview",#N/A,TRUE,"CFMODEL"}</definedName>
    <definedName name="w" localSheetId="16" hidden="1">{"SourcesUses",#N/A,TRUE,"CFMODEL";"TransOverview",#N/A,TRUE,"CFMODEL"}</definedName>
    <definedName name="w" localSheetId="17" hidden="1">{"SourcesUses",#N/A,TRUE,"CFMODEL";"TransOverview",#N/A,TRUE,"CFMODEL"}</definedName>
    <definedName name="w" localSheetId="18" hidden="1">{"SourcesUses",#N/A,TRUE,"CFMODEL";"TransOverview",#N/A,TRUE,"CFMODEL"}</definedName>
    <definedName name="w" localSheetId="19" hidden="1">{"SourcesUses",#N/A,TRUE,"CFMODEL";"TransOverview",#N/A,TRUE,"CFMODEL"}</definedName>
    <definedName name="w" localSheetId="20" hidden="1">{"SourcesUses",#N/A,TRUE,"CFMODEL";"TransOverview",#N/A,TRUE,"CFMODEL"}</definedName>
    <definedName name="w" localSheetId="21" hidden="1">{"SourcesUses",#N/A,TRUE,"CFMODEL";"TransOverview",#N/A,TRUE,"CFMODEL"}</definedName>
    <definedName name="w" localSheetId="2" hidden="1">{"SourcesUses",#N/A,TRUE,"CFMODEL";"TransOverview",#N/A,TRUE,"CFMODEL"}</definedName>
    <definedName name="w" localSheetId="7" hidden="1">{"SourcesUses",#N/A,TRUE,"CFMODEL";"TransOverview",#N/A,TRUE,"CFMODEL"}</definedName>
    <definedName name="w" localSheetId="12" hidden="1">{"SourcesUses",#N/A,TRUE,"CFMODEL";"TransOverview",#N/A,TRUE,"CFMODEL"}</definedName>
    <definedName name="w" localSheetId="14" hidden="1">{"SourcesUses",#N/A,TRUE,"CFMODEL";"TransOverview",#N/A,TRUE,"CFMODEL"}</definedName>
    <definedName name="w" localSheetId="24" hidden="1">{"SourcesUses",#N/A,TRUE,"CFMODEL";"TransOverview",#N/A,TRUE,"CFMODEL"}</definedName>
    <definedName name="w" localSheetId="25" hidden="1">{"SourcesUses",#N/A,TRUE,"CFMODEL";"TransOverview",#N/A,TRUE,"CFMODEL"}</definedName>
    <definedName name="w" localSheetId="26" hidden="1">{"SourcesUses",#N/A,TRUE,"CFMODEL";"TransOverview",#N/A,TRUE,"CFMODEL"}</definedName>
    <definedName name="w" localSheetId="27" hidden="1">{"SourcesUses",#N/A,TRUE,"CFMODEL";"TransOverview",#N/A,TRUE,"CFMODEL"}</definedName>
    <definedName name="w" localSheetId="28" hidden="1">{"SourcesUses",#N/A,TRUE,"CFMODEL";"TransOverview",#N/A,TRUE,"CFMODEL"}</definedName>
    <definedName name="w" localSheetId="29" hidden="1">{"SourcesUses",#N/A,TRUE,"CFMODEL";"TransOverview",#N/A,TRUE,"CFMODEL"}</definedName>
    <definedName name="W_NWC_NCashAP">#REF!</definedName>
    <definedName name="W_NWC_NCashAR" localSheetId="15">#REF!</definedName>
    <definedName name="W_NWC_NCashAR" localSheetId="16">#REF!</definedName>
    <definedName name="W_NWC_NCashAR" localSheetId="17">#REF!</definedName>
    <definedName name="W_NWC_NCashAR" localSheetId="18">#REF!</definedName>
    <definedName name="W_NWC_NCashAR" localSheetId="19">#REF!</definedName>
    <definedName name="W_NWC_NCashAR" localSheetId="20">#REF!</definedName>
    <definedName name="W_NWC_NCashAR" localSheetId="24">#REF!</definedName>
    <definedName name="W_NWC_NCashAR" localSheetId="25">#REF!</definedName>
    <definedName name="W_NWC_NCashAR" localSheetId="26">#REF!</definedName>
    <definedName name="W_NWC_NCashAR" localSheetId="27">#REF!</definedName>
    <definedName name="W_NWC_NCashAR" localSheetId="28">#REF!</definedName>
    <definedName name="W_NWC_NCashAR" localSheetId="29">#REF!</definedName>
    <definedName name="W_NWC_NCashAR">#REF!</definedName>
    <definedName name="W_NWC_NCashComNPurch" localSheetId="15">#REF!</definedName>
    <definedName name="W_NWC_NCashComNPurch" localSheetId="16">#REF!</definedName>
    <definedName name="W_NWC_NCashComNPurch" localSheetId="17">#REF!</definedName>
    <definedName name="W_NWC_NCashComNPurch" localSheetId="18">#REF!</definedName>
    <definedName name="W_NWC_NCashComNPurch" localSheetId="19">#REF!</definedName>
    <definedName name="W_NWC_NCashComNPurch" localSheetId="20">#REF!</definedName>
    <definedName name="W_NWC_NCashComNPurch" localSheetId="24">#REF!</definedName>
    <definedName name="W_NWC_NCashComNPurch" localSheetId="25">#REF!</definedName>
    <definedName name="W_NWC_NCashComNPurch" localSheetId="26">#REF!</definedName>
    <definedName name="W_NWC_NCashComNPurch" localSheetId="27">#REF!</definedName>
    <definedName name="W_NWC_NCashComNPurch" localSheetId="28">#REF!</definedName>
    <definedName name="W_NWC_NCashComNPurch" localSheetId="29">#REF!</definedName>
    <definedName name="W_NWC_NCashComNPurch">#REF!</definedName>
    <definedName name="W_NWC_NCashCustDep" localSheetId="15">#REF!</definedName>
    <definedName name="W_NWC_NCashCustDep" localSheetId="16">#REF!</definedName>
    <definedName name="W_NWC_NCashCustDep" localSheetId="17">#REF!</definedName>
    <definedName name="W_NWC_NCashCustDep" localSheetId="18">#REF!</definedName>
    <definedName name="W_NWC_NCashCustDep" localSheetId="19">#REF!</definedName>
    <definedName name="W_NWC_NCashCustDep" localSheetId="20">#REF!</definedName>
    <definedName name="W_NWC_NCashCustDep" localSheetId="24">#REF!</definedName>
    <definedName name="W_NWC_NCashCustDep" localSheetId="25">#REF!</definedName>
    <definedName name="W_NWC_NCashCustDep" localSheetId="26">#REF!</definedName>
    <definedName name="W_NWC_NCashCustDep" localSheetId="27">#REF!</definedName>
    <definedName name="W_NWC_NCashCustDep" localSheetId="28">#REF!</definedName>
    <definedName name="W_NWC_NCashCustDep" localSheetId="29">#REF!</definedName>
    <definedName name="W_NWC_NCashCustDep">#REF!</definedName>
    <definedName name="W_NWC_NCashDivPay" localSheetId="15">#REF!</definedName>
    <definedName name="W_NWC_NCashDivPay" localSheetId="16">#REF!</definedName>
    <definedName name="W_NWC_NCashDivPay" localSheetId="17">#REF!</definedName>
    <definedName name="W_NWC_NCashDivPay" localSheetId="18">#REF!</definedName>
    <definedName name="W_NWC_NCashDivPay" localSheetId="19">#REF!</definedName>
    <definedName name="W_NWC_NCashDivPay" localSheetId="20">#REF!</definedName>
    <definedName name="W_NWC_NCashDivPay" localSheetId="24">#REF!</definedName>
    <definedName name="W_NWC_NCashDivPay" localSheetId="25">#REF!</definedName>
    <definedName name="W_NWC_NCashDivPay" localSheetId="26">#REF!</definedName>
    <definedName name="W_NWC_NCashDivPay" localSheetId="27">#REF!</definedName>
    <definedName name="W_NWC_NCashDivPay" localSheetId="28">#REF!</definedName>
    <definedName name="W_NWC_NCashDivPay" localSheetId="29">#REF!</definedName>
    <definedName name="W_NWC_NCashDivPay">#REF!</definedName>
    <definedName name="W_NWC_NCashEnergyAssets" localSheetId="15">#REF!</definedName>
    <definedName name="W_NWC_NCashEnergyAssets" localSheetId="16">#REF!</definedName>
    <definedName name="W_NWC_NCashEnergyAssets" localSheetId="17">#REF!</definedName>
    <definedName name="W_NWC_NCashEnergyAssets" localSheetId="18">#REF!</definedName>
    <definedName name="W_NWC_NCashEnergyAssets" localSheetId="19">#REF!</definedName>
    <definedName name="W_NWC_NCashEnergyAssets" localSheetId="20">#REF!</definedName>
    <definedName name="W_NWC_NCashEnergyAssets" localSheetId="24">#REF!</definedName>
    <definedName name="W_NWC_NCashEnergyAssets" localSheetId="25">#REF!</definedName>
    <definedName name="W_NWC_NCashEnergyAssets" localSheetId="26">#REF!</definedName>
    <definedName name="W_NWC_NCashEnergyAssets" localSheetId="27">#REF!</definedName>
    <definedName name="W_NWC_NCashEnergyAssets" localSheetId="28">#REF!</definedName>
    <definedName name="W_NWC_NCashEnergyAssets" localSheetId="29">#REF!</definedName>
    <definedName name="W_NWC_NCashEnergyAssets">#REF!</definedName>
    <definedName name="W_NWC_NCashEnergyLiabilities" localSheetId="15">#REF!</definedName>
    <definedName name="W_NWC_NCashEnergyLiabilities" localSheetId="16">#REF!</definedName>
    <definedName name="W_NWC_NCashEnergyLiabilities" localSheetId="17">#REF!</definedName>
    <definedName name="W_NWC_NCashEnergyLiabilities" localSheetId="18">#REF!</definedName>
    <definedName name="W_NWC_NCashEnergyLiabilities" localSheetId="19">#REF!</definedName>
    <definedName name="W_NWC_NCashEnergyLiabilities" localSheetId="20">#REF!</definedName>
    <definedName name="W_NWC_NCashEnergyLiabilities" localSheetId="24">#REF!</definedName>
    <definedName name="W_NWC_NCashEnergyLiabilities" localSheetId="25">#REF!</definedName>
    <definedName name="W_NWC_NCashEnergyLiabilities" localSheetId="26">#REF!</definedName>
    <definedName name="W_NWC_NCashEnergyLiabilities" localSheetId="27">#REF!</definedName>
    <definedName name="W_NWC_NCashEnergyLiabilities" localSheetId="28">#REF!</definedName>
    <definedName name="W_NWC_NCashEnergyLiabilities" localSheetId="29">#REF!</definedName>
    <definedName name="W_NWC_NCashEnergyLiabilities">#REF!</definedName>
    <definedName name="W_NWC_NCashIntPay" localSheetId="15">#REF!</definedName>
    <definedName name="W_NWC_NCashIntPay" localSheetId="16">#REF!</definedName>
    <definedName name="W_NWC_NCashIntPay" localSheetId="17">#REF!</definedName>
    <definedName name="W_NWC_NCashIntPay" localSheetId="18">#REF!</definedName>
    <definedName name="W_NWC_NCashIntPay" localSheetId="19">#REF!</definedName>
    <definedName name="W_NWC_NCashIntPay" localSheetId="20">#REF!</definedName>
    <definedName name="W_NWC_NCashIntPay" localSheetId="24">#REF!</definedName>
    <definedName name="W_NWC_NCashIntPay" localSheetId="25">#REF!</definedName>
    <definedName name="W_NWC_NCashIntPay" localSheetId="26">#REF!</definedName>
    <definedName name="W_NWC_NCashIntPay" localSheetId="27">#REF!</definedName>
    <definedName name="W_NWC_NCashIntPay" localSheetId="28">#REF!</definedName>
    <definedName name="W_NWC_NCashIntPay" localSheetId="29">#REF!</definedName>
    <definedName name="W_NWC_NCashIntPay">#REF!</definedName>
    <definedName name="W_NWC_NCashInventory" localSheetId="15">#REF!</definedName>
    <definedName name="W_NWC_NCashInventory" localSheetId="16">#REF!</definedName>
    <definedName name="W_NWC_NCashInventory" localSheetId="17">#REF!</definedName>
    <definedName name="W_NWC_NCashInventory" localSheetId="18">#REF!</definedName>
    <definedName name="W_NWC_NCashInventory" localSheetId="19">#REF!</definedName>
    <definedName name="W_NWC_NCashInventory" localSheetId="20">#REF!</definedName>
    <definedName name="W_NWC_NCashInventory" localSheetId="24">#REF!</definedName>
    <definedName name="W_NWC_NCashInventory" localSheetId="25">#REF!</definedName>
    <definedName name="W_NWC_NCashInventory" localSheetId="26">#REF!</definedName>
    <definedName name="W_NWC_NCashInventory" localSheetId="27">#REF!</definedName>
    <definedName name="W_NWC_NCashInventory" localSheetId="28">#REF!</definedName>
    <definedName name="W_NWC_NCashInventory" localSheetId="29">#REF!</definedName>
    <definedName name="W_NWC_NCashInventory">#REF!</definedName>
    <definedName name="W_NWC_NCashNP" localSheetId="15">#REF!</definedName>
    <definedName name="W_NWC_NCashNP" localSheetId="16">#REF!</definedName>
    <definedName name="W_NWC_NCashNP" localSheetId="17">#REF!</definedName>
    <definedName name="W_NWC_NCashNP" localSheetId="18">#REF!</definedName>
    <definedName name="W_NWC_NCashNP" localSheetId="19">#REF!</definedName>
    <definedName name="W_NWC_NCashNP" localSheetId="20">#REF!</definedName>
    <definedName name="W_NWC_NCashNP" localSheetId="24">#REF!</definedName>
    <definedName name="W_NWC_NCashNP" localSheetId="25">#REF!</definedName>
    <definedName name="W_NWC_NCashNP" localSheetId="26">#REF!</definedName>
    <definedName name="W_NWC_NCashNP" localSheetId="27">#REF!</definedName>
    <definedName name="W_NWC_NCashNP" localSheetId="28">#REF!</definedName>
    <definedName name="W_NWC_NCashNP" localSheetId="29">#REF!</definedName>
    <definedName name="W_NWC_NCashNP">#REF!</definedName>
    <definedName name="W_NWC_NCashNR" localSheetId="15">#REF!</definedName>
    <definedName name="W_NWC_NCashNR" localSheetId="16">#REF!</definedName>
    <definedName name="W_NWC_NCashNR" localSheetId="17">#REF!</definedName>
    <definedName name="W_NWC_NCashNR" localSheetId="18">#REF!</definedName>
    <definedName name="W_NWC_NCashNR" localSheetId="19">#REF!</definedName>
    <definedName name="W_NWC_NCashNR" localSheetId="20">#REF!</definedName>
    <definedName name="W_NWC_NCashNR" localSheetId="24">#REF!</definedName>
    <definedName name="W_NWC_NCashNR" localSheetId="25">#REF!</definedName>
    <definedName name="W_NWC_NCashNR" localSheetId="26">#REF!</definedName>
    <definedName name="W_NWC_NCashNR" localSheetId="27">#REF!</definedName>
    <definedName name="W_NWC_NCashNR" localSheetId="28">#REF!</definedName>
    <definedName name="W_NWC_NCashNR" localSheetId="29">#REF!</definedName>
    <definedName name="W_NWC_NCashNR">#REF!</definedName>
    <definedName name="W_NWC_NCashOthAssets" localSheetId="15">#REF!</definedName>
    <definedName name="W_NWC_NCashOthAssets" localSheetId="16">#REF!</definedName>
    <definedName name="W_NWC_NCashOthAssets" localSheetId="17">#REF!</definedName>
    <definedName name="W_NWC_NCashOthAssets" localSheetId="18">#REF!</definedName>
    <definedName name="W_NWC_NCashOthAssets" localSheetId="19">#REF!</definedName>
    <definedName name="W_NWC_NCashOthAssets" localSheetId="20">#REF!</definedName>
    <definedName name="W_NWC_NCashOthAssets" localSheetId="24">#REF!</definedName>
    <definedName name="W_NWC_NCashOthAssets" localSheetId="25">#REF!</definedName>
    <definedName name="W_NWC_NCashOthAssets" localSheetId="26">#REF!</definedName>
    <definedName name="W_NWC_NCashOthAssets" localSheetId="27">#REF!</definedName>
    <definedName name="W_NWC_NCashOthAssets" localSheetId="28">#REF!</definedName>
    <definedName name="W_NWC_NCashOthAssets" localSheetId="29">#REF!</definedName>
    <definedName name="W_NWC_NCashOthAssets">#REF!</definedName>
    <definedName name="W_NWC_NCashOthLiabilities" localSheetId="15">#REF!</definedName>
    <definedName name="W_NWC_NCashOthLiabilities" localSheetId="16">#REF!</definedName>
    <definedName name="W_NWC_NCashOthLiabilities" localSheetId="17">#REF!</definedName>
    <definedName name="W_NWC_NCashOthLiabilities" localSheetId="18">#REF!</definedName>
    <definedName name="W_NWC_NCashOthLiabilities" localSheetId="19">#REF!</definedName>
    <definedName name="W_NWC_NCashOthLiabilities" localSheetId="20">#REF!</definedName>
    <definedName name="W_NWC_NCashOthLiabilities" localSheetId="24">#REF!</definedName>
    <definedName name="W_NWC_NCashOthLiabilities" localSheetId="25">#REF!</definedName>
    <definedName name="W_NWC_NCashOthLiabilities" localSheetId="26">#REF!</definedName>
    <definedName name="W_NWC_NCashOthLiabilities" localSheetId="27">#REF!</definedName>
    <definedName name="W_NWC_NCashOthLiabilities" localSheetId="28">#REF!</definedName>
    <definedName name="W_NWC_NCashOthLiabilities" localSheetId="29">#REF!</definedName>
    <definedName name="W_NWC_NCashOthLiabilities">#REF!</definedName>
    <definedName name="W_NWC_NCashRegAssets" localSheetId="15">#REF!</definedName>
    <definedName name="W_NWC_NCashRegAssets" localSheetId="16">#REF!</definedName>
    <definedName name="W_NWC_NCashRegAssets" localSheetId="17">#REF!</definedName>
    <definedName name="W_NWC_NCashRegAssets" localSheetId="18">#REF!</definedName>
    <definedName name="W_NWC_NCashRegAssets" localSheetId="19">#REF!</definedName>
    <definedName name="W_NWC_NCashRegAssets" localSheetId="20">#REF!</definedName>
    <definedName name="W_NWC_NCashRegAssets" localSheetId="24">#REF!</definedName>
    <definedName name="W_NWC_NCashRegAssets" localSheetId="25">#REF!</definedName>
    <definedName name="W_NWC_NCashRegAssets" localSheetId="26">#REF!</definedName>
    <definedName name="W_NWC_NCashRegAssets" localSheetId="27">#REF!</definedName>
    <definedName name="W_NWC_NCashRegAssets" localSheetId="28">#REF!</definedName>
    <definedName name="W_NWC_NCashRegAssets" localSheetId="29">#REF!</definedName>
    <definedName name="W_NWC_NCashRegAssets">#REF!</definedName>
    <definedName name="W_NWC_NCashRegLiabilities" localSheetId="15">#REF!</definedName>
    <definedName name="W_NWC_NCashRegLiabilities" localSheetId="16">#REF!</definedName>
    <definedName name="W_NWC_NCashRegLiabilities" localSheetId="17">#REF!</definedName>
    <definedName name="W_NWC_NCashRegLiabilities" localSheetId="18">#REF!</definedName>
    <definedName name="W_NWC_NCashRegLiabilities" localSheetId="19">#REF!</definedName>
    <definedName name="W_NWC_NCashRegLiabilities" localSheetId="20">#REF!</definedName>
    <definedName name="W_NWC_NCashRegLiabilities" localSheetId="24">#REF!</definedName>
    <definedName name="W_NWC_NCashRegLiabilities" localSheetId="25">#REF!</definedName>
    <definedName name="W_NWC_NCashRegLiabilities" localSheetId="26">#REF!</definedName>
    <definedName name="W_NWC_NCashRegLiabilities" localSheetId="27">#REF!</definedName>
    <definedName name="W_NWC_NCashRegLiabilities" localSheetId="28">#REF!</definedName>
    <definedName name="W_NWC_NCashRegLiabilities" localSheetId="29">#REF!</definedName>
    <definedName name="W_NWC_NCashRegLiabilities">#REF!</definedName>
    <definedName name="W_NWC_NCashRepurchaseObligations" localSheetId="15">#REF!</definedName>
    <definedName name="W_NWC_NCashRepurchaseObligations" localSheetId="16">#REF!</definedName>
    <definedName name="W_NWC_NCashRepurchaseObligations" localSheetId="17">#REF!</definedName>
    <definedName name="W_NWC_NCashRepurchaseObligations" localSheetId="18">#REF!</definedName>
    <definedName name="W_NWC_NCashRepurchaseObligations" localSheetId="19">#REF!</definedName>
    <definedName name="W_NWC_NCashRepurchaseObligations" localSheetId="20">#REF!</definedName>
    <definedName name="W_NWC_NCashRepurchaseObligations" localSheetId="24">#REF!</definedName>
    <definedName name="W_NWC_NCashRepurchaseObligations" localSheetId="25">#REF!</definedName>
    <definedName name="W_NWC_NCashRepurchaseObligations" localSheetId="26">#REF!</definedName>
    <definedName name="W_NWC_NCashRepurchaseObligations" localSheetId="27">#REF!</definedName>
    <definedName name="W_NWC_NCashRepurchaseObligations" localSheetId="28">#REF!</definedName>
    <definedName name="W_NWC_NCashRepurchaseObligations" localSheetId="29">#REF!</definedName>
    <definedName name="W_NWC_NCashRepurchaseObligations">#REF!</definedName>
    <definedName name="W_NWC_NCashResaleAgreements" localSheetId="15">#REF!</definedName>
    <definedName name="W_NWC_NCashResaleAgreements" localSheetId="16">#REF!</definedName>
    <definedName name="W_NWC_NCashResaleAgreements" localSheetId="17">#REF!</definedName>
    <definedName name="W_NWC_NCashResaleAgreements" localSheetId="18">#REF!</definedName>
    <definedName name="W_NWC_NCashResaleAgreements" localSheetId="19">#REF!</definedName>
    <definedName name="W_NWC_NCashResaleAgreements" localSheetId="20">#REF!</definedName>
    <definedName name="W_NWC_NCashResaleAgreements" localSheetId="24">#REF!</definedName>
    <definedName name="W_NWC_NCashResaleAgreements" localSheetId="25">#REF!</definedName>
    <definedName name="W_NWC_NCashResaleAgreements" localSheetId="26">#REF!</definedName>
    <definedName name="W_NWC_NCashResaleAgreements" localSheetId="27">#REF!</definedName>
    <definedName name="W_NWC_NCashResaleAgreements" localSheetId="28">#REF!</definedName>
    <definedName name="W_NWC_NCashResaleAgreements" localSheetId="29">#REF!</definedName>
    <definedName name="W_NWC_NCashResaleAgreements">#REF!</definedName>
    <definedName name="W_NWC_NCashTAX" localSheetId="15">#REF!</definedName>
    <definedName name="W_NWC_NCashTAX" localSheetId="16">#REF!</definedName>
    <definedName name="W_NWC_NCashTAX" localSheetId="17">#REF!</definedName>
    <definedName name="W_NWC_NCashTAX" localSheetId="18">#REF!</definedName>
    <definedName name="W_NWC_NCashTAX" localSheetId="19">#REF!</definedName>
    <definedName name="W_NWC_NCashTAX" localSheetId="20">#REF!</definedName>
    <definedName name="W_NWC_NCashTAX" localSheetId="24">#REF!</definedName>
    <definedName name="W_NWC_NCashTAX" localSheetId="25">#REF!</definedName>
    <definedName name="W_NWC_NCashTAX" localSheetId="26">#REF!</definedName>
    <definedName name="W_NWC_NCashTAX" localSheetId="27">#REF!</definedName>
    <definedName name="W_NWC_NCashTAX" localSheetId="28">#REF!</definedName>
    <definedName name="W_NWC_NCashTAX" localSheetId="29">#REF!</definedName>
    <definedName name="W_NWC_NCashTAX">#REF!</definedName>
    <definedName name="Wage_Escalation_Rate">[9]Assumptions!$C$22</definedName>
    <definedName name="what?" localSheetId="15" hidden="1">{"phase 1 ecm table",#N/A,FALSE,"ECM Matrix";"total ecm table",#N/A,FALSE,"ECM Matrix"}</definedName>
    <definedName name="what?" localSheetId="16" hidden="1">{"phase 1 ecm table",#N/A,FALSE,"ECM Matrix";"total ecm table",#N/A,FALSE,"ECM Matrix"}</definedName>
    <definedName name="what?" localSheetId="17" hidden="1">{"phase 1 ecm table",#N/A,FALSE,"ECM Matrix";"total ecm table",#N/A,FALSE,"ECM Matrix"}</definedName>
    <definedName name="what?" localSheetId="18" hidden="1">{"phase 1 ecm table",#N/A,FALSE,"ECM Matrix";"total ecm table",#N/A,FALSE,"ECM Matrix"}</definedName>
    <definedName name="what?" localSheetId="19" hidden="1">{"phase 1 ecm table",#N/A,FALSE,"ECM Matrix";"total ecm table",#N/A,FALSE,"ECM Matrix"}</definedName>
    <definedName name="what?" localSheetId="20" hidden="1">{"phase 1 ecm table",#N/A,FALSE,"ECM Matrix";"total ecm table",#N/A,FALSE,"ECM Matrix"}</definedName>
    <definedName name="what?" localSheetId="21" hidden="1">{"phase 1 ecm table",#N/A,FALSE,"ECM Matrix";"total ecm table",#N/A,FALSE,"ECM Matrix"}</definedName>
    <definedName name="what?" localSheetId="2" hidden="1">{"phase 1 ecm table",#N/A,FALSE,"ECM Matrix";"total ecm table",#N/A,FALSE,"ECM Matrix"}</definedName>
    <definedName name="what?" localSheetId="7" hidden="1">{"phase 1 ecm table",#N/A,FALSE,"ECM Matrix";"total ecm table",#N/A,FALSE,"ECM Matrix"}</definedName>
    <definedName name="what?" localSheetId="12" hidden="1">{"phase 1 ecm table",#N/A,FALSE,"ECM Matrix";"total ecm table",#N/A,FALSE,"ECM Matrix"}</definedName>
    <definedName name="what?" localSheetId="14" hidden="1">{"phase 1 ecm table",#N/A,FALSE,"ECM Matrix";"total ecm table",#N/A,FALSE,"ECM Matrix"}</definedName>
    <definedName name="what?" localSheetId="24" hidden="1">{"phase 1 ecm table",#N/A,FALSE,"ECM Matrix";"total ecm table",#N/A,FALSE,"ECM Matrix"}</definedName>
    <definedName name="what?" localSheetId="25" hidden="1">{"phase 1 ecm table",#N/A,FALSE,"ECM Matrix";"total ecm table",#N/A,FALSE,"ECM Matrix"}</definedName>
    <definedName name="what?" localSheetId="26" hidden="1">{"phase 1 ecm table",#N/A,FALSE,"ECM Matrix";"total ecm table",#N/A,FALSE,"ECM Matrix"}</definedName>
    <definedName name="what?" localSheetId="27" hidden="1">{"phase 1 ecm table",#N/A,FALSE,"ECM Matrix";"total ecm table",#N/A,FALSE,"ECM Matrix"}</definedName>
    <definedName name="what?" localSheetId="28" hidden="1">{"phase 1 ecm table",#N/A,FALSE,"ECM Matrix";"total ecm table",#N/A,FALSE,"ECM Matrix"}</definedName>
    <definedName name="what?" localSheetId="29" hidden="1">{"phase 1 ecm table",#N/A,FALSE,"ECM Matrix";"total ecm table",#N/A,FALSE,"ECM Matrix"}</definedName>
    <definedName name="what??" localSheetId="15" hidden="1">{"okte1",#N/A,FALSE,"OKTE GAS CONV";"okte2",#N/A,FALSE,"OKTE GAS CONV";"okte3",#N/A,FALSE,"OKTE GAS CONV";"okte4",#N/A,FALSE,"OKTE GAS CONV"}</definedName>
    <definedName name="what??" localSheetId="16" hidden="1">{"okte1",#N/A,FALSE,"OKTE GAS CONV";"okte2",#N/A,FALSE,"OKTE GAS CONV";"okte3",#N/A,FALSE,"OKTE GAS CONV";"okte4",#N/A,FALSE,"OKTE GAS CONV"}</definedName>
    <definedName name="what??" localSheetId="17" hidden="1">{"okte1",#N/A,FALSE,"OKTE GAS CONV";"okte2",#N/A,FALSE,"OKTE GAS CONV";"okte3",#N/A,FALSE,"OKTE GAS CONV";"okte4",#N/A,FALSE,"OKTE GAS CONV"}</definedName>
    <definedName name="what??" localSheetId="18" hidden="1">{"okte1",#N/A,FALSE,"OKTE GAS CONV";"okte2",#N/A,FALSE,"OKTE GAS CONV";"okte3",#N/A,FALSE,"OKTE GAS CONV";"okte4",#N/A,FALSE,"OKTE GAS CONV"}</definedName>
    <definedName name="what??" localSheetId="19" hidden="1">{"okte1",#N/A,FALSE,"OKTE GAS CONV";"okte2",#N/A,FALSE,"OKTE GAS CONV";"okte3",#N/A,FALSE,"OKTE GAS CONV";"okte4",#N/A,FALSE,"OKTE GAS CONV"}</definedName>
    <definedName name="what??" localSheetId="20" hidden="1">{"okte1",#N/A,FALSE,"OKTE GAS CONV";"okte2",#N/A,FALSE,"OKTE GAS CONV";"okte3",#N/A,FALSE,"OKTE GAS CONV";"okte4",#N/A,FALSE,"OKTE GAS CONV"}</definedName>
    <definedName name="what??" localSheetId="21" hidden="1">{"okte1",#N/A,FALSE,"OKTE GAS CONV";"okte2",#N/A,FALSE,"OKTE GAS CONV";"okte3",#N/A,FALSE,"OKTE GAS CONV";"okte4",#N/A,FALSE,"OKTE GAS CONV"}</definedName>
    <definedName name="what??" localSheetId="2" hidden="1">{"okte1",#N/A,FALSE,"OKTE GAS CONV";"okte2",#N/A,FALSE,"OKTE GAS CONV";"okte3",#N/A,FALSE,"OKTE GAS CONV";"okte4",#N/A,FALSE,"OKTE GAS CONV"}</definedName>
    <definedName name="what??" localSheetId="7" hidden="1">{"okte1",#N/A,FALSE,"OKTE GAS CONV";"okte2",#N/A,FALSE,"OKTE GAS CONV";"okte3",#N/A,FALSE,"OKTE GAS CONV";"okte4",#N/A,FALSE,"OKTE GAS CONV"}</definedName>
    <definedName name="what??" localSheetId="12" hidden="1">{"okte1",#N/A,FALSE,"OKTE GAS CONV";"okte2",#N/A,FALSE,"OKTE GAS CONV";"okte3",#N/A,FALSE,"OKTE GAS CONV";"okte4",#N/A,FALSE,"OKTE GAS CONV"}</definedName>
    <definedName name="what??" localSheetId="14" hidden="1">{"okte1",#N/A,FALSE,"OKTE GAS CONV";"okte2",#N/A,FALSE,"OKTE GAS CONV";"okte3",#N/A,FALSE,"OKTE GAS CONV";"okte4",#N/A,FALSE,"OKTE GAS CONV"}</definedName>
    <definedName name="what??" localSheetId="24" hidden="1">{"okte1",#N/A,FALSE,"OKTE GAS CONV";"okte2",#N/A,FALSE,"OKTE GAS CONV";"okte3",#N/A,FALSE,"OKTE GAS CONV";"okte4",#N/A,FALSE,"OKTE GAS CONV"}</definedName>
    <definedName name="what??" localSheetId="25" hidden="1">{"okte1",#N/A,FALSE,"OKTE GAS CONV";"okte2",#N/A,FALSE,"OKTE GAS CONV";"okte3",#N/A,FALSE,"OKTE GAS CONV";"okte4",#N/A,FALSE,"OKTE GAS CONV"}</definedName>
    <definedName name="what??" localSheetId="26" hidden="1">{"okte1",#N/A,FALSE,"OKTE GAS CONV";"okte2",#N/A,FALSE,"OKTE GAS CONV";"okte3",#N/A,FALSE,"OKTE GAS CONV";"okte4",#N/A,FALSE,"OKTE GAS CONV"}</definedName>
    <definedName name="what??" localSheetId="27" hidden="1">{"okte1",#N/A,FALSE,"OKTE GAS CONV";"okte2",#N/A,FALSE,"OKTE GAS CONV";"okte3",#N/A,FALSE,"OKTE GAS CONV";"okte4",#N/A,FALSE,"OKTE GAS CONV"}</definedName>
    <definedName name="what??" localSheetId="28" hidden="1">{"okte1",#N/A,FALSE,"OKTE GAS CONV";"okte2",#N/A,FALSE,"OKTE GAS CONV";"okte3",#N/A,FALSE,"OKTE GAS CONV";"okte4",#N/A,FALSE,"OKTE GAS CONV"}</definedName>
    <definedName name="what??" localSheetId="29" hidden="1">{"okte1",#N/A,FALSE,"OKTE GAS CONV";"okte2",#N/A,FALSE,"OKTE GAS CONV";"okte3",#N/A,FALSE,"OKTE GAS CONV";"okte4",#N/A,FALSE,"OKTE GAS CONV"}</definedName>
    <definedName name="what???" localSheetId="15" hidden="1">{"Overhead",#N/A,FALSE,"NEW FINMODEL";"Overhead",#N/A,FALSE,"Cash flow Phase 1";"Overhead PH1 w Benefits",#N/A,FALSE,"ECM Matrix";"Overhead PH1 w RFP",#N/A,FALSE,"ECM Matrix";"Overhead Total w benefits",#N/A,FALSE,"ECM Matrix";"Overhead Total w RFP",#N/A,FALSE,"ECM Matrix"}</definedName>
    <definedName name="what???" localSheetId="16" hidden="1">{"Overhead",#N/A,FALSE,"NEW FINMODEL";"Overhead",#N/A,FALSE,"Cash flow Phase 1";"Overhead PH1 w Benefits",#N/A,FALSE,"ECM Matrix";"Overhead PH1 w RFP",#N/A,FALSE,"ECM Matrix";"Overhead Total w benefits",#N/A,FALSE,"ECM Matrix";"Overhead Total w RFP",#N/A,FALSE,"ECM Matrix"}</definedName>
    <definedName name="what???" localSheetId="17" hidden="1">{"Overhead",#N/A,FALSE,"NEW FINMODEL";"Overhead",#N/A,FALSE,"Cash flow Phase 1";"Overhead PH1 w Benefits",#N/A,FALSE,"ECM Matrix";"Overhead PH1 w RFP",#N/A,FALSE,"ECM Matrix";"Overhead Total w benefits",#N/A,FALSE,"ECM Matrix";"Overhead Total w RFP",#N/A,FALSE,"ECM Matrix"}</definedName>
    <definedName name="what???" localSheetId="18" hidden="1">{"Overhead",#N/A,FALSE,"NEW FINMODEL";"Overhead",#N/A,FALSE,"Cash flow Phase 1";"Overhead PH1 w Benefits",#N/A,FALSE,"ECM Matrix";"Overhead PH1 w RFP",#N/A,FALSE,"ECM Matrix";"Overhead Total w benefits",#N/A,FALSE,"ECM Matrix";"Overhead Total w RFP",#N/A,FALSE,"ECM Matrix"}</definedName>
    <definedName name="what???" localSheetId="19" hidden="1">{"Overhead",#N/A,FALSE,"NEW FINMODEL";"Overhead",#N/A,FALSE,"Cash flow Phase 1";"Overhead PH1 w Benefits",#N/A,FALSE,"ECM Matrix";"Overhead PH1 w RFP",#N/A,FALSE,"ECM Matrix";"Overhead Total w benefits",#N/A,FALSE,"ECM Matrix";"Overhead Total w RFP",#N/A,FALSE,"ECM Matrix"}</definedName>
    <definedName name="what???" localSheetId="20" hidden="1">{"Overhead",#N/A,FALSE,"NEW FINMODEL";"Overhead",#N/A,FALSE,"Cash flow Phase 1";"Overhead PH1 w Benefits",#N/A,FALSE,"ECM Matrix";"Overhead PH1 w RFP",#N/A,FALSE,"ECM Matrix";"Overhead Total w benefits",#N/A,FALSE,"ECM Matrix";"Overhead Total w RFP",#N/A,FALSE,"ECM Matrix"}</definedName>
    <definedName name="what???" localSheetId="21" hidden="1">{"Overhead",#N/A,FALSE,"NEW FINMODEL";"Overhead",#N/A,FALSE,"Cash flow Phase 1";"Overhead PH1 w Benefits",#N/A,FALSE,"ECM Matrix";"Overhead PH1 w RFP",#N/A,FALSE,"ECM Matrix";"Overhead Total w benefits",#N/A,FALSE,"ECM Matrix";"Overhead Total w RFP",#N/A,FALSE,"ECM Matrix"}</definedName>
    <definedName name="what???" localSheetId="2" hidden="1">{"Overhead",#N/A,FALSE,"NEW FINMODEL";"Overhead",#N/A,FALSE,"Cash flow Phase 1";"Overhead PH1 w Benefits",#N/A,FALSE,"ECM Matrix";"Overhead PH1 w RFP",#N/A,FALSE,"ECM Matrix";"Overhead Total w benefits",#N/A,FALSE,"ECM Matrix";"Overhead Total w RFP",#N/A,FALSE,"ECM Matrix"}</definedName>
    <definedName name="what???" localSheetId="7" hidden="1">{"Overhead",#N/A,FALSE,"NEW FINMODEL";"Overhead",#N/A,FALSE,"Cash flow Phase 1";"Overhead PH1 w Benefits",#N/A,FALSE,"ECM Matrix";"Overhead PH1 w RFP",#N/A,FALSE,"ECM Matrix";"Overhead Total w benefits",#N/A,FALSE,"ECM Matrix";"Overhead Total w RFP",#N/A,FALSE,"ECM Matrix"}</definedName>
    <definedName name="what???" localSheetId="12" hidden="1">{"Overhead",#N/A,FALSE,"NEW FINMODEL";"Overhead",#N/A,FALSE,"Cash flow Phase 1";"Overhead PH1 w Benefits",#N/A,FALSE,"ECM Matrix";"Overhead PH1 w RFP",#N/A,FALSE,"ECM Matrix";"Overhead Total w benefits",#N/A,FALSE,"ECM Matrix";"Overhead Total w RFP",#N/A,FALSE,"ECM Matrix"}</definedName>
    <definedName name="what???" localSheetId="14" hidden="1">{"Overhead",#N/A,FALSE,"NEW FINMODEL";"Overhead",#N/A,FALSE,"Cash flow Phase 1";"Overhead PH1 w Benefits",#N/A,FALSE,"ECM Matrix";"Overhead PH1 w RFP",#N/A,FALSE,"ECM Matrix";"Overhead Total w benefits",#N/A,FALSE,"ECM Matrix";"Overhead Total w RFP",#N/A,FALSE,"ECM Matrix"}</definedName>
    <definedName name="what???" localSheetId="24" hidden="1">{"Overhead",#N/A,FALSE,"NEW FINMODEL";"Overhead",#N/A,FALSE,"Cash flow Phase 1";"Overhead PH1 w Benefits",#N/A,FALSE,"ECM Matrix";"Overhead PH1 w RFP",#N/A,FALSE,"ECM Matrix";"Overhead Total w benefits",#N/A,FALSE,"ECM Matrix";"Overhead Total w RFP",#N/A,FALSE,"ECM Matrix"}</definedName>
    <definedName name="what???" localSheetId="25" hidden="1">{"Overhead",#N/A,FALSE,"NEW FINMODEL";"Overhead",#N/A,FALSE,"Cash flow Phase 1";"Overhead PH1 w Benefits",#N/A,FALSE,"ECM Matrix";"Overhead PH1 w RFP",#N/A,FALSE,"ECM Matrix";"Overhead Total w benefits",#N/A,FALSE,"ECM Matrix";"Overhead Total w RFP",#N/A,FALSE,"ECM Matrix"}</definedName>
    <definedName name="what???" localSheetId="26" hidden="1">{"Overhead",#N/A,FALSE,"NEW FINMODEL";"Overhead",#N/A,FALSE,"Cash flow Phase 1";"Overhead PH1 w Benefits",#N/A,FALSE,"ECM Matrix";"Overhead PH1 w RFP",#N/A,FALSE,"ECM Matrix";"Overhead Total w benefits",#N/A,FALSE,"ECM Matrix";"Overhead Total w RFP",#N/A,FALSE,"ECM Matrix"}</definedName>
    <definedName name="what???" localSheetId="27" hidden="1">{"Overhead",#N/A,FALSE,"NEW FINMODEL";"Overhead",#N/A,FALSE,"Cash flow Phase 1";"Overhead PH1 w Benefits",#N/A,FALSE,"ECM Matrix";"Overhead PH1 w RFP",#N/A,FALSE,"ECM Matrix";"Overhead Total w benefits",#N/A,FALSE,"ECM Matrix";"Overhead Total w RFP",#N/A,FALSE,"ECM Matrix"}</definedName>
    <definedName name="what???" localSheetId="28" hidden="1">{"Overhead",#N/A,FALSE,"NEW FINMODEL";"Overhead",#N/A,FALSE,"Cash flow Phase 1";"Overhead PH1 w Benefits",#N/A,FALSE,"ECM Matrix";"Overhead PH1 w RFP",#N/A,FALSE,"ECM Matrix";"Overhead Total w benefits",#N/A,FALSE,"ECM Matrix";"Overhead Total w RFP",#N/A,FALSE,"ECM Matrix"}</definedName>
    <definedName name="what???" localSheetId="29" hidden="1">{"Overhead",#N/A,FALSE,"NEW FINMODEL";"Overhead",#N/A,FALSE,"Cash flow Phase 1";"Overhead PH1 w Benefits",#N/A,FALSE,"ECM Matrix";"Overhead PH1 w RFP",#N/A,FALSE,"ECM Matrix";"Overhead Total w benefits",#N/A,FALSE,"ECM Matrix";"Overhead Total w RFP",#N/A,FALSE,"ECM Matrix"}</definedName>
    <definedName name="what???1" localSheetId="15" hidden="1">{"Overhead",#N/A,FALSE,"NEW FINMODEL";"Overhead",#N/A,FALSE,"Cash flow Phase 1";"Overhead PH1 w Benefits",#N/A,FALSE,"ECM Matrix";"Overhead PH1 w RFP",#N/A,FALSE,"ECM Matrix";"Overhead Total w benefits",#N/A,FALSE,"ECM Matrix";"Overhead Total w RFP",#N/A,FALSE,"ECM Matrix"}</definedName>
    <definedName name="what???1" localSheetId="16" hidden="1">{"Overhead",#N/A,FALSE,"NEW FINMODEL";"Overhead",#N/A,FALSE,"Cash flow Phase 1";"Overhead PH1 w Benefits",#N/A,FALSE,"ECM Matrix";"Overhead PH1 w RFP",#N/A,FALSE,"ECM Matrix";"Overhead Total w benefits",#N/A,FALSE,"ECM Matrix";"Overhead Total w RFP",#N/A,FALSE,"ECM Matrix"}</definedName>
    <definedName name="what???1" localSheetId="17" hidden="1">{"Overhead",#N/A,FALSE,"NEW FINMODEL";"Overhead",#N/A,FALSE,"Cash flow Phase 1";"Overhead PH1 w Benefits",#N/A,FALSE,"ECM Matrix";"Overhead PH1 w RFP",#N/A,FALSE,"ECM Matrix";"Overhead Total w benefits",#N/A,FALSE,"ECM Matrix";"Overhead Total w RFP",#N/A,FALSE,"ECM Matrix"}</definedName>
    <definedName name="what???1" localSheetId="18" hidden="1">{"Overhead",#N/A,FALSE,"NEW FINMODEL";"Overhead",#N/A,FALSE,"Cash flow Phase 1";"Overhead PH1 w Benefits",#N/A,FALSE,"ECM Matrix";"Overhead PH1 w RFP",#N/A,FALSE,"ECM Matrix";"Overhead Total w benefits",#N/A,FALSE,"ECM Matrix";"Overhead Total w RFP",#N/A,FALSE,"ECM Matrix"}</definedName>
    <definedName name="what???1" localSheetId="19" hidden="1">{"Overhead",#N/A,FALSE,"NEW FINMODEL";"Overhead",#N/A,FALSE,"Cash flow Phase 1";"Overhead PH1 w Benefits",#N/A,FALSE,"ECM Matrix";"Overhead PH1 w RFP",#N/A,FALSE,"ECM Matrix";"Overhead Total w benefits",#N/A,FALSE,"ECM Matrix";"Overhead Total w RFP",#N/A,FALSE,"ECM Matrix"}</definedName>
    <definedName name="what???1" localSheetId="20" hidden="1">{"Overhead",#N/A,FALSE,"NEW FINMODEL";"Overhead",#N/A,FALSE,"Cash flow Phase 1";"Overhead PH1 w Benefits",#N/A,FALSE,"ECM Matrix";"Overhead PH1 w RFP",#N/A,FALSE,"ECM Matrix";"Overhead Total w benefits",#N/A,FALSE,"ECM Matrix";"Overhead Total w RFP",#N/A,FALSE,"ECM Matrix"}</definedName>
    <definedName name="what???1" localSheetId="21" hidden="1">{"Overhead",#N/A,FALSE,"NEW FINMODEL";"Overhead",#N/A,FALSE,"Cash flow Phase 1";"Overhead PH1 w Benefits",#N/A,FALSE,"ECM Matrix";"Overhead PH1 w RFP",#N/A,FALSE,"ECM Matrix";"Overhead Total w benefits",#N/A,FALSE,"ECM Matrix";"Overhead Total w RFP",#N/A,FALSE,"ECM Matrix"}</definedName>
    <definedName name="what???1" localSheetId="2" hidden="1">{"Overhead",#N/A,FALSE,"NEW FINMODEL";"Overhead",#N/A,FALSE,"Cash flow Phase 1";"Overhead PH1 w Benefits",#N/A,FALSE,"ECM Matrix";"Overhead PH1 w RFP",#N/A,FALSE,"ECM Matrix";"Overhead Total w benefits",#N/A,FALSE,"ECM Matrix";"Overhead Total w RFP",#N/A,FALSE,"ECM Matrix"}</definedName>
    <definedName name="what???1" localSheetId="7" hidden="1">{"Overhead",#N/A,FALSE,"NEW FINMODEL";"Overhead",#N/A,FALSE,"Cash flow Phase 1";"Overhead PH1 w Benefits",#N/A,FALSE,"ECM Matrix";"Overhead PH1 w RFP",#N/A,FALSE,"ECM Matrix";"Overhead Total w benefits",#N/A,FALSE,"ECM Matrix";"Overhead Total w RFP",#N/A,FALSE,"ECM Matrix"}</definedName>
    <definedName name="what???1" localSheetId="12" hidden="1">{"Overhead",#N/A,FALSE,"NEW FINMODEL";"Overhead",#N/A,FALSE,"Cash flow Phase 1";"Overhead PH1 w Benefits",#N/A,FALSE,"ECM Matrix";"Overhead PH1 w RFP",#N/A,FALSE,"ECM Matrix";"Overhead Total w benefits",#N/A,FALSE,"ECM Matrix";"Overhead Total w RFP",#N/A,FALSE,"ECM Matrix"}</definedName>
    <definedName name="what???1" localSheetId="14" hidden="1">{"Overhead",#N/A,FALSE,"NEW FINMODEL";"Overhead",#N/A,FALSE,"Cash flow Phase 1";"Overhead PH1 w Benefits",#N/A,FALSE,"ECM Matrix";"Overhead PH1 w RFP",#N/A,FALSE,"ECM Matrix";"Overhead Total w benefits",#N/A,FALSE,"ECM Matrix";"Overhead Total w RFP",#N/A,FALSE,"ECM Matrix"}</definedName>
    <definedName name="what???1" localSheetId="24" hidden="1">{"Overhead",#N/A,FALSE,"NEW FINMODEL";"Overhead",#N/A,FALSE,"Cash flow Phase 1";"Overhead PH1 w Benefits",#N/A,FALSE,"ECM Matrix";"Overhead PH1 w RFP",#N/A,FALSE,"ECM Matrix";"Overhead Total w benefits",#N/A,FALSE,"ECM Matrix";"Overhead Total w RFP",#N/A,FALSE,"ECM Matrix"}</definedName>
    <definedName name="what???1" localSheetId="25" hidden="1">{"Overhead",#N/A,FALSE,"NEW FINMODEL";"Overhead",#N/A,FALSE,"Cash flow Phase 1";"Overhead PH1 w Benefits",#N/A,FALSE,"ECM Matrix";"Overhead PH1 w RFP",#N/A,FALSE,"ECM Matrix";"Overhead Total w benefits",#N/A,FALSE,"ECM Matrix";"Overhead Total w RFP",#N/A,FALSE,"ECM Matrix"}</definedName>
    <definedName name="what???1" localSheetId="26" hidden="1">{"Overhead",#N/A,FALSE,"NEW FINMODEL";"Overhead",#N/A,FALSE,"Cash flow Phase 1";"Overhead PH1 w Benefits",#N/A,FALSE,"ECM Matrix";"Overhead PH1 w RFP",#N/A,FALSE,"ECM Matrix";"Overhead Total w benefits",#N/A,FALSE,"ECM Matrix";"Overhead Total w RFP",#N/A,FALSE,"ECM Matrix"}</definedName>
    <definedName name="what???1" localSheetId="27" hidden="1">{"Overhead",#N/A,FALSE,"NEW FINMODEL";"Overhead",#N/A,FALSE,"Cash flow Phase 1";"Overhead PH1 w Benefits",#N/A,FALSE,"ECM Matrix";"Overhead PH1 w RFP",#N/A,FALSE,"ECM Matrix";"Overhead Total w benefits",#N/A,FALSE,"ECM Matrix";"Overhead Total w RFP",#N/A,FALSE,"ECM Matrix"}</definedName>
    <definedName name="what???1" localSheetId="28" hidden="1">{"Overhead",#N/A,FALSE,"NEW FINMODEL";"Overhead",#N/A,FALSE,"Cash flow Phase 1";"Overhead PH1 w Benefits",#N/A,FALSE,"ECM Matrix";"Overhead PH1 w RFP",#N/A,FALSE,"ECM Matrix";"Overhead Total w benefits",#N/A,FALSE,"ECM Matrix";"Overhead Total w RFP",#N/A,FALSE,"ECM Matrix"}</definedName>
    <definedName name="what???1" localSheetId="29" hidden="1">{"Overhead",#N/A,FALSE,"NEW FINMODEL";"Overhead",#N/A,FALSE,"Cash flow Phase 1";"Overhead PH1 w Benefits",#N/A,FALSE,"ECM Matrix";"Overhead PH1 w RFP",#N/A,FALSE,"ECM Matrix";"Overhead Total w benefits",#N/A,FALSE,"ECM Matrix";"Overhead Total w RFP",#N/A,FALSE,"ECM Matrix"}</definedName>
    <definedName name="what??1" localSheetId="15" hidden="1">{"okte1",#N/A,FALSE,"OKTE GAS CONV";"okte2",#N/A,FALSE,"OKTE GAS CONV";"okte3",#N/A,FALSE,"OKTE GAS CONV";"okte4",#N/A,FALSE,"OKTE GAS CONV"}</definedName>
    <definedName name="what??1" localSheetId="16" hidden="1">{"okte1",#N/A,FALSE,"OKTE GAS CONV";"okte2",#N/A,FALSE,"OKTE GAS CONV";"okte3",#N/A,FALSE,"OKTE GAS CONV";"okte4",#N/A,FALSE,"OKTE GAS CONV"}</definedName>
    <definedName name="what??1" localSheetId="17" hidden="1">{"okte1",#N/A,FALSE,"OKTE GAS CONV";"okte2",#N/A,FALSE,"OKTE GAS CONV";"okte3",#N/A,FALSE,"OKTE GAS CONV";"okte4",#N/A,FALSE,"OKTE GAS CONV"}</definedName>
    <definedName name="what??1" localSheetId="18" hidden="1">{"okte1",#N/A,FALSE,"OKTE GAS CONV";"okte2",#N/A,FALSE,"OKTE GAS CONV";"okte3",#N/A,FALSE,"OKTE GAS CONV";"okte4",#N/A,FALSE,"OKTE GAS CONV"}</definedName>
    <definedName name="what??1" localSheetId="19" hidden="1">{"okte1",#N/A,FALSE,"OKTE GAS CONV";"okte2",#N/A,FALSE,"OKTE GAS CONV";"okte3",#N/A,FALSE,"OKTE GAS CONV";"okte4",#N/A,FALSE,"OKTE GAS CONV"}</definedName>
    <definedName name="what??1" localSheetId="20" hidden="1">{"okte1",#N/A,FALSE,"OKTE GAS CONV";"okte2",#N/A,FALSE,"OKTE GAS CONV";"okte3",#N/A,FALSE,"OKTE GAS CONV";"okte4",#N/A,FALSE,"OKTE GAS CONV"}</definedName>
    <definedName name="what??1" localSheetId="21" hidden="1">{"okte1",#N/A,FALSE,"OKTE GAS CONV";"okte2",#N/A,FALSE,"OKTE GAS CONV";"okte3",#N/A,FALSE,"OKTE GAS CONV";"okte4",#N/A,FALSE,"OKTE GAS CONV"}</definedName>
    <definedName name="what??1" localSheetId="2" hidden="1">{"okte1",#N/A,FALSE,"OKTE GAS CONV";"okte2",#N/A,FALSE,"OKTE GAS CONV";"okte3",#N/A,FALSE,"OKTE GAS CONV";"okte4",#N/A,FALSE,"OKTE GAS CONV"}</definedName>
    <definedName name="what??1" localSheetId="7" hidden="1">{"okte1",#N/A,FALSE,"OKTE GAS CONV";"okte2",#N/A,FALSE,"OKTE GAS CONV";"okte3",#N/A,FALSE,"OKTE GAS CONV";"okte4",#N/A,FALSE,"OKTE GAS CONV"}</definedName>
    <definedName name="what??1" localSheetId="12" hidden="1">{"okte1",#N/A,FALSE,"OKTE GAS CONV";"okte2",#N/A,FALSE,"OKTE GAS CONV";"okte3",#N/A,FALSE,"OKTE GAS CONV";"okte4",#N/A,FALSE,"OKTE GAS CONV"}</definedName>
    <definedName name="what??1" localSheetId="14" hidden="1">{"okte1",#N/A,FALSE,"OKTE GAS CONV";"okte2",#N/A,FALSE,"OKTE GAS CONV";"okte3",#N/A,FALSE,"OKTE GAS CONV";"okte4",#N/A,FALSE,"OKTE GAS CONV"}</definedName>
    <definedName name="what??1" localSheetId="24" hidden="1">{"okte1",#N/A,FALSE,"OKTE GAS CONV";"okte2",#N/A,FALSE,"OKTE GAS CONV";"okte3",#N/A,FALSE,"OKTE GAS CONV";"okte4",#N/A,FALSE,"OKTE GAS CONV"}</definedName>
    <definedName name="what??1" localSheetId="25" hidden="1">{"okte1",#N/A,FALSE,"OKTE GAS CONV";"okte2",#N/A,FALSE,"OKTE GAS CONV";"okte3",#N/A,FALSE,"OKTE GAS CONV";"okte4",#N/A,FALSE,"OKTE GAS CONV"}</definedName>
    <definedName name="what??1" localSheetId="26" hidden="1">{"okte1",#N/A,FALSE,"OKTE GAS CONV";"okte2",#N/A,FALSE,"OKTE GAS CONV";"okte3",#N/A,FALSE,"OKTE GAS CONV";"okte4",#N/A,FALSE,"OKTE GAS CONV"}</definedName>
    <definedName name="what??1" localSheetId="27" hidden="1">{"okte1",#N/A,FALSE,"OKTE GAS CONV";"okte2",#N/A,FALSE,"OKTE GAS CONV";"okte3",#N/A,FALSE,"OKTE GAS CONV";"okte4",#N/A,FALSE,"OKTE GAS CONV"}</definedName>
    <definedName name="what??1" localSheetId="28" hidden="1">{"okte1",#N/A,FALSE,"OKTE GAS CONV";"okte2",#N/A,FALSE,"OKTE GAS CONV";"okte3",#N/A,FALSE,"OKTE GAS CONV";"okte4",#N/A,FALSE,"OKTE GAS CONV"}</definedName>
    <definedName name="what??1" localSheetId="29" hidden="1">{"okte1",#N/A,FALSE,"OKTE GAS CONV";"okte2",#N/A,FALSE,"OKTE GAS CONV";"okte3",#N/A,FALSE,"OKTE GAS CONV";"okte4",#N/A,FALSE,"OKTE GAS CONV"}</definedName>
    <definedName name="what1" localSheetId="15" hidden="1">{"phase 1 ecm table",#N/A,FALSE,"ECM Matrix";"total ecm table",#N/A,FALSE,"ECM Matrix"}</definedName>
    <definedName name="what1" localSheetId="16" hidden="1">{"phase 1 ecm table",#N/A,FALSE,"ECM Matrix";"total ecm table",#N/A,FALSE,"ECM Matrix"}</definedName>
    <definedName name="what1" localSheetId="17" hidden="1">{"phase 1 ecm table",#N/A,FALSE,"ECM Matrix";"total ecm table",#N/A,FALSE,"ECM Matrix"}</definedName>
    <definedName name="what1" localSheetId="18" hidden="1">{"phase 1 ecm table",#N/A,FALSE,"ECM Matrix";"total ecm table",#N/A,FALSE,"ECM Matrix"}</definedName>
    <definedName name="what1" localSheetId="19" hidden="1">{"phase 1 ecm table",#N/A,FALSE,"ECM Matrix";"total ecm table",#N/A,FALSE,"ECM Matrix"}</definedName>
    <definedName name="what1" localSheetId="20" hidden="1">{"phase 1 ecm table",#N/A,FALSE,"ECM Matrix";"total ecm table",#N/A,FALSE,"ECM Matrix"}</definedName>
    <definedName name="what1" localSheetId="21" hidden="1">{"phase 1 ecm table",#N/A,FALSE,"ECM Matrix";"total ecm table",#N/A,FALSE,"ECM Matrix"}</definedName>
    <definedName name="what1" localSheetId="2" hidden="1">{"phase 1 ecm table",#N/A,FALSE,"ECM Matrix";"total ecm table",#N/A,FALSE,"ECM Matrix"}</definedName>
    <definedName name="what1" localSheetId="7" hidden="1">{"phase 1 ecm table",#N/A,FALSE,"ECM Matrix";"total ecm table",#N/A,FALSE,"ECM Matrix"}</definedName>
    <definedName name="what1" localSheetId="12" hidden="1">{"phase 1 ecm table",#N/A,FALSE,"ECM Matrix";"total ecm table",#N/A,FALSE,"ECM Matrix"}</definedName>
    <definedName name="what1" localSheetId="14" hidden="1">{"phase 1 ecm table",#N/A,FALSE,"ECM Matrix";"total ecm table",#N/A,FALSE,"ECM Matrix"}</definedName>
    <definedName name="what1" localSheetId="24" hidden="1">{"phase 1 ecm table",#N/A,FALSE,"ECM Matrix";"total ecm table",#N/A,FALSE,"ECM Matrix"}</definedName>
    <definedName name="what1" localSheetId="25" hidden="1">{"phase 1 ecm table",#N/A,FALSE,"ECM Matrix";"total ecm table",#N/A,FALSE,"ECM Matrix"}</definedName>
    <definedName name="what1" localSheetId="26" hidden="1">{"phase 1 ecm table",#N/A,FALSE,"ECM Matrix";"total ecm table",#N/A,FALSE,"ECM Matrix"}</definedName>
    <definedName name="what1" localSheetId="27" hidden="1">{"phase 1 ecm table",#N/A,FALSE,"ECM Matrix";"total ecm table",#N/A,FALSE,"ECM Matrix"}</definedName>
    <definedName name="what1" localSheetId="28" hidden="1">{"phase 1 ecm table",#N/A,FALSE,"ECM Matrix";"total ecm table",#N/A,FALSE,"ECM Matrix"}</definedName>
    <definedName name="what1" localSheetId="29" hidden="1">{"phase 1 ecm table",#N/A,FALSE,"ECM Matrix";"total ecm table",#N/A,FALSE,"ECM Matrix"}</definedName>
    <definedName name="whatth" localSheetId="15" hidden="1">{"Page_1",#N/A,FALSE,"BAD4Q98";"Page_2",#N/A,FALSE,"BAD4Q98";"Page_3",#N/A,FALSE,"BAD4Q98";"Page_4",#N/A,FALSE,"BAD4Q98";"Page_5",#N/A,FALSE,"BAD4Q98";"Page_6",#N/A,FALSE,"BAD4Q98";"Input_1",#N/A,FALSE,"BAD4Q98";"Input_2",#N/A,FALSE,"BAD4Q98"}</definedName>
    <definedName name="whatth" localSheetId="16" hidden="1">{"Page_1",#N/A,FALSE,"BAD4Q98";"Page_2",#N/A,FALSE,"BAD4Q98";"Page_3",#N/A,FALSE,"BAD4Q98";"Page_4",#N/A,FALSE,"BAD4Q98";"Page_5",#N/A,FALSE,"BAD4Q98";"Page_6",#N/A,FALSE,"BAD4Q98";"Input_1",#N/A,FALSE,"BAD4Q98";"Input_2",#N/A,FALSE,"BAD4Q98"}</definedName>
    <definedName name="whatth" localSheetId="17" hidden="1">{"Page_1",#N/A,FALSE,"BAD4Q98";"Page_2",#N/A,FALSE,"BAD4Q98";"Page_3",#N/A,FALSE,"BAD4Q98";"Page_4",#N/A,FALSE,"BAD4Q98";"Page_5",#N/A,FALSE,"BAD4Q98";"Page_6",#N/A,FALSE,"BAD4Q98";"Input_1",#N/A,FALSE,"BAD4Q98";"Input_2",#N/A,FALSE,"BAD4Q98"}</definedName>
    <definedName name="whatth" localSheetId="18" hidden="1">{"Page_1",#N/A,FALSE,"BAD4Q98";"Page_2",#N/A,FALSE,"BAD4Q98";"Page_3",#N/A,FALSE,"BAD4Q98";"Page_4",#N/A,FALSE,"BAD4Q98";"Page_5",#N/A,FALSE,"BAD4Q98";"Page_6",#N/A,FALSE,"BAD4Q98";"Input_1",#N/A,FALSE,"BAD4Q98";"Input_2",#N/A,FALSE,"BAD4Q98"}</definedName>
    <definedName name="whatth" localSheetId="19" hidden="1">{"Page_1",#N/A,FALSE,"BAD4Q98";"Page_2",#N/A,FALSE,"BAD4Q98";"Page_3",#N/A,FALSE,"BAD4Q98";"Page_4",#N/A,FALSE,"BAD4Q98";"Page_5",#N/A,FALSE,"BAD4Q98";"Page_6",#N/A,FALSE,"BAD4Q98";"Input_1",#N/A,FALSE,"BAD4Q98";"Input_2",#N/A,FALSE,"BAD4Q98"}</definedName>
    <definedName name="whatth" localSheetId="20" hidden="1">{"Page_1",#N/A,FALSE,"BAD4Q98";"Page_2",#N/A,FALSE,"BAD4Q98";"Page_3",#N/A,FALSE,"BAD4Q98";"Page_4",#N/A,FALSE,"BAD4Q98";"Page_5",#N/A,FALSE,"BAD4Q98";"Page_6",#N/A,FALSE,"BAD4Q98";"Input_1",#N/A,FALSE,"BAD4Q98";"Input_2",#N/A,FALSE,"BAD4Q98"}</definedName>
    <definedName name="whatth" localSheetId="21" hidden="1">{"Page_1",#N/A,FALSE,"BAD4Q98";"Page_2",#N/A,FALSE,"BAD4Q98";"Page_3",#N/A,FALSE,"BAD4Q98";"Page_4",#N/A,FALSE,"BAD4Q98";"Page_5",#N/A,FALSE,"BAD4Q98";"Page_6",#N/A,FALSE,"BAD4Q98";"Input_1",#N/A,FALSE,"BAD4Q98";"Input_2",#N/A,FALSE,"BAD4Q98"}</definedName>
    <definedName name="whatth" localSheetId="2" hidden="1">{"Page_1",#N/A,FALSE,"BAD4Q98";"Page_2",#N/A,FALSE,"BAD4Q98";"Page_3",#N/A,FALSE,"BAD4Q98";"Page_4",#N/A,FALSE,"BAD4Q98";"Page_5",#N/A,FALSE,"BAD4Q98";"Page_6",#N/A,FALSE,"BAD4Q98";"Input_1",#N/A,FALSE,"BAD4Q98";"Input_2",#N/A,FALSE,"BAD4Q98"}</definedName>
    <definedName name="whatth" localSheetId="7" hidden="1">{"Page_1",#N/A,FALSE,"BAD4Q98";"Page_2",#N/A,FALSE,"BAD4Q98";"Page_3",#N/A,FALSE,"BAD4Q98";"Page_4",#N/A,FALSE,"BAD4Q98";"Page_5",#N/A,FALSE,"BAD4Q98";"Page_6",#N/A,FALSE,"BAD4Q98";"Input_1",#N/A,FALSE,"BAD4Q98";"Input_2",#N/A,FALSE,"BAD4Q98"}</definedName>
    <definedName name="whatth" localSheetId="12" hidden="1">{"Page_1",#N/A,FALSE,"BAD4Q98";"Page_2",#N/A,FALSE,"BAD4Q98";"Page_3",#N/A,FALSE,"BAD4Q98";"Page_4",#N/A,FALSE,"BAD4Q98";"Page_5",#N/A,FALSE,"BAD4Q98";"Page_6",#N/A,FALSE,"BAD4Q98";"Input_1",#N/A,FALSE,"BAD4Q98";"Input_2",#N/A,FALSE,"BAD4Q98"}</definedName>
    <definedName name="whatth" localSheetId="14" hidden="1">{"Page_1",#N/A,FALSE,"BAD4Q98";"Page_2",#N/A,FALSE,"BAD4Q98";"Page_3",#N/A,FALSE,"BAD4Q98";"Page_4",#N/A,FALSE,"BAD4Q98";"Page_5",#N/A,FALSE,"BAD4Q98";"Page_6",#N/A,FALSE,"BAD4Q98";"Input_1",#N/A,FALSE,"BAD4Q98";"Input_2",#N/A,FALSE,"BAD4Q98"}</definedName>
    <definedName name="whatth" localSheetId="24" hidden="1">{"Page_1",#N/A,FALSE,"BAD4Q98";"Page_2",#N/A,FALSE,"BAD4Q98";"Page_3",#N/A,FALSE,"BAD4Q98";"Page_4",#N/A,FALSE,"BAD4Q98";"Page_5",#N/A,FALSE,"BAD4Q98";"Page_6",#N/A,FALSE,"BAD4Q98";"Input_1",#N/A,FALSE,"BAD4Q98";"Input_2",#N/A,FALSE,"BAD4Q98"}</definedName>
    <definedName name="whatth" localSheetId="25" hidden="1">{"Page_1",#N/A,FALSE,"BAD4Q98";"Page_2",#N/A,FALSE,"BAD4Q98";"Page_3",#N/A,FALSE,"BAD4Q98";"Page_4",#N/A,FALSE,"BAD4Q98";"Page_5",#N/A,FALSE,"BAD4Q98";"Page_6",#N/A,FALSE,"BAD4Q98";"Input_1",#N/A,FALSE,"BAD4Q98";"Input_2",#N/A,FALSE,"BAD4Q98"}</definedName>
    <definedName name="whatth" localSheetId="26" hidden="1">{"Page_1",#N/A,FALSE,"BAD4Q98";"Page_2",#N/A,FALSE,"BAD4Q98";"Page_3",#N/A,FALSE,"BAD4Q98";"Page_4",#N/A,FALSE,"BAD4Q98";"Page_5",#N/A,FALSE,"BAD4Q98";"Page_6",#N/A,FALSE,"BAD4Q98";"Input_1",#N/A,FALSE,"BAD4Q98";"Input_2",#N/A,FALSE,"BAD4Q98"}</definedName>
    <definedName name="whatth" localSheetId="27" hidden="1">{"Page_1",#N/A,FALSE,"BAD4Q98";"Page_2",#N/A,FALSE,"BAD4Q98";"Page_3",#N/A,FALSE,"BAD4Q98";"Page_4",#N/A,FALSE,"BAD4Q98";"Page_5",#N/A,FALSE,"BAD4Q98";"Page_6",#N/A,FALSE,"BAD4Q98";"Input_1",#N/A,FALSE,"BAD4Q98";"Input_2",#N/A,FALSE,"BAD4Q98"}</definedName>
    <definedName name="whatth" localSheetId="28" hidden="1">{"Page_1",#N/A,FALSE,"BAD4Q98";"Page_2",#N/A,FALSE,"BAD4Q98";"Page_3",#N/A,FALSE,"BAD4Q98";"Page_4",#N/A,FALSE,"BAD4Q98";"Page_5",#N/A,FALSE,"BAD4Q98";"Page_6",#N/A,FALSE,"BAD4Q98";"Input_1",#N/A,FALSE,"BAD4Q98";"Input_2",#N/A,FALSE,"BAD4Q98"}</definedName>
    <definedName name="whatth" localSheetId="29" hidden="1">{"Page_1",#N/A,FALSE,"BAD4Q98";"Page_2",#N/A,FALSE,"BAD4Q98";"Page_3",#N/A,FALSE,"BAD4Q98";"Page_4",#N/A,FALSE,"BAD4Q98";"Page_5",#N/A,FALSE,"BAD4Q98";"Page_6",#N/A,FALSE,"BAD4Q98";"Input_1",#N/A,FALSE,"BAD4Q98";"Input_2",#N/A,FALSE,"BAD4Q98"}</definedName>
    <definedName name="who" localSheetId="15" hidden="1">{"phase 1 ecm table",#N/A,FALSE,"ECM Matrix";"total ecm table",#N/A,FALSE,"ECM Matrix"}</definedName>
    <definedName name="who" localSheetId="16" hidden="1">{"phase 1 ecm table",#N/A,FALSE,"ECM Matrix";"total ecm table",#N/A,FALSE,"ECM Matrix"}</definedName>
    <definedName name="who" localSheetId="17" hidden="1">{"phase 1 ecm table",#N/A,FALSE,"ECM Matrix";"total ecm table",#N/A,FALSE,"ECM Matrix"}</definedName>
    <definedName name="who" localSheetId="18" hidden="1">{"phase 1 ecm table",#N/A,FALSE,"ECM Matrix";"total ecm table",#N/A,FALSE,"ECM Matrix"}</definedName>
    <definedName name="who" localSheetId="19" hidden="1">{"phase 1 ecm table",#N/A,FALSE,"ECM Matrix";"total ecm table",#N/A,FALSE,"ECM Matrix"}</definedName>
    <definedName name="who" localSheetId="20" hidden="1">{"phase 1 ecm table",#N/A,FALSE,"ECM Matrix";"total ecm table",#N/A,FALSE,"ECM Matrix"}</definedName>
    <definedName name="who" localSheetId="21" hidden="1">{"phase 1 ecm table",#N/A,FALSE,"ECM Matrix";"total ecm table",#N/A,FALSE,"ECM Matrix"}</definedName>
    <definedName name="who" localSheetId="2" hidden="1">{"phase 1 ecm table",#N/A,FALSE,"ECM Matrix";"total ecm table",#N/A,FALSE,"ECM Matrix"}</definedName>
    <definedName name="who" localSheetId="7" hidden="1">{"phase 1 ecm table",#N/A,FALSE,"ECM Matrix";"total ecm table",#N/A,FALSE,"ECM Matrix"}</definedName>
    <definedName name="who" localSheetId="12" hidden="1">{"phase 1 ecm table",#N/A,FALSE,"ECM Matrix";"total ecm table",#N/A,FALSE,"ECM Matrix"}</definedName>
    <definedName name="who" localSheetId="14" hidden="1">{"phase 1 ecm table",#N/A,FALSE,"ECM Matrix";"total ecm table",#N/A,FALSE,"ECM Matrix"}</definedName>
    <definedName name="who" localSheetId="24" hidden="1">{"phase 1 ecm table",#N/A,FALSE,"ECM Matrix";"total ecm table",#N/A,FALSE,"ECM Matrix"}</definedName>
    <definedName name="who" localSheetId="25" hidden="1">{"phase 1 ecm table",#N/A,FALSE,"ECM Matrix";"total ecm table",#N/A,FALSE,"ECM Matrix"}</definedName>
    <definedName name="who" localSheetId="26" hidden="1">{"phase 1 ecm table",#N/A,FALSE,"ECM Matrix";"total ecm table",#N/A,FALSE,"ECM Matrix"}</definedName>
    <definedName name="who" localSheetId="27" hidden="1">{"phase 1 ecm table",#N/A,FALSE,"ECM Matrix";"total ecm table",#N/A,FALSE,"ECM Matrix"}</definedName>
    <definedName name="who" localSheetId="28" hidden="1">{"phase 1 ecm table",#N/A,FALSE,"ECM Matrix";"total ecm table",#N/A,FALSE,"ECM Matrix"}</definedName>
    <definedName name="who" localSheetId="29" hidden="1">{"phase 1 ecm table",#N/A,FALSE,"ECM Matrix";"total ecm table",#N/A,FALSE,"ECM Matrix"}</definedName>
    <definedName name="whoa" localSheetId="15" hidden="1">{"okte1",#N/A,FALSE,"OKTE GAS CONV";"okte2",#N/A,FALSE,"OKTE GAS CONV";"okte3",#N/A,FALSE,"OKTE GAS CONV";"okte4",#N/A,FALSE,"OKTE GAS CONV"}</definedName>
    <definedName name="whoa" localSheetId="16" hidden="1">{"okte1",#N/A,FALSE,"OKTE GAS CONV";"okte2",#N/A,FALSE,"OKTE GAS CONV";"okte3",#N/A,FALSE,"OKTE GAS CONV";"okte4",#N/A,FALSE,"OKTE GAS CONV"}</definedName>
    <definedName name="whoa" localSheetId="17" hidden="1">{"okte1",#N/A,FALSE,"OKTE GAS CONV";"okte2",#N/A,FALSE,"OKTE GAS CONV";"okte3",#N/A,FALSE,"OKTE GAS CONV";"okte4",#N/A,FALSE,"OKTE GAS CONV"}</definedName>
    <definedName name="whoa" localSheetId="18" hidden="1">{"okte1",#N/A,FALSE,"OKTE GAS CONV";"okte2",#N/A,FALSE,"OKTE GAS CONV";"okte3",#N/A,FALSE,"OKTE GAS CONV";"okte4",#N/A,FALSE,"OKTE GAS CONV"}</definedName>
    <definedName name="whoa" localSheetId="19" hidden="1">{"okte1",#N/A,FALSE,"OKTE GAS CONV";"okte2",#N/A,FALSE,"OKTE GAS CONV";"okte3",#N/A,FALSE,"OKTE GAS CONV";"okte4",#N/A,FALSE,"OKTE GAS CONV"}</definedName>
    <definedName name="whoa" localSheetId="20" hidden="1">{"okte1",#N/A,FALSE,"OKTE GAS CONV";"okte2",#N/A,FALSE,"OKTE GAS CONV";"okte3",#N/A,FALSE,"OKTE GAS CONV";"okte4",#N/A,FALSE,"OKTE GAS CONV"}</definedName>
    <definedName name="whoa" localSheetId="21" hidden="1">{"okte1",#N/A,FALSE,"OKTE GAS CONV";"okte2",#N/A,FALSE,"OKTE GAS CONV";"okte3",#N/A,FALSE,"OKTE GAS CONV";"okte4",#N/A,FALSE,"OKTE GAS CONV"}</definedName>
    <definedName name="whoa" localSheetId="2" hidden="1">{"okte1",#N/A,FALSE,"OKTE GAS CONV";"okte2",#N/A,FALSE,"OKTE GAS CONV";"okte3",#N/A,FALSE,"OKTE GAS CONV";"okte4",#N/A,FALSE,"OKTE GAS CONV"}</definedName>
    <definedName name="whoa" localSheetId="7" hidden="1">{"okte1",#N/A,FALSE,"OKTE GAS CONV";"okte2",#N/A,FALSE,"OKTE GAS CONV";"okte3",#N/A,FALSE,"OKTE GAS CONV";"okte4",#N/A,FALSE,"OKTE GAS CONV"}</definedName>
    <definedName name="whoa" localSheetId="12" hidden="1">{"okte1",#N/A,FALSE,"OKTE GAS CONV";"okte2",#N/A,FALSE,"OKTE GAS CONV";"okte3",#N/A,FALSE,"OKTE GAS CONV";"okte4",#N/A,FALSE,"OKTE GAS CONV"}</definedName>
    <definedName name="whoa" localSheetId="14" hidden="1">{"okte1",#N/A,FALSE,"OKTE GAS CONV";"okte2",#N/A,FALSE,"OKTE GAS CONV";"okte3",#N/A,FALSE,"OKTE GAS CONV";"okte4",#N/A,FALSE,"OKTE GAS CONV"}</definedName>
    <definedName name="whoa" localSheetId="24" hidden="1">{"okte1",#N/A,FALSE,"OKTE GAS CONV";"okte2",#N/A,FALSE,"OKTE GAS CONV";"okte3",#N/A,FALSE,"OKTE GAS CONV";"okte4",#N/A,FALSE,"OKTE GAS CONV"}</definedName>
    <definedName name="whoa" localSheetId="25" hidden="1">{"okte1",#N/A,FALSE,"OKTE GAS CONV";"okte2",#N/A,FALSE,"OKTE GAS CONV";"okte3",#N/A,FALSE,"OKTE GAS CONV";"okte4",#N/A,FALSE,"OKTE GAS CONV"}</definedName>
    <definedName name="whoa" localSheetId="26" hidden="1">{"okte1",#N/A,FALSE,"OKTE GAS CONV";"okte2",#N/A,FALSE,"OKTE GAS CONV";"okte3",#N/A,FALSE,"OKTE GAS CONV";"okte4",#N/A,FALSE,"OKTE GAS CONV"}</definedName>
    <definedName name="whoa" localSheetId="27" hidden="1">{"okte1",#N/A,FALSE,"OKTE GAS CONV";"okte2",#N/A,FALSE,"OKTE GAS CONV";"okte3",#N/A,FALSE,"OKTE GAS CONV";"okte4",#N/A,FALSE,"OKTE GAS CONV"}</definedName>
    <definedName name="whoa" localSheetId="28" hidden="1">{"okte1",#N/A,FALSE,"OKTE GAS CONV";"okte2",#N/A,FALSE,"OKTE GAS CONV";"okte3",#N/A,FALSE,"OKTE GAS CONV";"okte4",#N/A,FALSE,"OKTE GAS CONV"}</definedName>
    <definedName name="whoa" localSheetId="29" hidden="1">{"okte1",#N/A,FALSE,"OKTE GAS CONV";"okte2",#N/A,FALSE,"OKTE GAS CONV";"okte3",#N/A,FALSE,"OKTE GAS CONV";"okte4",#N/A,FALSE,"OKTE GAS CONV"}</definedName>
    <definedName name="Working_Capital_Facility_Commitment_Fee_Rate_year_6_plus" localSheetId="15">#REF!</definedName>
    <definedName name="Working_Capital_Facility_Commitment_Fee_Rate_year_6_plus" localSheetId="16">#REF!</definedName>
    <definedName name="Working_Capital_Facility_Commitment_Fee_Rate_year_6_plus" localSheetId="17">#REF!</definedName>
    <definedName name="Working_Capital_Facility_Commitment_Fee_Rate_year_6_plus" localSheetId="18">#REF!</definedName>
    <definedName name="Working_Capital_Facility_Commitment_Fee_Rate_year_6_plus" localSheetId="19">#REF!</definedName>
    <definedName name="Working_Capital_Facility_Commitment_Fee_Rate_year_6_plus" localSheetId="20">#REF!</definedName>
    <definedName name="Working_Capital_Facility_Commitment_Fee_Rate_year_6_plus" localSheetId="24">#REF!</definedName>
    <definedName name="Working_Capital_Facility_Commitment_Fee_Rate_year_6_plus" localSheetId="25">#REF!</definedName>
    <definedName name="Working_Capital_Facility_Commitment_Fee_Rate_year_6_plus" localSheetId="26">#REF!</definedName>
    <definedName name="Working_Capital_Facility_Commitment_Fee_Rate_year_6_plus" localSheetId="27">#REF!</definedName>
    <definedName name="Working_Capital_Facility_Commitment_Fee_Rate_year_6_plus" localSheetId="28">#REF!</definedName>
    <definedName name="Working_Capital_Facility_Commitment_Fee_Rate_year_6_plus" localSheetId="29">#REF!</definedName>
    <definedName name="Working_Capital_Facility_Commitment_Fee_Rate_year_6_plus">#REF!</definedName>
    <definedName name="Working_Capital_Facility_Spread_year_6_plus" localSheetId="15">#REF!</definedName>
    <definedName name="Working_Capital_Facility_Spread_year_6_plus" localSheetId="16">#REF!</definedName>
    <definedName name="Working_Capital_Facility_Spread_year_6_plus" localSheetId="17">#REF!</definedName>
    <definedName name="Working_Capital_Facility_Spread_year_6_plus" localSheetId="18">#REF!</definedName>
    <definedName name="Working_Capital_Facility_Spread_year_6_plus" localSheetId="19">#REF!</definedName>
    <definedName name="Working_Capital_Facility_Spread_year_6_plus" localSheetId="20">#REF!</definedName>
    <definedName name="Working_Capital_Facility_Spread_year_6_plus" localSheetId="24">#REF!</definedName>
    <definedName name="Working_Capital_Facility_Spread_year_6_plus" localSheetId="25">#REF!</definedName>
    <definedName name="Working_Capital_Facility_Spread_year_6_plus" localSheetId="26">#REF!</definedName>
    <definedName name="Working_Capital_Facility_Spread_year_6_plus" localSheetId="27">#REF!</definedName>
    <definedName name="Working_Capital_Facility_Spread_year_6_plus" localSheetId="28">#REF!</definedName>
    <definedName name="Working_Capital_Facility_Spread_year_6_plus" localSheetId="29">#REF!</definedName>
    <definedName name="Working_Capital_Facility_Spread_year_6_plus">#REF!</definedName>
    <definedName name="wrn.1995._.BUDGET._.PACKAGE." localSheetId="15"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16"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17"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18"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19"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20"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21"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2"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7"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12"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14"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24"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25"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26"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27"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28"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29"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Aging._.and._.Trend._.Analysis." localSheetId="15" hidden="1">{#N/A,#N/A,FALSE,"Aging Summary";#N/A,#N/A,FALSE,"Ratio Analysis";#N/A,#N/A,FALSE,"Test 120 Day Accts";#N/A,#N/A,FALSE,"Tickmarks"}</definedName>
    <definedName name="wrn.Aging._.and._.Trend._.Analysis." localSheetId="16" hidden="1">{#N/A,#N/A,FALSE,"Aging Summary";#N/A,#N/A,FALSE,"Ratio Analysis";#N/A,#N/A,FALSE,"Test 120 Day Accts";#N/A,#N/A,FALSE,"Tickmarks"}</definedName>
    <definedName name="wrn.Aging._.and._.Trend._.Analysis." localSheetId="17" hidden="1">{#N/A,#N/A,FALSE,"Aging Summary";#N/A,#N/A,FALSE,"Ratio Analysis";#N/A,#N/A,FALSE,"Test 120 Day Accts";#N/A,#N/A,FALSE,"Tickmarks"}</definedName>
    <definedName name="wrn.Aging._.and._.Trend._.Analysis." localSheetId="18" hidden="1">{#N/A,#N/A,FALSE,"Aging Summary";#N/A,#N/A,FALSE,"Ratio Analysis";#N/A,#N/A,FALSE,"Test 120 Day Accts";#N/A,#N/A,FALSE,"Tickmarks"}</definedName>
    <definedName name="wrn.Aging._.and._.Trend._.Analysis." localSheetId="19" hidden="1">{#N/A,#N/A,FALSE,"Aging Summary";#N/A,#N/A,FALSE,"Ratio Analysis";#N/A,#N/A,FALSE,"Test 120 Day Accts";#N/A,#N/A,FALSE,"Tickmarks"}</definedName>
    <definedName name="wrn.Aging._.and._.Trend._.Analysis." localSheetId="20" hidden="1">{#N/A,#N/A,FALSE,"Aging Summary";#N/A,#N/A,FALSE,"Ratio Analysis";#N/A,#N/A,FALSE,"Test 120 Day Accts";#N/A,#N/A,FALSE,"Tickmarks"}</definedName>
    <definedName name="wrn.Aging._.and._.Trend._.Analysis." localSheetId="21" hidden="1">{#N/A,#N/A,FALSE,"Aging Summary";#N/A,#N/A,FALSE,"Ratio Analysis";#N/A,#N/A,FALSE,"Test 120 Day Accts";#N/A,#N/A,FALSE,"Tickmarks"}</definedName>
    <definedName name="wrn.Aging._.and._.Trend._.Analysis." localSheetId="2" hidden="1">{#N/A,#N/A,FALSE,"Aging Summary";#N/A,#N/A,FALSE,"Ratio Analysis";#N/A,#N/A,FALSE,"Test 120 Day Accts";#N/A,#N/A,FALSE,"Tickmarks"}</definedName>
    <definedName name="wrn.Aging._.and._.Trend._.Analysis." localSheetId="7" hidden="1">{#N/A,#N/A,FALSE,"Aging Summary";#N/A,#N/A,FALSE,"Ratio Analysis";#N/A,#N/A,FALSE,"Test 120 Day Accts";#N/A,#N/A,FALSE,"Tickmarks"}</definedName>
    <definedName name="wrn.Aging._.and._.Trend._.Analysis." localSheetId="12" hidden="1">{#N/A,#N/A,FALSE,"Aging Summary";#N/A,#N/A,FALSE,"Ratio Analysis";#N/A,#N/A,FALSE,"Test 120 Day Accts";#N/A,#N/A,FALSE,"Tickmarks"}</definedName>
    <definedName name="wrn.Aging._.and._.Trend._.Analysis." localSheetId="14" hidden="1">{#N/A,#N/A,FALSE,"Aging Summary";#N/A,#N/A,FALSE,"Ratio Analysis";#N/A,#N/A,FALSE,"Test 120 Day Accts";#N/A,#N/A,FALSE,"Tickmarks"}</definedName>
    <definedName name="wrn.Aging._.and._.Trend._.Analysis." localSheetId="24" hidden="1">{#N/A,#N/A,FALSE,"Aging Summary";#N/A,#N/A,FALSE,"Ratio Analysis";#N/A,#N/A,FALSE,"Test 120 Day Accts";#N/A,#N/A,FALSE,"Tickmarks"}</definedName>
    <definedName name="wrn.Aging._.and._.Trend._.Analysis." localSheetId="25" hidden="1">{#N/A,#N/A,FALSE,"Aging Summary";#N/A,#N/A,FALSE,"Ratio Analysis";#N/A,#N/A,FALSE,"Test 120 Day Accts";#N/A,#N/A,FALSE,"Tickmarks"}</definedName>
    <definedName name="wrn.Aging._.and._.Trend._.Analysis." localSheetId="26" hidden="1">{#N/A,#N/A,FALSE,"Aging Summary";#N/A,#N/A,FALSE,"Ratio Analysis";#N/A,#N/A,FALSE,"Test 120 Day Accts";#N/A,#N/A,FALSE,"Tickmarks"}</definedName>
    <definedName name="wrn.Aging._.and._.Trend._.Analysis." localSheetId="27" hidden="1">{#N/A,#N/A,FALSE,"Aging Summary";#N/A,#N/A,FALSE,"Ratio Analysis";#N/A,#N/A,FALSE,"Test 120 Day Accts";#N/A,#N/A,FALSE,"Tickmarks"}</definedName>
    <definedName name="wrn.Aging._.and._.Trend._.Analysis." localSheetId="28" hidden="1">{#N/A,#N/A,FALSE,"Aging Summary";#N/A,#N/A,FALSE,"Ratio Analysis";#N/A,#N/A,FALSE,"Test 120 Day Accts";#N/A,#N/A,FALSE,"Tickmarks"}</definedName>
    <definedName name="wrn.Aging._.and._.Trend._.Analysis." localSheetId="29" hidden="1">{#N/A,#N/A,FALSE,"Aging Summary";#N/A,#N/A,FALSE,"Ratio Analysis";#N/A,#N/A,FALSE,"Test 120 Day Accts";#N/A,#N/A,FALSE,"Tickmarks"}</definedName>
    <definedName name="wrn.All." localSheetId="15" hidden="1">{"ecm (CES Inputs)",#N/A,FALSE,"CES Inputs";"finmod (CES Inputs)",#N/A,FALSE,"CES Inputs";"buyout (Buyout)",#N/A,FALSE,"CES Inputs";"hillpay (CES Inputs)",#N/A,FALSE,"CES Inputs";"psc (PSC Output)",#N/A,FALSE,"PSC Output"}</definedName>
    <definedName name="wrn.All." localSheetId="16" hidden="1">{"ecm (CES Inputs)",#N/A,FALSE,"CES Inputs";"finmod (CES Inputs)",#N/A,FALSE,"CES Inputs";"buyout (Buyout)",#N/A,FALSE,"CES Inputs";"hillpay (CES Inputs)",#N/A,FALSE,"CES Inputs";"psc (PSC Output)",#N/A,FALSE,"PSC Output"}</definedName>
    <definedName name="wrn.All." localSheetId="17" hidden="1">{"ecm (CES Inputs)",#N/A,FALSE,"CES Inputs";"finmod (CES Inputs)",#N/A,FALSE,"CES Inputs";"buyout (Buyout)",#N/A,FALSE,"CES Inputs";"hillpay (CES Inputs)",#N/A,FALSE,"CES Inputs";"psc (PSC Output)",#N/A,FALSE,"PSC Output"}</definedName>
    <definedName name="wrn.All." localSheetId="18" hidden="1">{"ecm (CES Inputs)",#N/A,FALSE,"CES Inputs";"finmod (CES Inputs)",#N/A,FALSE,"CES Inputs";"buyout (Buyout)",#N/A,FALSE,"CES Inputs";"hillpay (CES Inputs)",#N/A,FALSE,"CES Inputs";"psc (PSC Output)",#N/A,FALSE,"PSC Output"}</definedName>
    <definedName name="wrn.All." localSheetId="19" hidden="1">{"ecm (CES Inputs)",#N/A,FALSE,"CES Inputs";"finmod (CES Inputs)",#N/A,FALSE,"CES Inputs";"buyout (Buyout)",#N/A,FALSE,"CES Inputs";"hillpay (CES Inputs)",#N/A,FALSE,"CES Inputs";"psc (PSC Output)",#N/A,FALSE,"PSC Output"}</definedName>
    <definedName name="wrn.All." localSheetId="20" hidden="1">{"ecm (CES Inputs)",#N/A,FALSE,"CES Inputs";"finmod (CES Inputs)",#N/A,FALSE,"CES Inputs";"buyout (Buyout)",#N/A,FALSE,"CES Inputs";"hillpay (CES Inputs)",#N/A,FALSE,"CES Inputs";"psc (PSC Output)",#N/A,FALSE,"PSC Output"}</definedName>
    <definedName name="wrn.All." localSheetId="21" hidden="1">{"ecm (CES Inputs)",#N/A,FALSE,"CES Inputs";"finmod (CES Inputs)",#N/A,FALSE,"CES Inputs";"buyout (Buyout)",#N/A,FALSE,"CES Inputs";"hillpay (CES Inputs)",#N/A,FALSE,"CES Inputs";"psc (PSC Output)",#N/A,FALSE,"PSC Output"}</definedName>
    <definedName name="wrn.All." localSheetId="2" hidden="1">{"ecm (CES Inputs)",#N/A,FALSE,"CES Inputs";"finmod (CES Inputs)",#N/A,FALSE,"CES Inputs";"buyout (Buyout)",#N/A,FALSE,"CES Inputs";"hillpay (CES Inputs)",#N/A,FALSE,"CES Inputs";"psc (PSC Output)",#N/A,FALSE,"PSC Output"}</definedName>
    <definedName name="wrn.All." localSheetId="7" hidden="1">{"ecm (CES Inputs)",#N/A,FALSE,"CES Inputs";"finmod (CES Inputs)",#N/A,FALSE,"CES Inputs";"buyout (Buyout)",#N/A,FALSE,"CES Inputs";"hillpay (CES Inputs)",#N/A,FALSE,"CES Inputs";"psc (PSC Output)",#N/A,FALSE,"PSC Output"}</definedName>
    <definedName name="wrn.All." localSheetId="12" hidden="1">{"ecm (CES Inputs)",#N/A,FALSE,"CES Inputs";"finmod (CES Inputs)",#N/A,FALSE,"CES Inputs";"buyout (Buyout)",#N/A,FALSE,"CES Inputs";"hillpay (CES Inputs)",#N/A,FALSE,"CES Inputs";"psc (PSC Output)",#N/A,FALSE,"PSC Output"}</definedName>
    <definedName name="wrn.All." localSheetId="14" hidden="1">{"ecm (CES Inputs)",#N/A,FALSE,"CES Inputs";"finmod (CES Inputs)",#N/A,FALSE,"CES Inputs";"buyout (Buyout)",#N/A,FALSE,"CES Inputs";"hillpay (CES Inputs)",#N/A,FALSE,"CES Inputs";"psc (PSC Output)",#N/A,FALSE,"PSC Output"}</definedName>
    <definedName name="wrn.All." localSheetId="24" hidden="1">{"ecm (CES Inputs)",#N/A,FALSE,"CES Inputs";"finmod (CES Inputs)",#N/A,FALSE,"CES Inputs";"buyout (Buyout)",#N/A,FALSE,"CES Inputs";"hillpay (CES Inputs)",#N/A,FALSE,"CES Inputs";"psc (PSC Output)",#N/A,FALSE,"PSC Output"}</definedName>
    <definedName name="wrn.All." localSheetId="25" hidden="1">{"ecm (CES Inputs)",#N/A,FALSE,"CES Inputs";"finmod (CES Inputs)",#N/A,FALSE,"CES Inputs";"buyout (Buyout)",#N/A,FALSE,"CES Inputs";"hillpay (CES Inputs)",#N/A,FALSE,"CES Inputs";"psc (PSC Output)",#N/A,FALSE,"PSC Output"}</definedName>
    <definedName name="wrn.All." localSheetId="26" hidden="1">{"ecm (CES Inputs)",#N/A,FALSE,"CES Inputs";"finmod (CES Inputs)",#N/A,FALSE,"CES Inputs";"buyout (Buyout)",#N/A,FALSE,"CES Inputs";"hillpay (CES Inputs)",#N/A,FALSE,"CES Inputs";"psc (PSC Output)",#N/A,FALSE,"PSC Output"}</definedName>
    <definedName name="wrn.All." localSheetId="27" hidden="1">{"ecm (CES Inputs)",#N/A,FALSE,"CES Inputs";"finmod (CES Inputs)",#N/A,FALSE,"CES Inputs";"buyout (Buyout)",#N/A,FALSE,"CES Inputs";"hillpay (CES Inputs)",#N/A,FALSE,"CES Inputs";"psc (PSC Output)",#N/A,FALSE,"PSC Output"}</definedName>
    <definedName name="wrn.All." localSheetId="28" hidden="1">{"ecm (CES Inputs)",#N/A,FALSE,"CES Inputs";"finmod (CES Inputs)",#N/A,FALSE,"CES Inputs";"buyout (Buyout)",#N/A,FALSE,"CES Inputs";"hillpay (CES Inputs)",#N/A,FALSE,"CES Inputs";"psc (PSC Output)",#N/A,FALSE,"PSC Output"}</definedName>
    <definedName name="wrn.All." localSheetId="29" hidden="1">{"ecm (CES Inputs)",#N/A,FALSE,"CES Inputs";"finmod (CES Inputs)",#N/A,FALSE,"CES Inputs";"buyout (Buyout)",#N/A,FALSE,"CES Inputs";"hillpay (CES Inputs)",#N/A,FALSE,"CES Inputs";"psc (PSC Output)",#N/A,FALSE,"PSC Output"}</definedName>
    <definedName name="wrn.All._.Worksheets." localSheetId="1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1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1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1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1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2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2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1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1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2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2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2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2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2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2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SummarySheets." localSheetId="15"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16"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17"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18"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19"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20"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21"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2"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7"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12"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14"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24"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25"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26"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27"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28"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29"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BL." localSheetId="15" hidden="1">{#N/A,#N/A,FALSE,"trates"}</definedName>
    <definedName name="wrn.BL." localSheetId="16" hidden="1">{#N/A,#N/A,FALSE,"trates"}</definedName>
    <definedName name="wrn.BL." localSheetId="17" hidden="1">{#N/A,#N/A,FALSE,"trates"}</definedName>
    <definedName name="wrn.BL." localSheetId="18" hidden="1">{#N/A,#N/A,FALSE,"trates"}</definedName>
    <definedName name="wrn.BL." localSheetId="19" hidden="1">{#N/A,#N/A,FALSE,"trates"}</definedName>
    <definedName name="wrn.BL." localSheetId="20" hidden="1">{#N/A,#N/A,FALSE,"trates"}</definedName>
    <definedName name="wrn.BL." localSheetId="21" hidden="1">{#N/A,#N/A,FALSE,"trates"}</definedName>
    <definedName name="wrn.BL." localSheetId="2" hidden="1">{#N/A,#N/A,FALSE,"trates"}</definedName>
    <definedName name="wrn.BL." localSheetId="7" hidden="1">{#N/A,#N/A,FALSE,"trates"}</definedName>
    <definedName name="wrn.BL." localSheetId="12" hidden="1">{#N/A,#N/A,FALSE,"trates"}</definedName>
    <definedName name="wrn.BL." localSheetId="14" hidden="1">{#N/A,#N/A,FALSE,"trates"}</definedName>
    <definedName name="wrn.BL." localSheetId="24" hidden="1">{#N/A,#N/A,FALSE,"trates"}</definedName>
    <definedName name="wrn.BL." localSheetId="25" hidden="1">{#N/A,#N/A,FALSE,"trates"}</definedName>
    <definedName name="wrn.BL." localSheetId="26" hidden="1">{#N/A,#N/A,FALSE,"trates"}</definedName>
    <definedName name="wrn.BL." localSheetId="27" hidden="1">{#N/A,#N/A,FALSE,"trates"}</definedName>
    <definedName name="wrn.BL." localSheetId="28" hidden="1">{#N/A,#N/A,FALSE,"trates"}</definedName>
    <definedName name="wrn.BL." localSheetId="29" hidden="1">{#N/A,#N/A,FALSE,"trates"}</definedName>
    <definedName name="wrn.BS._.Elements." localSheetId="15"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16"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17"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18"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19"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20"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21"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2"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7"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12"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14"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24"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25"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26"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27"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28"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29"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15"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16"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17"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18"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19"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20"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21"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2"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7"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12"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14"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24"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25"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26"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27"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28"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29" hidden="1">{"WP_SpecDep_WorkFund",#N/A,FALSE,"Escalation";"WP_OtherReceiv",#N/A,FALSE,"Escalation";"WP_PrePayOtherAsset",#N/A,FALSE,"Escalation";"WP_DfdDebit",#N/A,FALSE,"Escalation";"WP_EmployWithhold",#N/A,FALSE,"Escalation";"WP_Curr_AccrLiab",#N/A,FALSE,"Escalation";"WP_DfdCredit",#N/A,FALSE,"Escalation"}</definedName>
    <definedName name="wrn.busum." localSheetId="15" hidden="1">{#N/A,#N/A,TRUE,"SDGE";#N/A,#N/A,TRUE,"GBU";#N/A,#N/A,TRUE,"TBU";#N/A,#N/A,TRUE,"EDBU";#N/A,#N/A,TRUE,"ExclCC"}</definedName>
    <definedName name="wrn.busum." localSheetId="16" hidden="1">{#N/A,#N/A,TRUE,"SDGE";#N/A,#N/A,TRUE,"GBU";#N/A,#N/A,TRUE,"TBU";#N/A,#N/A,TRUE,"EDBU";#N/A,#N/A,TRUE,"ExclCC"}</definedName>
    <definedName name="wrn.busum." localSheetId="17" hidden="1">{#N/A,#N/A,TRUE,"SDGE";#N/A,#N/A,TRUE,"GBU";#N/A,#N/A,TRUE,"TBU";#N/A,#N/A,TRUE,"EDBU";#N/A,#N/A,TRUE,"ExclCC"}</definedName>
    <definedName name="wrn.busum." localSheetId="18" hidden="1">{#N/A,#N/A,TRUE,"SDGE";#N/A,#N/A,TRUE,"GBU";#N/A,#N/A,TRUE,"TBU";#N/A,#N/A,TRUE,"EDBU";#N/A,#N/A,TRUE,"ExclCC"}</definedName>
    <definedName name="wrn.busum." localSheetId="19" hidden="1">{#N/A,#N/A,TRUE,"SDGE";#N/A,#N/A,TRUE,"GBU";#N/A,#N/A,TRUE,"TBU";#N/A,#N/A,TRUE,"EDBU";#N/A,#N/A,TRUE,"ExclCC"}</definedName>
    <definedName name="wrn.busum." localSheetId="20" hidden="1">{#N/A,#N/A,TRUE,"SDGE";#N/A,#N/A,TRUE,"GBU";#N/A,#N/A,TRUE,"TBU";#N/A,#N/A,TRUE,"EDBU";#N/A,#N/A,TRUE,"ExclCC"}</definedName>
    <definedName name="wrn.busum." localSheetId="21" hidden="1">{#N/A,#N/A,TRUE,"SDGE";#N/A,#N/A,TRUE,"GBU";#N/A,#N/A,TRUE,"TBU";#N/A,#N/A,TRUE,"EDBU";#N/A,#N/A,TRUE,"ExclCC"}</definedName>
    <definedName name="wrn.busum." localSheetId="2" hidden="1">{#N/A,#N/A,TRUE,"SDGE";#N/A,#N/A,TRUE,"GBU";#N/A,#N/A,TRUE,"TBU";#N/A,#N/A,TRUE,"EDBU";#N/A,#N/A,TRUE,"ExclCC"}</definedName>
    <definedName name="wrn.busum." localSheetId="7" hidden="1">{#N/A,#N/A,TRUE,"SDGE";#N/A,#N/A,TRUE,"GBU";#N/A,#N/A,TRUE,"TBU";#N/A,#N/A,TRUE,"EDBU";#N/A,#N/A,TRUE,"ExclCC"}</definedName>
    <definedName name="wrn.busum." localSheetId="12" hidden="1">{#N/A,#N/A,TRUE,"SDGE";#N/A,#N/A,TRUE,"GBU";#N/A,#N/A,TRUE,"TBU";#N/A,#N/A,TRUE,"EDBU";#N/A,#N/A,TRUE,"ExclCC"}</definedName>
    <definedName name="wrn.busum." localSheetId="14" hidden="1">{#N/A,#N/A,TRUE,"SDGE";#N/A,#N/A,TRUE,"GBU";#N/A,#N/A,TRUE,"TBU";#N/A,#N/A,TRUE,"EDBU";#N/A,#N/A,TRUE,"ExclCC"}</definedName>
    <definedName name="wrn.busum." localSheetId="24" hidden="1">{#N/A,#N/A,TRUE,"SDGE";#N/A,#N/A,TRUE,"GBU";#N/A,#N/A,TRUE,"TBU";#N/A,#N/A,TRUE,"EDBU";#N/A,#N/A,TRUE,"ExclCC"}</definedName>
    <definedName name="wrn.busum." localSheetId="25" hidden="1">{#N/A,#N/A,TRUE,"SDGE";#N/A,#N/A,TRUE,"GBU";#N/A,#N/A,TRUE,"TBU";#N/A,#N/A,TRUE,"EDBU";#N/A,#N/A,TRUE,"ExclCC"}</definedName>
    <definedName name="wrn.busum." localSheetId="26" hidden="1">{#N/A,#N/A,TRUE,"SDGE";#N/A,#N/A,TRUE,"GBU";#N/A,#N/A,TRUE,"TBU";#N/A,#N/A,TRUE,"EDBU";#N/A,#N/A,TRUE,"ExclCC"}</definedName>
    <definedName name="wrn.busum." localSheetId="27" hidden="1">{#N/A,#N/A,TRUE,"SDGE";#N/A,#N/A,TRUE,"GBU";#N/A,#N/A,TRUE,"TBU";#N/A,#N/A,TRUE,"EDBU";#N/A,#N/A,TRUE,"ExclCC"}</definedName>
    <definedName name="wrn.busum." localSheetId="28" hidden="1">{#N/A,#N/A,TRUE,"SDGE";#N/A,#N/A,TRUE,"GBU";#N/A,#N/A,TRUE,"TBU";#N/A,#N/A,TRUE,"EDBU";#N/A,#N/A,TRUE,"ExclCC"}</definedName>
    <definedName name="wrn.busum." localSheetId="29" hidden="1">{#N/A,#N/A,TRUE,"SDGE";#N/A,#N/A,TRUE,"GBU";#N/A,#N/A,TRUE,"TBU";#N/A,#N/A,TRUE,"EDBU";#N/A,#N/A,TRUE,"ExclCC"}</definedName>
    <definedName name="wrn.Complete._.Schedules." localSheetId="15"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16"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17"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18"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19"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20"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21"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2"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7"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12"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14"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24"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25"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26"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27"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28"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29"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ntrolSheets." localSheetId="15" hidden="1">{"Control_P1",#N/A,FALSE,"Control";"Control_P2",#N/A,FALSE,"Control";"Control_P3",#N/A,FALSE,"Control";"Control_P4",#N/A,FALSE,"Control"}</definedName>
    <definedName name="wrn.ControlSheets." localSheetId="16" hidden="1">{"Control_P1",#N/A,FALSE,"Control";"Control_P2",#N/A,FALSE,"Control";"Control_P3",#N/A,FALSE,"Control";"Control_P4",#N/A,FALSE,"Control"}</definedName>
    <definedName name="wrn.ControlSheets." localSheetId="17" hidden="1">{"Control_P1",#N/A,FALSE,"Control";"Control_P2",#N/A,FALSE,"Control";"Control_P3",#N/A,FALSE,"Control";"Control_P4",#N/A,FALSE,"Control"}</definedName>
    <definedName name="wrn.ControlSheets." localSheetId="18" hidden="1">{"Control_P1",#N/A,FALSE,"Control";"Control_P2",#N/A,FALSE,"Control";"Control_P3",#N/A,FALSE,"Control";"Control_P4",#N/A,FALSE,"Control"}</definedName>
    <definedName name="wrn.ControlSheets." localSheetId="19" hidden="1">{"Control_P1",#N/A,FALSE,"Control";"Control_P2",#N/A,FALSE,"Control";"Control_P3",#N/A,FALSE,"Control";"Control_P4",#N/A,FALSE,"Control"}</definedName>
    <definedName name="wrn.ControlSheets." localSheetId="20" hidden="1">{"Control_P1",#N/A,FALSE,"Control";"Control_P2",#N/A,FALSE,"Control";"Control_P3",#N/A,FALSE,"Control";"Control_P4",#N/A,FALSE,"Control"}</definedName>
    <definedName name="wrn.ControlSheets." localSheetId="21" hidden="1">{"Control_P1",#N/A,FALSE,"Control";"Control_P2",#N/A,FALSE,"Control";"Control_P3",#N/A,FALSE,"Control";"Control_P4",#N/A,FALSE,"Control"}</definedName>
    <definedName name="wrn.ControlSheets." localSheetId="2" hidden="1">{"Control_P1",#N/A,FALSE,"Control";"Control_P2",#N/A,FALSE,"Control";"Control_P3",#N/A,FALSE,"Control";"Control_P4",#N/A,FALSE,"Control"}</definedName>
    <definedName name="wrn.ControlSheets." localSheetId="7" hidden="1">{"Control_P1",#N/A,FALSE,"Control";"Control_P2",#N/A,FALSE,"Control";"Control_P3",#N/A,FALSE,"Control";"Control_P4",#N/A,FALSE,"Control"}</definedName>
    <definedName name="wrn.ControlSheets." localSheetId="12" hidden="1">{"Control_P1",#N/A,FALSE,"Control";"Control_P2",#N/A,FALSE,"Control";"Control_P3",#N/A,FALSE,"Control";"Control_P4",#N/A,FALSE,"Control"}</definedName>
    <definedName name="wrn.ControlSheets." localSheetId="14" hidden="1">{"Control_P1",#N/A,FALSE,"Control";"Control_P2",#N/A,FALSE,"Control";"Control_P3",#N/A,FALSE,"Control";"Control_P4",#N/A,FALSE,"Control"}</definedName>
    <definedName name="wrn.ControlSheets." localSheetId="24" hidden="1">{"Control_P1",#N/A,FALSE,"Control";"Control_P2",#N/A,FALSE,"Control";"Control_P3",#N/A,FALSE,"Control";"Control_P4",#N/A,FALSE,"Control"}</definedName>
    <definedName name="wrn.ControlSheets." localSheetId="25" hidden="1">{"Control_P1",#N/A,FALSE,"Control";"Control_P2",#N/A,FALSE,"Control";"Control_P3",#N/A,FALSE,"Control";"Control_P4",#N/A,FALSE,"Control"}</definedName>
    <definedName name="wrn.ControlSheets." localSheetId="26" hidden="1">{"Control_P1",#N/A,FALSE,"Control";"Control_P2",#N/A,FALSE,"Control";"Control_P3",#N/A,FALSE,"Control";"Control_P4",#N/A,FALSE,"Control"}</definedName>
    <definedName name="wrn.ControlSheets." localSheetId="27" hidden="1">{"Control_P1",#N/A,FALSE,"Control";"Control_P2",#N/A,FALSE,"Control";"Control_P3",#N/A,FALSE,"Control";"Control_P4",#N/A,FALSE,"Control"}</definedName>
    <definedName name="wrn.ControlSheets." localSheetId="28" hidden="1">{"Control_P1",#N/A,FALSE,"Control";"Control_P2",#N/A,FALSE,"Control";"Control_P3",#N/A,FALSE,"Control";"Control_P4",#N/A,FALSE,"Control"}</definedName>
    <definedName name="wrn.ControlSheets." localSheetId="29" hidden="1">{"Control_P1",#N/A,FALSE,"Control";"Control_P2",#N/A,FALSE,"Control";"Control_P3",#N/A,FALSE,"Control";"Control_P4",#N/A,FALSE,"Control"}</definedName>
    <definedName name="wrn.ControlSheets._1" localSheetId="15" hidden="1">{"Control_P1",#N/A,FALSE,"Control";"Control_P2",#N/A,FALSE,"Control";"Control_P3",#N/A,FALSE,"Control";"Control_P4",#N/A,FALSE,"Control"}</definedName>
    <definedName name="wrn.ControlSheets._1" localSheetId="16" hidden="1">{"Control_P1",#N/A,FALSE,"Control";"Control_P2",#N/A,FALSE,"Control";"Control_P3",#N/A,FALSE,"Control";"Control_P4",#N/A,FALSE,"Control"}</definedName>
    <definedName name="wrn.ControlSheets._1" localSheetId="17" hidden="1">{"Control_P1",#N/A,FALSE,"Control";"Control_P2",#N/A,FALSE,"Control";"Control_P3",#N/A,FALSE,"Control";"Control_P4",#N/A,FALSE,"Control"}</definedName>
    <definedName name="wrn.ControlSheets._1" localSheetId="18" hidden="1">{"Control_P1",#N/A,FALSE,"Control";"Control_P2",#N/A,FALSE,"Control";"Control_P3",#N/A,FALSE,"Control";"Control_P4",#N/A,FALSE,"Control"}</definedName>
    <definedName name="wrn.ControlSheets._1" localSheetId="19" hidden="1">{"Control_P1",#N/A,FALSE,"Control";"Control_P2",#N/A,FALSE,"Control";"Control_P3",#N/A,FALSE,"Control";"Control_P4",#N/A,FALSE,"Control"}</definedName>
    <definedName name="wrn.ControlSheets._1" localSheetId="20" hidden="1">{"Control_P1",#N/A,FALSE,"Control";"Control_P2",#N/A,FALSE,"Control";"Control_P3",#N/A,FALSE,"Control";"Control_P4",#N/A,FALSE,"Control"}</definedName>
    <definedName name="wrn.ControlSheets._1" localSheetId="21" hidden="1">{"Control_P1",#N/A,FALSE,"Control";"Control_P2",#N/A,FALSE,"Control";"Control_P3",#N/A,FALSE,"Control";"Control_P4",#N/A,FALSE,"Control"}</definedName>
    <definedName name="wrn.ControlSheets._1" localSheetId="2" hidden="1">{"Control_P1",#N/A,FALSE,"Control";"Control_P2",#N/A,FALSE,"Control";"Control_P3",#N/A,FALSE,"Control";"Control_P4",#N/A,FALSE,"Control"}</definedName>
    <definedName name="wrn.ControlSheets._1" localSheetId="7" hidden="1">{"Control_P1",#N/A,FALSE,"Control";"Control_P2",#N/A,FALSE,"Control";"Control_P3",#N/A,FALSE,"Control";"Control_P4",#N/A,FALSE,"Control"}</definedName>
    <definedName name="wrn.ControlSheets._1" localSheetId="12" hidden="1">{"Control_P1",#N/A,FALSE,"Control";"Control_P2",#N/A,FALSE,"Control";"Control_P3",#N/A,FALSE,"Control";"Control_P4",#N/A,FALSE,"Control"}</definedName>
    <definedName name="wrn.ControlSheets._1" localSheetId="14" hidden="1">{"Control_P1",#N/A,FALSE,"Control";"Control_P2",#N/A,FALSE,"Control";"Control_P3",#N/A,FALSE,"Control";"Control_P4",#N/A,FALSE,"Control"}</definedName>
    <definedName name="wrn.ControlSheets._1" localSheetId="24" hidden="1">{"Control_P1",#N/A,FALSE,"Control";"Control_P2",#N/A,FALSE,"Control";"Control_P3",#N/A,FALSE,"Control";"Control_P4",#N/A,FALSE,"Control"}</definedName>
    <definedName name="wrn.ControlSheets._1" localSheetId="25" hidden="1">{"Control_P1",#N/A,FALSE,"Control";"Control_P2",#N/A,FALSE,"Control";"Control_P3",#N/A,FALSE,"Control";"Control_P4",#N/A,FALSE,"Control"}</definedName>
    <definedName name="wrn.ControlSheets._1" localSheetId="26" hidden="1">{"Control_P1",#N/A,FALSE,"Control";"Control_P2",#N/A,FALSE,"Control";"Control_P3",#N/A,FALSE,"Control";"Control_P4",#N/A,FALSE,"Control"}</definedName>
    <definedName name="wrn.ControlSheets._1" localSheetId="27" hidden="1">{"Control_P1",#N/A,FALSE,"Control";"Control_P2",#N/A,FALSE,"Control";"Control_P3",#N/A,FALSE,"Control";"Control_P4",#N/A,FALSE,"Control"}</definedName>
    <definedName name="wrn.ControlSheets._1" localSheetId="28" hidden="1">{"Control_P1",#N/A,FALSE,"Control";"Control_P2",#N/A,FALSE,"Control";"Control_P3",#N/A,FALSE,"Control";"Control_P4",#N/A,FALSE,"Control"}</definedName>
    <definedName name="wrn.ControlSheets._1" localSheetId="29" hidden="1">{"Control_P1",#N/A,FALSE,"Control";"Control_P2",#N/A,FALSE,"Control";"Control_P3",#N/A,FALSE,"Control";"Control_P4",#N/A,FALSE,"Control"}</definedName>
    <definedName name="wrn.COSTOS." localSheetId="15" hidden="1">{#N/A,#N/A,FALSE,"RECAP";#N/A,#N/A,FALSE,"MATBYCLS";#N/A,#N/A,FALSE,"STATUS";#N/A,#N/A,FALSE,"OP-ACT";#N/A,#N/A,FALSE,"W_O"}</definedName>
    <definedName name="wrn.COSTOS." localSheetId="16" hidden="1">{#N/A,#N/A,FALSE,"RECAP";#N/A,#N/A,FALSE,"MATBYCLS";#N/A,#N/A,FALSE,"STATUS";#N/A,#N/A,FALSE,"OP-ACT";#N/A,#N/A,FALSE,"W_O"}</definedName>
    <definedName name="wrn.COSTOS." localSheetId="17" hidden="1">{#N/A,#N/A,FALSE,"RECAP";#N/A,#N/A,FALSE,"MATBYCLS";#N/A,#N/A,FALSE,"STATUS";#N/A,#N/A,FALSE,"OP-ACT";#N/A,#N/A,FALSE,"W_O"}</definedName>
    <definedName name="wrn.COSTOS." localSheetId="18" hidden="1">{#N/A,#N/A,FALSE,"RECAP";#N/A,#N/A,FALSE,"MATBYCLS";#N/A,#N/A,FALSE,"STATUS";#N/A,#N/A,FALSE,"OP-ACT";#N/A,#N/A,FALSE,"W_O"}</definedName>
    <definedName name="wrn.COSTOS." localSheetId="19" hidden="1">{#N/A,#N/A,FALSE,"RECAP";#N/A,#N/A,FALSE,"MATBYCLS";#N/A,#N/A,FALSE,"STATUS";#N/A,#N/A,FALSE,"OP-ACT";#N/A,#N/A,FALSE,"W_O"}</definedName>
    <definedName name="wrn.COSTOS." localSheetId="20" hidden="1">{#N/A,#N/A,FALSE,"RECAP";#N/A,#N/A,FALSE,"MATBYCLS";#N/A,#N/A,FALSE,"STATUS";#N/A,#N/A,FALSE,"OP-ACT";#N/A,#N/A,FALSE,"W_O"}</definedName>
    <definedName name="wrn.COSTOS." localSheetId="21" hidden="1">{#N/A,#N/A,FALSE,"RECAP";#N/A,#N/A,FALSE,"MATBYCLS";#N/A,#N/A,FALSE,"STATUS";#N/A,#N/A,FALSE,"OP-ACT";#N/A,#N/A,FALSE,"W_O"}</definedName>
    <definedName name="wrn.COSTOS." localSheetId="2" hidden="1">{#N/A,#N/A,FALSE,"RECAP";#N/A,#N/A,FALSE,"MATBYCLS";#N/A,#N/A,FALSE,"STATUS";#N/A,#N/A,FALSE,"OP-ACT";#N/A,#N/A,FALSE,"W_O"}</definedName>
    <definedName name="wrn.COSTOS." localSheetId="7" hidden="1">{#N/A,#N/A,FALSE,"RECAP";#N/A,#N/A,FALSE,"MATBYCLS";#N/A,#N/A,FALSE,"STATUS";#N/A,#N/A,FALSE,"OP-ACT";#N/A,#N/A,FALSE,"W_O"}</definedName>
    <definedName name="wrn.COSTOS." localSheetId="12" hidden="1">{#N/A,#N/A,FALSE,"RECAP";#N/A,#N/A,FALSE,"MATBYCLS";#N/A,#N/A,FALSE,"STATUS";#N/A,#N/A,FALSE,"OP-ACT";#N/A,#N/A,FALSE,"W_O"}</definedName>
    <definedName name="wrn.COSTOS." localSheetId="14" hidden="1">{#N/A,#N/A,FALSE,"RECAP";#N/A,#N/A,FALSE,"MATBYCLS";#N/A,#N/A,FALSE,"STATUS";#N/A,#N/A,FALSE,"OP-ACT";#N/A,#N/A,FALSE,"W_O"}</definedName>
    <definedName name="wrn.COSTOS." localSheetId="24" hidden="1">{#N/A,#N/A,FALSE,"RECAP";#N/A,#N/A,FALSE,"MATBYCLS";#N/A,#N/A,FALSE,"STATUS";#N/A,#N/A,FALSE,"OP-ACT";#N/A,#N/A,FALSE,"W_O"}</definedName>
    <definedName name="wrn.COSTOS." localSheetId="25" hidden="1">{#N/A,#N/A,FALSE,"RECAP";#N/A,#N/A,FALSE,"MATBYCLS";#N/A,#N/A,FALSE,"STATUS";#N/A,#N/A,FALSE,"OP-ACT";#N/A,#N/A,FALSE,"W_O"}</definedName>
    <definedName name="wrn.COSTOS." localSheetId="26" hidden="1">{#N/A,#N/A,FALSE,"RECAP";#N/A,#N/A,FALSE,"MATBYCLS";#N/A,#N/A,FALSE,"STATUS";#N/A,#N/A,FALSE,"OP-ACT";#N/A,#N/A,FALSE,"W_O"}</definedName>
    <definedName name="wrn.COSTOS." localSheetId="27" hidden="1">{#N/A,#N/A,FALSE,"RECAP";#N/A,#N/A,FALSE,"MATBYCLS";#N/A,#N/A,FALSE,"STATUS";#N/A,#N/A,FALSE,"OP-ACT";#N/A,#N/A,FALSE,"W_O"}</definedName>
    <definedName name="wrn.COSTOS." localSheetId="28" hidden="1">{#N/A,#N/A,FALSE,"RECAP";#N/A,#N/A,FALSE,"MATBYCLS";#N/A,#N/A,FALSE,"STATUS";#N/A,#N/A,FALSE,"OP-ACT";#N/A,#N/A,FALSE,"W_O"}</definedName>
    <definedName name="wrn.COSTOS." localSheetId="29" hidden="1">{#N/A,#N/A,FALSE,"RECAP";#N/A,#N/A,FALSE,"MATBYCLS";#N/A,#N/A,FALSE,"STATUS";#N/A,#N/A,FALSE,"OP-ACT";#N/A,#N/A,FALSE,"W_O"}</definedName>
    <definedName name="wrn.Data." localSheetId="15" hidden="1">{#N/A,#N/A,FALSE,"3 Year Plan"}</definedName>
    <definedName name="wrn.Data." localSheetId="16" hidden="1">{#N/A,#N/A,FALSE,"3 Year Plan"}</definedName>
    <definedName name="wrn.Data." localSheetId="17" hidden="1">{#N/A,#N/A,FALSE,"3 Year Plan"}</definedName>
    <definedName name="wrn.Data." localSheetId="18" hidden="1">{#N/A,#N/A,FALSE,"3 Year Plan"}</definedName>
    <definedName name="wrn.Data." localSheetId="19" hidden="1">{#N/A,#N/A,FALSE,"3 Year Plan"}</definedName>
    <definedName name="wrn.Data." localSheetId="20" hidden="1">{#N/A,#N/A,FALSE,"3 Year Plan"}</definedName>
    <definedName name="wrn.Data." localSheetId="21" hidden="1">{#N/A,#N/A,FALSE,"3 Year Plan"}</definedName>
    <definedName name="wrn.Data." localSheetId="2" hidden="1">{#N/A,#N/A,FALSE,"3 Year Plan"}</definedName>
    <definedName name="wrn.Data." localSheetId="7" hidden="1">{#N/A,#N/A,FALSE,"3 Year Plan"}</definedName>
    <definedName name="wrn.Data." localSheetId="12" hidden="1">{#N/A,#N/A,FALSE,"3 Year Plan"}</definedName>
    <definedName name="wrn.Data." localSheetId="14" hidden="1">{#N/A,#N/A,FALSE,"3 Year Plan"}</definedName>
    <definedName name="wrn.Data." localSheetId="24" hidden="1">{#N/A,#N/A,FALSE,"3 Year Plan"}</definedName>
    <definedName name="wrn.Data." localSheetId="25" hidden="1">{#N/A,#N/A,FALSE,"3 Year Plan"}</definedName>
    <definedName name="wrn.Data." localSheetId="26" hidden="1">{#N/A,#N/A,FALSE,"3 Year Plan"}</definedName>
    <definedName name="wrn.Data." localSheetId="27" hidden="1">{#N/A,#N/A,FALSE,"3 Year Plan"}</definedName>
    <definedName name="wrn.Data." localSheetId="28" hidden="1">{#N/A,#N/A,FALSE,"3 Year Plan"}</definedName>
    <definedName name="wrn.Data." localSheetId="29" hidden="1">{#N/A,#N/A,FALSE,"3 Year Plan"}</definedName>
    <definedName name="wrn.Data_Contact." localSheetId="15" hidden="1">{"Control_DataContact",#N/A,FALSE,"Control"}</definedName>
    <definedName name="wrn.Data_Contact." localSheetId="16" hidden="1">{"Control_DataContact",#N/A,FALSE,"Control"}</definedName>
    <definedName name="wrn.Data_Contact." localSheetId="17" hidden="1">{"Control_DataContact",#N/A,FALSE,"Control"}</definedName>
    <definedName name="wrn.Data_Contact." localSheetId="18" hidden="1">{"Control_DataContact",#N/A,FALSE,"Control"}</definedName>
    <definedName name="wrn.Data_Contact." localSheetId="19" hidden="1">{"Control_DataContact",#N/A,FALSE,"Control"}</definedName>
    <definedName name="wrn.Data_Contact." localSheetId="20" hidden="1">{"Control_DataContact",#N/A,FALSE,"Control"}</definedName>
    <definedName name="wrn.Data_Contact." localSheetId="21" hidden="1">{"Control_DataContact",#N/A,FALSE,"Control"}</definedName>
    <definedName name="wrn.Data_Contact." localSheetId="2" hidden="1">{"Control_DataContact",#N/A,FALSE,"Control"}</definedName>
    <definedName name="wrn.Data_Contact." localSheetId="7" hidden="1">{"Control_DataContact",#N/A,FALSE,"Control"}</definedName>
    <definedName name="wrn.Data_Contact." localSheetId="12" hidden="1">{"Control_DataContact",#N/A,FALSE,"Control"}</definedName>
    <definedName name="wrn.Data_Contact." localSheetId="14" hidden="1">{"Control_DataContact",#N/A,FALSE,"Control"}</definedName>
    <definedName name="wrn.Data_Contact." localSheetId="24" hidden="1">{"Control_DataContact",#N/A,FALSE,"Control"}</definedName>
    <definedName name="wrn.Data_Contact." localSheetId="25" hidden="1">{"Control_DataContact",#N/A,FALSE,"Control"}</definedName>
    <definedName name="wrn.Data_Contact." localSheetId="26" hidden="1">{"Control_DataContact",#N/A,FALSE,"Control"}</definedName>
    <definedName name="wrn.Data_Contact." localSheetId="27" hidden="1">{"Control_DataContact",#N/A,FALSE,"Control"}</definedName>
    <definedName name="wrn.Data_Contact." localSheetId="28" hidden="1">{"Control_DataContact",#N/A,FALSE,"Control"}</definedName>
    <definedName name="wrn.Data_Contact." localSheetId="29" hidden="1">{"Control_DataContact",#N/A,FALSE,"Control"}</definedName>
    <definedName name="wrn.Data_Contact._1" localSheetId="15" hidden="1">{"Control_DataContact",#N/A,FALSE,"Control"}</definedName>
    <definedName name="wrn.Data_Contact._1" localSheetId="16" hidden="1">{"Control_DataContact",#N/A,FALSE,"Control"}</definedName>
    <definedName name="wrn.Data_Contact._1" localSheetId="17" hidden="1">{"Control_DataContact",#N/A,FALSE,"Control"}</definedName>
    <definedName name="wrn.Data_Contact._1" localSheetId="18" hidden="1">{"Control_DataContact",#N/A,FALSE,"Control"}</definedName>
    <definedName name="wrn.Data_Contact._1" localSheetId="19" hidden="1">{"Control_DataContact",#N/A,FALSE,"Control"}</definedName>
    <definedName name="wrn.Data_Contact._1" localSheetId="20" hidden="1">{"Control_DataContact",#N/A,FALSE,"Control"}</definedName>
    <definedName name="wrn.Data_Contact._1" localSheetId="21" hidden="1">{"Control_DataContact",#N/A,FALSE,"Control"}</definedName>
    <definedName name="wrn.Data_Contact._1" localSheetId="2" hidden="1">{"Control_DataContact",#N/A,FALSE,"Control"}</definedName>
    <definedName name="wrn.Data_Contact._1" localSheetId="7" hidden="1">{"Control_DataContact",#N/A,FALSE,"Control"}</definedName>
    <definedName name="wrn.Data_Contact._1" localSheetId="12" hidden="1">{"Control_DataContact",#N/A,FALSE,"Control"}</definedName>
    <definedName name="wrn.Data_Contact._1" localSheetId="14" hidden="1">{"Control_DataContact",#N/A,FALSE,"Control"}</definedName>
    <definedName name="wrn.Data_Contact._1" localSheetId="24" hidden="1">{"Control_DataContact",#N/A,FALSE,"Control"}</definedName>
    <definedName name="wrn.Data_Contact._1" localSheetId="25" hidden="1">{"Control_DataContact",#N/A,FALSE,"Control"}</definedName>
    <definedName name="wrn.Data_Contact._1" localSheetId="26" hidden="1">{"Control_DataContact",#N/A,FALSE,"Control"}</definedName>
    <definedName name="wrn.Data_Contact._1" localSheetId="27" hidden="1">{"Control_DataContact",#N/A,FALSE,"Control"}</definedName>
    <definedName name="wrn.Data_Contact._1" localSheetId="28" hidden="1">{"Control_DataContact",#N/A,FALSE,"Control"}</definedName>
    <definedName name="wrn.Data_Contact._1" localSheetId="29" hidden="1">{"Control_DataContact",#N/A,FALSE,"Control"}</definedName>
    <definedName name="wrn.Est_2003." localSheetId="15" hidden="1">{"Est_Pg1",#N/A,FALSE,"Estimate2003";"Est_Pg2",#N/A,FALSE,"Estimate2003";"Est_Pg3",#N/A,FALSE,"Estimate2003";"Escalation,",#N/A,FALSE,"Escalation"}</definedName>
    <definedName name="wrn.Est_2003." localSheetId="16" hidden="1">{"Est_Pg1",#N/A,FALSE,"Estimate2003";"Est_Pg2",#N/A,FALSE,"Estimate2003";"Est_Pg3",#N/A,FALSE,"Estimate2003";"Escalation,",#N/A,FALSE,"Escalation"}</definedName>
    <definedName name="wrn.Est_2003." localSheetId="17" hidden="1">{"Est_Pg1",#N/A,FALSE,"Estimate2003";"Est_Pg2",#N/A,FALSE,"Estimate2003";"Est_Pg3",#N/A,FALSE,"Estimate2003";"Escalation,",#N/A,FALSE,"Escalation"}</definedName>
    <definedName name="wrn.Est_2003." localSheetId="18" hidden="1">{"Est_Pg1",#N/A,FALSE,"Estimate2003";"Est_Pg2",#N/A,FALSE,"Estimate2003";"Est_Pg3",#N/A,FALSE,"Estimate2003";"Escalation,",#N/A,FALSE,"Escalation"}</definedName>
    <definedName name="wrn.Est_2003." localSheetId="19" hidden="1">{"Est_Pg1",#N/A,FALSE,"Estimate2003";"Est_Pg2",#N/A,FALSE,"Estimate2003";"Est_Pg3",#N/A,FALSE,"Estimate2003";"Escalation,",#N/A,FALSE,"Escalation"}</definedName>
    <definedName name="wrn.Est_2003." localSheetId="20" hidden="1">{"Est_Pg1",#N/A,FALSE,"Estimate2003";"Est_Pg2",#N/A,FALSE,"Estimate2003";"Est_Pg3",#N/A,FALSE,"Estimate2003";"Escalation,",#N/A,FALSE,"Escalation"}</definedName>
    <definedName name="wrn.Est_2003." localSheetId="21" hidden="1">{"Est_Pg1",#N/A,FALSE,"Estimate2003";"Est_Pg2",#N/A,FALSE,"Estimate2003";"Est_Pg3",#N/A,FALSE,"Estimate2003";"Escalation,",#N/A,FALSE,"Escalation"}</definedName>
    <definedName name="wrn.Est_2003." localSheetId="2" hidden="1">{"Est_Pg1",#N/A,FALSE,"Estimate2003";"Est_Pg2",#N/A,FALSE,"Estimate2003";"Est_Pg3",#N/A,FALSE,"Estimate2003";"Escalation,",#N/A,FALSE,"Escalation"}</definedName>
    <definedName name="wrn.Est_2003." localSheetId="7" hidden="1">{"Est_Pg1",#N/A,FALSE,"Estimate2003";"Est_Pg2",#N/A,FALSE,"Estimate2003";"Est_Pg3",#N/A,FALSE,"Estimate2003";"Escalation,",#N/A,FALSE,"Escalation"}</definedName>
    <definedName name="wrn.Est_2003." localSheetId="12" hidden="1">{"Est_Pg1",#N/A,FALSE,"Estimate2003";"Est_Pg2",#N/A,FALSE,"Estimate2003";"Est_Pg3",#N/A,FALSE,"Estimate2003";"Escalation,",#N/A,FALSE,"Escalation"}</definedName>
    <definedName name="wrn.Est_2003." localSheetId="14" hidden="1">{"Est_Pg1",#N/A,FALSE,"Estimate2003";"Est_Pg2",#N/A,FALSE,"Estimate2003";"Est_Pg3",#N/A,FALSE,"Estimate2003";"Escalation,",#N/A,FALSE,"Escalation"}</definedName>
    <definedName name="wrn.Est_2003." localSheetId="24" hidden="1">{"Est_Pg1",#N/A,FALSE,"Estimate2003";"Est_Pg2",#N/A,FALSE,"Estimate2003";"Est_Pg3",#N/A,FALSE,"Estimate2003";"Escalation,",#N/A,FALSE,"Escalation"}</definedName>
    <definedName name="wrn.Est_2003." localSheetId="25" hidden="1">{"Est_Pg1",#N/A,FALSE,"Estimate2003";"Est_Pg2",#N/A,FALSE,"Estimate2003";"Est_Pg3",#N/A,FALSE,"Estimate2003";"Escalation,",#N/A,FALSE,"Escalation"}</definedName>
    <definedName name="wrn.Est_2003." localSheetId="26" hidden="1">{"Est_Pg1",#N/A,FALSE,"Estimate2003";"Est_Pg2",#N/A,FALSE,"Estimate2003";"Est_Pg3",#N/A,FALSE,"Estimate2003";"Escalation,",#N/A,FALSE,"Escalation"}</definedName>
    <definedName name="wrn.Est_2003." localSheetId="27" hidden="1">{"Est_Pg1",#N/A,FALSE,"Estimate2003";"Est_Pg2",#N/A,FALSE,"Estimate2003";"Est_Pg3",#N/A,FALSE,"Estimate2003";"Escalation,",#N/A,FALSE,"Escalation"}</definedName>
    <definedName name="wrn.Est_2003." localSheetId="28" hidden="1">{"Est_Pg1",#N/A,FALSE,"Estimate2003";"Est_Pg2",#N/A,FALSE,"Estimate2003";"Est_Pg3",#N/A,FALSE,"Estimate2003";"Escalation,",#N/A,FALSE,"Escalation"}</definedName>
    <definedName name="wrn.Est_2003." localSheetId="29" hidden="1">{"Est_Pg1",#N/A,FALSE,"Estimate2003";"Est_Pg2",#N/A,FALSE,"Estimate2003";"Est_Pg3",#N/A,FALSE,"Estimate2003";"Escalation,",#N/A,FALSE,"Escalation"}</definedName>
    <definedName name="wrn.Est_2003._1" localSheetId="15" hidden="1">{"Est_Pg1",#N/A,FALSE,"Estimate2003";"Est_Pg2",#N/A,FALSE,"Estimate2003";"Est_Pg3",#N/A,FALSE,"Estimate2003";"Escalation,",#N/A,FALSE,"Escalation"}</definedName>
    <definedName name="wrn.Est_2003._1" localSheetId="16" hidden="1">{"Est_Pg1",#N/A,FALSE,"Estimate2003";"Est_Pg2",#N/A,FALSE,"Estimate2003";"Est_Pg3",#N/A,FALSE,"Estimate2003";"Escalation,",#N/A,FALSE,"Escalation"}</definedName>
    <definedName name="wrn.Est_2003._1" localSheetId="17" hidden="1">{"Est_Pg1",#N/A,FALSE,"Estimate2003";"Est_Pg2",#N/A,FALSE,"Estimate2003";"Est_Pg3",#N/A,FALSE,"Estimate2003";"Escalation,",#N/A,FALSE,"Escalation"}</definedName>
    <definedName name="wrn.Est_2003._1" localSheetId="18" hidden="1">{"Est_Pg1",#N/A,FALSE,"Estimate2003";"Est_Pg2",#N/A,FALSE,"Estimate2003";"Est_Pg3",#N/A,FALSE,"Estimate2003";"Escalation,",#N/A,FALSE,"Escalation"}</definedName>
    <definedName name="wrn.Est_2003._1" localSheetId="19" hidden="1">{"Est_Pg1",#N/A,FALSE,"Estimate2003";"Est_Pg2",#N/A,FALSE,"Estimate2003";"Est_Pg3",#N/A,FALSE,"Estimate2003";"Escalation,",#N/A,FALSE,"Escalation"}</definedName>
    <definedName name="wrn.Est_2003._1" localSheetId="20" hidden="1">{"Est_Pg1",#N/A,FALSE,"Estimate2003";"Est_Pg2",#N/A,FALSE,"Estimate2003";"Est_Pg3",#N/A,FALSE,"Estimate2003";"Escalation,",#N/A,FALSE,"Escalation"}</definedName>
    <definedName name="wrn.Est_2003._1" localSheetId="21" hidden="1">{"Est_Pg1",#N/A,FALSE,"Estimate2003";"Est_Pg2",#N/A,FALSE,"Estimate2003";"Est_Pg3",#N/A,FALSE,"Estimate2003";"Escalation,",#N/A,FALSE,"Escalation"}</definedName>
    <definedName name="wrn.Est_2003._1" localSheetId="2" hidden="1">{"Est_Pg1",#N/A,FALSE,"Estimate2003";"Est_Pg2",#N/A,FALSE,"Estimate2003";"Est_Pg3",#N/A,FALSE,"Estimate2003";"Escalation,",#N/A,FALSE,"Escalation"}</definedName>
    <definedName name="wrn.Est_2003._1" localSheetId="7" hidden="1">{"Est_Pg1",#N/A,FALSE,"Estimate2003";"Est_Pg2",#N/A,FALSE,"Estimate2003";"Est_Pg3",#N/A,FALSE,"Estimate2003";"Escalation,",#N/A,FALSE,"Escalation"}</definedName>
    <definedName name="wrn.Est_2003._1" localSheetId="12" hidden="1">{"Est_Pg1",#N/A,FALSE,"Estimate2003";"Est_Pg2",#N/A,FALSE,"Estimate2003";"Est_Pg3",#N/A,FALSE,"Estimate2003";"Escalation,",#N/A,FALSE,"Escalation"}</definedName>
    <definedName name="wrn.Est_2003._1" localSheetId="14" hidden="1">{"Est_Pg1",#N/A,FALSE,"Estimate2003";"Est_Pg2",#N/A,FALSE,"Estimate2003";"Est_Pg3",#N/A,FALSE,"Estimate2003";"Escalation,",#N/A,FALSE,"Escalation"}</definedName>
    <definedName name="wrn.Est_2003._1" localSheetId="24" hidden="1">{"Est_Pg1",#N/A,FALSE,"Estimate2003";"Est_Pg2",#N/A,FALSE,"Estimate2003";"Est_Pg3",#N/A,FALSE,"Estimate2003";"Escalation,",#N/A,FALSE,"Escalation"}</definedName>
    <definedName name="wrn.Est_2003._1" localSheetId="25" hidden="1">{"Est_Pg1",#N/A,FALSE,"Estimate2003";"Est_Pg2",#N/A,FALSE,"Estimate2003";"Est_Pg3",#N/A,FALSE,"Estimate2003";"Escalation,",#N/A,FALSE,"Escalation"}</definedName>
    <definedName name="wrn.Est_2003._1" localSheetId="26" hidden="1">{"Est_Pg1",#N/A,FALSE,"Estimate2003";"Est_Pg2",#N/A,FALSE,"Estimate2003";"Est_Pg3",#N/A,FALSE,"Estimate2003";"Escalation,",#N/A,FALSE,"Escalation"}</definedName>
    <definedName name="wrn.Est_2003._1" localSheetId="27" hidden="1">{"Est_Pg1",#N/A,FALSE,"Estimate2003";"Est_Pg2",#N/A,FALSE,"Estimate2003";"Est_Pg3",#N/A,FALSE,"Estimate2003";"Escalation,",#N/A,FALSE,"Escalation"}</definedName>
    <definedName name="wrn.Est_2003._1" localSheetId="28" hidden="1">{"Est_Pg1",#N/A,FALSE,"Estimate2003";"Est_Pg2",#N/A,FALSE,"Estimate2003";"Est_Pg3",#N/A,FALSE,"Estimate2003";"Escalation,",#N/A,FALSE,"Escalation"}</definedName>
    <definedName name="wrn.Est_2003._1" localSheetId="29" hidden="1">{"Est_Pg1",#N/A,FALSE,"Estimate2003";"Est_Pg2",#N/A,FALSE,"Estimate2003";"Est_Pg3",#N/A,FALSE,"Estimate2003";"Escalation,",#N/A,FALSE,"Escalation"}</definedName>
    <definedName name="wrn.FERC." localSheetId="15"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16"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17"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18"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19"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20"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21"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2"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7"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12"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14"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24"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25"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26"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27"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28"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29"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mie." localSheetId="15" hidden="1">{"b1",#N/A,TRUE,"B-1";"b2",#N/A,TRUE,"B-2";"b3",#N/A,TRUE,"B-3";"b4",#N/A,TRUE,"B-4";"b5",#N/A,TRUE,"B-5"}</definedName>
    <definedName name="wrn.fermie." localSheetId="16" hidden="1">{"b1",#N/A,TRUE,"B-1";"b2",#N/A,TRUE,"B-2";"b3",#N/A,TRUE,"B-3";"b4",#N/A,TRUE,"B-4";"b5",#N/A,TRUE,"B-5"}</definedName>
    <definedName name="wrn.fermie." localSheetId="17" hidden="1">{"b1",#N/A,TRUE,"B-1";"b2",#N/A,TRUE,"B-2";"b3",#N/A,TRUE,"B-3";"b4",#N/A,TRUE,"B-4";"b5",#N/A,TRUE,"B-5"}</definedName>
    <definedName name="wrn.fermie." localSheetId="18" hidden="1">{"b1",#N/A,TRUE,"B-1";"b2",#N/A,TRUE,"B-2";"b3",#N/A,TRUE,"B-3";"b4",#N/A,TRUE,"B-4";"b5",#N/A,TRUE,"B-5"}</definedName>
    <definedName name="wrn.fermie." localSheetId="19" hidden="1">{"b1",#N/A,TRUE,"B-1";"b2",#N/A,TRUE,"B-2";"b3",#N/A,TRUE,"B-3";"b4",#N/A,TRUE,"B-4";"b5",#N/A,TRUE,"B-5"}</definedName>
    <definedName name="wrn.fermie." localSheetId="20" hidden="1">{"b1",#N/A,TRUE,"B-1";"b2",#N/A,TRUE,"B-2";"b3",#N/A,TRUE,"B-3";"b4",#N/A,TRUE,"B-4";"b5",#N/A,TRUE,"B-5"}</definedName>
    <definedName name="wrn.fermie." localSheetId="21" hidden="1">{"b1",#N/A,TRUE,"B-1";"b2",#N/A,TRUE,"B-2";"b3",#N/A,TRUE,"B-3";"b4",#N/A,TRUE,"B-4";"b5",#N/A,TRUE,"B-5"}</definedName>
    <definedName name="wrn.fermie." localSheetId="2" hidden="1">{"b1",#N/A,TRUE,"B-1";"b2",#N/A,TRUE,"B-2";"b3",#N/A,TRUE,"B-3";"b4",#N/A,TRUE,"B-4";"b5",#N/A,TRUE,"B-5"}</definedName>
    <definedName name="wrn.fermie." localSheetId="7" hidden="1">{"b1",#N/A,TRUE,"B-1";"b2",#N/A,TRUE,"B-2";"b3",#N/A,TRUE,"B-3";"b4",#N/A,TRUE,"B-4";"b5",#N/A,TRUE,"B-5"}</definedName>
    <definedName name="wrn.fermie." localSheetId="12" hidden="1">{"b1",#N/A,TRUE,"B-1";"b2",#N/A,TRUE,"B-2";"b3",#N/A,TRUE,"B-3";"b4",#N/A,TRUE,"B-4";"b5",#N/A,TRUE,"B-5"}</definedName>
    <definedName name="wrn.fermie." localSheetId="14" hidden="1">{"b1",#N/A,TRUE,"B-1";"b2",#N/A,TRUE,"B-2";"b3",#N/A,TRUE,"B-3";"b4",#N/A,TRUE,"B-4";"b5",#N/A,TRUE,"B-5"}</definedName>
    <definedName name="wrn.fermie." localSheetId="24" hidden="1">{"b1",#N/A,TRUE,"B-1";"b2",#N/A,TRUE,"B-2";"b3",#N/A,TRUE,"B-3";"b4",#N/A,TRUE,"B-4";"b5",#N/A,TRUE,"B-5"}</definedName>
    <definedName name="wrn.fermie." localSheetId="25" hidden="1">{"b1",#N/A,TRUE,"B-1";"b2",#N/A,TRUE,"B-2";"b3",#N/A,TRUE,"B-3";"b4",#N/A,TRUE,"B-4";"b5",#N/A,TRUE,"B-5"}</definedName>
    <definedName name="wrn.fermie." localSheetId="26" hidden="1">{"b1",#N/A,TRUE,"B-1";"b2",#N/A,TRUE,"B-2";"b3",#N/A,TRUE,"B-3";"b4",#N/A,TRUE,"B-4";"b5",#N/A,TRUE,"B-5"}</definedName>
    <definedName name="wrn.fermie." localSheetId="27" hidden="1">{"b1",#N/A,TRUE,"B-1";"b2",#N/A,TRUE,"B-2";"b3",#N/A,TRUE,"B-3";"b4",#N/A,TRUE,"B-4";"b5",#N/A,TRUE,"B-5"}</definedName>
    <definedName name="wrn.fermie." localSheetId="28" hidden="1">{"b1",#N/A,TRUE,"B-1";"b2",#N/A,TRUE,"B-2";"b3",#N/A,TRUE,"B-3";"b4",#N/A,TRUE,"B-4";"b5",#N/A,TRUE,"B-5"}</definedName>
    <definedName name="wrn.fermie." localSheetId="29" hidden="1">{"b1",#N/A,TRUE,"B-1";"b2",#N/A,TRUE,"B-2";"b3",#N/A,TRUE,"B-3";"b4",#N/A,TRUE,"B-4";"b5",#N/A,TRUE,"B-5"}</definedName>
    <definedName name="wrn.FTEs." localSheetId="15" hidden="1">{#N/A,#N/A,FALSE,"94 FTE";#N/A,#N/A,FALSE,"95 FTE";#N/A,#N/A,FALSE,"96 FTE"}</definedName>
    <definedName name="wrn.FTEs." localSheetId="16" hidden="1">{#N/A,#N/A,FALSE,"94 FTE";#N/A,#N/A,FALSE,"95 FTE";#N/A,#N/A,FALSE,"96 FTE"}</definedName>
    <definedName name="wrn.FTEs." localSheetId="17" hidden="1">{#N/A,#N/A,FALSE,"94 FTE";#N/A,#N/A,FALSE,"95 FTE";#N/A,#N/A,FALSE,"96 FTE"}</definedName>
    <definedName name="wrn.FTEs." localSheetId="18" hidden="1">{#N/A,#N/A,FALSE,"94 FTE";#N/A,#N/A,FALSE,"95 FTE";#N/A,#N/A,FALSE,"96 FTE"}</definedName>
    <definedName name="wrn.FTEs." localSheetId="19" hidden="1">{#N/A,#N/A,FALSE,"94 FTE";#N/A,#N/A,FALSE,"95 FTE";#N/A,#N/A,FALSE,"96 FTE"}</definedName>
    <definedName name="wrn.FTEs." localSheetId="20" hidden="1">{#N/A,#N/A,FALSE,"94 FTE";#N/A,#N/A,FALSE,"95 FTE";#N/A,#N/A,FALSE,"96 FTE"}</definedName>
    <definedName name="wrn.FTEs." localSheetId="21" hidden="1">{#N/A,#N/A,FALSE,"94 FTE";#N/A,#N/A,FALSE,"95 FTE";#N/A,#N/A,FALSE,"96 FTE"}</definedName>
    <definedName name="wrn.FTEs." localSheetId="2" hidden="1">{#N/A,#N/A,FALSE,"94 FTE";#N/A,#N/A,FALSE,"95 FTE";#N/A,#N/A,FALSE,"96 FTE"}</definedName>
    <definedName name="wrn.FTEs." localSheetId="7" hidden="1">{#N/A,#N/A,FALSE,"94 FTE";#N/A,#N/A,FALSE,"95 FTE";#N/A,#N/A,FALSE,"96 FTE"}</definedName>
    <definedName name="wrn.FTEs." localSheetId="12" hidden="1">{#N/A,#N/A,FALSE,"94 FTE";#N/A,#N/A,FALSE,"95 FTE";#N/A,#N/A,FALSE,"96 FTE"}</definedName>
    <definedName name="wrn.FTEs." localSheetId="14" hidden="1">{#N/A,#N/A,FALSE,"94 FTE";#N/A,#N/A,FALSE,"95 FTE";#N/A,#N/A,FALSE,"96 FTE"}</definedName>
    <definedName name="wrn.FTEs." localSheetId="24" hidden="1">{#N/A,#N/A,FALSE,"94 FTE";#N/A,#N/A,FALSE,"95 FTE";#N/A,#N/A,FALSE,"96 FTE"}</definedName>
    <definedName name="wrn.FTEs." localSheetId="25" hidden="1">{#N/A,#N/A,FALSE,"94 FTE";#N/A,#N/A,FALSE,"95 FTE";#N/A,#N/A,FALSE,"96 FTE"}</definedName>
    <definedName name="wrn.FTEs." localSheetId="26" hidden="1">{#N/A,#N/A,FALSE,"94 FTE";#N/A,#N/A,FALSE,"95 FTE";#N/A,#N/A,FALSE,"96 FTE"}</definedName>
    <definedName name="wrn.FTEs." localSheetId="27" hidden="1">{#N/A,#N/A,FALSE,"94 FTE";#N/A,#N/A,FALSE,"95 FTE";#N/A,#N/A,FALSE,"96 FTE"}</definedName>
    <definedName name="wrn.FTEs." localSheetId="28" hidden="1">{#N/A,#N/A,FALSE,"94 FTE";#N/A,#N/A,FALSE,"95 FTE";#N/A,#N/A,FALSE,"96 FTE"}</definedName>
    <definedName name="wrn.FTEs." localSheetId="29" hidden="1">{#N/A,#N/A,FALSE,"94 FTE";#N/A,#N/A,FALSE,"95 FTE";#N/A,#N/A,FALSE,"96 FTE"}</definedName>
    <definedName name="wrn.Ilijan._.Print." localSheetId="15"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16"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1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18"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19"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20"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2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2"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12"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14"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24"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25"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26"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2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28"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29"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nput." localSheetId="15" hidden="1">{#N/A,#N/A,FALSE,"A"}</definedName>
    <definedName name="wrn.input." localSheetId="16" hidden="1">{#N/A,#N/A,FALSE,"A"}</definedName>
    <definedName name="wrn.input." localSheetId="17" hidden="1">{#N/A,#N/A,FALSE,"A"}</definedName>
    <definedName name="wrn.input." localSheetId="18" hidden="1">{#N/A,#N/A,FALSE,"A"}</definedName>
    <definedName name="wrn.input." localSheetId="19" hidden="1">{#N/A,#N/A,FALSE,"A"}</definedName>
    <definedName name="wrn.input." localSheetId="20" hidden="1">{#N/A,#N/A,FALSE,"A"}</definedName>
    <definedName name="wrn.input." localSheetId="21" hidden="1">{#N/A,#N/A,FALSE,"A"}</definedName>
    <definedName name="wrn.input." localSheetId="2" hidden="1">{#N/A,#N/A,FALSE,"A"}</definedName>
    <definedName name="wrn.input." localSheetId="7" hidden="1">{#N/A,#N/A,FALSE,"A"}</definedName>
    <definedName name="wrn.input." localSheetId="12" hidden="1">{#N/A,#N/A,FALSE,"A"}</definedName>
    <definedName name="wrn.input." localSheetId="14" hidden="1">{#N/A,#N/A,FALSE,"A"}</definedName>
    <definedName name="wrn.input." localSheetId="24" hidden="1">{#N/A,#N/A,FALSE,"A"}</definedName>
    <definedName name="wrn.input." localSheetId="25" hidden="1">{#N/A,#N/A,FALSE,"A"}</definedName>
    <definedName name="wrn.input." localSheetId="26" hidden="1">{#N/A,#N/A,FALSE,"A"}</definedName>
    <definedName name="wrn.input." localSheetId="27" hidden="1">{#N/A,#N/A,FALSE,"A"}</definedName>
    <definedName name="wrn.input." localSheetId="28" hidden="1">{#N/A,#N/A,FALSE,"A"}</definedName>
    <definedName name="wrn.input." localSheetId="29" hidden="1">{#N/A,#N/A,FALSE,"A"}</definedName>
    <definedName name="wrn.Inputs." localSheetId="15" hidden="1">{"[Cost of Service] COS Inputs Sch 1",#N/A,FALSE,"Cost of Service Model"}</definedName>
    <definedName name="wrn.Inputs." localSheetId="16" hidden="1">{"[Cost of Service] COS Inputs Sch 1",#N/A,FALSE,"Cost of Service Model"}</definedName>
    <definedName name="wrn.Inputs." localSheetId="17" hidden="1">{"[Cost of Service] COS Inputs Sch 1",#N/A,FALSE,"Cost of Service Model"}</definedName>
    <definedName name="wrn.Inputs." localSheetId="18" hidden="1">{"[Cost of Service] COS Inputs Sch 1",#N/A,FALSE,"Cost of Service Model"}</definedName>
    <definedName name="wrn.Inputs." localSheetId="19" hidden="1">{"[Cost of Service] COS Inputs Sch 1",#N/A,FALSE,"Cost of Service Model"}</definedName>
    <definedName name="wrn.Inputs." localSheetId="20" hidden="1">{"[Cost of Service] COS Inputs Sch 1",#N/A,FALSE,"Cost of Service Model"}</definedName>
    <definedName name="wrn.Inputs." localSheetId="21" hidden="1">{"[Cost of Service] COS Inputs Sch 1",#N/A,FALSE,"Cost of Service Model"}</definedName>
    <definedName name="wrn.Inputs." localSheetId="2" hidden="1">{"[Cost of Service] COS Inputs Sch 1",#N/A,FALSE,"Cost of Service Model"}</definedName>
    <definedName name="wrn.Inputs." localSheetId="7" hidden="1">{"[Cost of Service] COS Inputs Sch 1",#N/A,FALSE,"Cost of Service Model"}</definedName>
    <definedName name="wrn.Inputs." localSheetId="12" hidden="1">{"[Cost of Service] COS Inputs Sch 1",#N/A,FALSE,"Cost of Service Model"}</definedName>
    <definedName name="wrn.Inputs." localSheetId="14" hidden="1">{"[Cost of Service] COS Inputs Sch 1",#N/A,FALSE,"Cost of Service Model"}</definedName>
    <definedName name="wrn.Inputs." localSheetId="24" hidden="1">{"[Cost of Service] COS Inputs Sch 1",#N/A,FALSE,"Cost of Service Model"}</definedName>
    <definedName name="wrn.Inputs." localSheetId="25" hidden="1">{"[Cost of Service] COS Inputs Sch 1",#N/A,FALSE,"Cost of Service Model"}</definedName>
    <definedName name="wrn.Inputs." localSheetId="26" hidden="1">{"[Cost of Service] COS Inputs Sch 1",#N/A,FALSE,"Cost of Service Model"}</definedName>
    <definedName name="wrn.Inputs." localSheetId="27" hidden="1">{"[Cost of Service] COS Inputs Sch 1",#N/A,FALSE,"Cost of Service Model"}</definedName>
    <definedName name="wrn.Inputs." localSheetId="28" hidden="1">{"[Cost of Service] COS Inputs Sch 1",#N/A,FALSE,"Cost of Service Model"}</definedName>
    <definedName name="wrn.Inputs." localSheetId="29" hidden="1">{"[Cost of Service] COS Inputs Sch 1",#N/A,FALSE,"Cost of Service Model"}</definedName>
    <definedName name="wrn.June2002." localSheetId="15" hidden="1">{"2002Frcst","06Month",FALSE,"Frcst Format 2002"}</definedName>
    <definedName name="wrn.June2002." localSheetId="16" hidden="1">{"2002Frcst","06Month",FALSE,"Frcst Format 2002"}</definedName>
    <definedName name="wrn.June2002." localSheetId="17" hidden="1">{"2002Frcst","06Month",FALSE,"Frcst Format 2002"}</definedName>
    <definedName name="wrn.June2002." localSheetId="18" hidden="1">{"2002Frcst","06Month",FALSE,"Frcst Format 2002"}</definedName>
    <definedName name="wrn.June2002." localSheetId="19" hidden="1">{"2002Frcst","06Month",FALSE,"Frcst Format 2002"}</definedName>
    <definedName name="wrn.June2002." localSheetId="20" hidden="1">{"2002Frcst","06Month",FALSE,"Frcst Format 2002"}</definedName>
    <definedName name="wrn.June2002." localSheetId="21" hidden="1">{"2002Frcst","06Month",FALSE,"Frcst Format 2002"}</definedName>
    <definedName name="wrn.June2002." localSheetId="2" hidden="1">{"2002Frcst","06Month",FALSE,"Frcst Format 2002"}</definedName>
    <definedName name="wrn.June2002." localSheetId="7" hidden="1">{"2002Frcst","06Month",FALSE,"Frcst Format 2002"}</definedName>
    <definedName name="wrn.June2002." localSheetId="12" hidden="1">{"2002Frcst","06Month",FALSE,"Frcst Format 2002"}</definedName>
    <definedName name="wrn.June2002." localSheetId="14" hidden="1">{"2002Frcst","06Month",FALSE,"Frcst Format 2002"}</definedName>
    <definedName name="wrn.June2002." localSheetId="24" hidden="1">{"2002Frcst","06Month",FALSE,"Frcst Format 2002"}</definedName>
    <definedName name="wrn.June2002." localSheetId="25" hidden="1">{"2002Frcst","06Month",FALSE,"Frcst Format 2002"}</definedName>
    <definedName name="wrn.June2002." localSheetId="26" hidden="1">{"2002Frcst","06Month",FALSE,"Frcst Format 2002"}</definedName>
    <definedName name="wrn.June2002." localSheetId="27" hidden="1">{"2002Frcst","06Month",FALSE,"Frcst Format 2002"}</definedName>
    <definedName name="wrn.June2002." localSheetId="28" hidden="1">{"2002Frcst","06Month",FALSE,"Frcst Format 2002"}</definedName>
    <definedName name="wrn.June2002." localSheetId="29" hidden="1">{"2002Frcst","06Month",FALSE,"Frcst Format 2002"}</definedName>
    <definedName name="wrn.JVREPORT." localSheetId="15" hidden="1">{#N/A,#N/A,FALSE,"202";#N/A,#N/A,FALSE,"203";#N/A,#N/A,FALSE,"204";#N/A,#N/A,FALSE,"205";#N/A,#N/A,FALSE,"205A"}</definedName>
    <definedName name="wrn.JVREPORT." localSheetId="16" hidden="1">{#N/A,#N/A,FALSE,"202";#N/A,#N/A,FALSE,"203";#N/A,#N/A,FALSE,"204";#N/A,#N/A,FALSE,"205";#N/A,#N/A,FALSE,"205A"}</definedName>
    <definedName name="wrn.JVREPORT." localSheetId="17" hidden="1">{#N/A,#N/A,FALSE,"202";#N/A,#N/A,FALSE,"203";#N/A,#N/A,FALSE,"204";#N/A,#N/A,FALSE,"205";#N/A,#N/A,FALSE,"205A"}</definedName>
    <definedName name="wrn.JVREPORT." localSheetId="18" hidden="1">{#N/A,#N/A,FALSE,"202";#N/A,#N/A,FALSE,"203";#N/A,#N/A,FALSE,"204";#N/A,#N/A,FALSE,"205";#N/A,#N/A,FALSE,"205A"}</definedName>
    <definedName name="wrn.JVREPORT." localSheetId="19" hidden="1">{#N/A,#N/A,FALSE,"202";#N/A,#N/A,FALSE,"203";#N/A,#N/A,FALSE,"204";#N/A,#N/A,FALSE,"205";#N/A,#N/A,FALSE,"205A"}</definedName>
    <definedName name="wrn.JVREPORT." localSheetId="20" hidden="1">{#N/A,#N/A,FALSE,"202";#N/A,#N/A,FALSE,"203";#N/A,#N/A,FALSE,"204";#N/A,#N/A,FALSE,"205";#N/A,#N/A,FALSE,"205A"}</definedName>
    <definedName name="wrn.JVREPORT." localSheetId="21" hidden="1">{#N/A,#N/A,FALSE,"202";#N/A,#N/A,FALSE,"203";#N/A,#N/A,FALSE,"204";#N/A,#N/A,FALSE,"205";#N/A,#N/A,FALSE,"205A"}</definedName>
    <definedName name="wrn.JVREPORT." localSheetId="2" hidden="1">{#N/A,#N/A,FALSE,"202";#N/A,#N/A,FALSE,"203";#N/A,#N/A,FALSE,"204";#N/A,#N/A,FALSE,"205";#N/A,#N/A,FALSE,"205A"}</definedName>
    <definedName name="wrn.JVREPORT." localSheetId="7" hidden="1">{#N/A,#N/A,FALSE,"202";#N/A,#N/A,FALSE,"203";#N/A,#N/A,FALSE,"204";#N/A,#N/A,FALSE,"205";#N/A,#N/A,FALSE,"205A"}</definedName>
    <definedName name="wrn.JVREPORT." localSheetId="12" hidden="1">{#N/A,#N/A,FALSE,"202";#N/A,#N/A,FALSE,"203";#N/A,#N/A,FALSE,"204";#N/A,#N/A,FALSE,"205";#N/A,#N/A,FALSE,"205A"}</definedName>
    <definedName name="wrn.JVREPORT." localSheetId="14" hidden="1">{#N/A,#N/A,FALSE,"202";#N/A,#N/A,FALSE,"203";#N/A,#N/A,FALSE,"204";#N/A,#N/A,FALSE,"205";#N/A,#N/A,FALSE,"205A"}</definedName>
    <definedName name="wrn.JVREPORT." localSheetId="24" hidden="1">{#N/A,#N/A,FALSE,"202";#N/A,#N/A,FALSE,"203";#N/A,#N/A,FALSE,"204";#N/A,#N/A,FALSE,"205";#N/A,#N/A,FALSE,"205A"}</definedName>
    <definedName name="wrn.JVREPORT." localSheetId="25" hidden="1">{#N/A,#N/A,FALSE,"202";#N/A,#N/A,FALSE,"203";#N/A,#N/A,FALSE,"204";#N/A,#N/A,FALSE,"205";#N/A,#N/A,FALSE,"205A"}</definedName>
    <definedName name="wrn.JVREPORT." localSheetId="26" hidden="1">{#N/A,#N/A,FALSE,"202";#N/A,#N/A,FALSE,"203";#N/A,#N/A,FALSE,"204";#N/A,#N/A,FALSE,"205";#N/A,#N/A,FALSE,"205A"}</definedName>
    <definedName name="wrn.JVREPORT." localSheetId="27" hidden="1">{#N/A,#N/A,FALSE,"202";#N/A,#N/A,FALSE,"203";#N/A,#N/A,FALSE,"204";#N/A,#N/A,FALSE,"205";#N/A,#N/A,FALSE,"205A"}</definedName>
    <definedName name="wrn.JVREPORT." localSheetId="28" hidden="1">{#N/A,#N/A,FALSE,"202";#N/A,#N/A,FALSE,"203";#N/A,#N/A,FALSE,"204";#N/A,#N/A,FALSE,"205";#N/A,#N/A,FALSE,"205A"}</definedName>
    <definedName name="wrn.JVREPORT." localSheetId="29" hidden="1">{#N/A,#N/A,FALSE,"202";#N/A,#N/A,FALSE,"203";#N/A,#N/A,FALSE,"204";#N/A,#N/A,FALSE,"205";#N/A,#N/A,FALSE,"205A"}</definedName>
    <definedName name="wrn.May2002." localSheetId="15" hidden="1">{"2002Frcst","05Month",FALSE,"Frcst Format 2002"}</definedName>
    <definedName name="wrn.May2002." localSheetId="16" hidden="1">{"2002Frcst","05Month",FALSE,"Frcst Format 2002"}</definedName>
    <definedName name="wrn.May2002." localSheetId="17" hidden="1">{"2002Frcst","05Month",FALSE,"Frcst Format 2002"}</definedName>
    <definedName name="wrn.May2002." localSheetId="18" hidden="1">{"2002Frcst","05Month",FALSE,"Frcst Format 2002"}</definedName>
    <definedName name="wrn.May2002." localSheetId="19" hidden="1">{"2002Frcst","05Month",FALSE,"Frcst Format 2002"}</definedName>
    <definedName name="wrn.May2002." localSheetId="20" hidden="1">{"2002Frcst","05Month",FALSE,"Frcst Format 2002"}</definedName>
    <definedName name="wrn.May2002." localSheetId="21" hidden="1">{"2002Frcst","05Month",FALSE,"Frcst Format 2002"}</definedName>
    <definedName name="wrn.May2002." localSheetId="2" hidden="1">{"2002Frcst","05Month",FALSE,"Frcst Format 2002"}</definedName>
    <definedName name="wrn.May2002." localSheetId="7" hidden="1">{"2002Frcst","05Month",FALSE,"Frcst Format 2002"}</definedName>
    <definedName name="wrn.May2002." localSheetId="12" hidden="1">{"2002Frcst","05Month",FALSE,"Frcst Format 2002"}</definedName>
    <definedName name="wrn.May2002." localSheetId="14" hidden="1">{"2002Frcst","05Month",FALSE,"Frcst Format 2002"}</definedName>
    <definedName name="wrn.May2002." localSheetId="24" hidden="1">{"2002Frcst","05Month",FALSE,"Frcst Format 2002"}</definedName>
    <definedName name="wrn.May2002." localSheetId="25" hidden="1">{"2002Frcst","05Month",FALSE,"Frcst Format 2002"}</definedName>
    <definedName name="wrn.May2002." localSheetId="26" hidden="1">{"2002Frcst","05Month",FALSE,"Frcst Format 2002"}</definedName>
    <definedName name="wrn.May2002." localSheetId="27" hidden="1">{"2002Frcst","05Month",FALSE,"Frcst Format 2002"}</definedName>
    <definedName name="wrn.May2002." localSheetId="28" hidden="1">{"2002Frcst","05Month",FALSE,"Frcst Format 2002"}</definedName>
    <definedName name="wrn.May2002." localSheetId="29" hidden="1">{"2002Frcst","05Month",FALSE,"Frcst Format 2002"}</definedName>
    <definedName name="wrn.moblue." localSheetId="15"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16"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17"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18"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19"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20"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21"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2"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7"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12"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14"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24"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25"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26"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27"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28"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29" hidden="1">{#N/A,#N/A,FALSE,"Index";#N/A,#N/A,FALSE,"COMPBS";#N/A,#N/A,FALSE,"COMPIS";#N/A,#N/A,FALSE,"MOBS";#N/A,#N/A,FALSE,"MOIS";#N/A,#N/A,FALSE,"M&amp;AEXP";#N/A,#N/A,FALSE,"D.L.EXP";#N/A,#N/A,FALSE,"MFGEXP";#N/A,#N/A,FALSE,"ADMEXP";#N/A,#N/A,FALSE,"DLPAY";#N/A,#N/A,FALSE,"INDPAY";#N/A,#N/A,FALSE,"HOURLY";#N/A,#N/A,FALSE,"HEAD";#N/A,#N/A,FALSE,"CASHTRAN";#N/A,#N/A,FALSE,"RESULT";#N/A,#N/A,FALSE,"CASHFLOW"}</definedName>
    <definedName name="wrn.My._.estimate._.report." localSheetId="15" hidden="1">{"Equipment",#N/A,FALSE,"A";"Summary",#N/A,FALSE,"B"}</definedName>
    <definedName name="wrn.My._.estimate._.report." localSheetId="16" hidden="1">{"Equipment",#N/A,FALSE,"A";"Summary",#N/A,FALSE,"B"}</definedName>
    <definedName name="wrn.My._.estimate._.report." localSheetId="17" hidden="1">{"Equipment",#N/A,FALSE,"A";"Summary",#N/A,FALSE,"B"}</definedName>
    <definedName name="wrn.My._.estimate._.report." localSheetId="18" hidden="1">{"Equipment",#N/A,FALSE,"A";"Summary",#N/A,FALSE,"B"}</definedName>
    <definedName name="wrn.My._.estimate._.report." localSheetId="19" hidden="1">{"Equipment",#N/A,FALSE,"A";"Summary",#N/A,FALSE,"B"}</definedName>
    <definedName name="wrn.My._.estimate._.report." localSheetId="20" hidden="1">{"Equipment",#N/A,FALSE,"A";"Summary",#N/A,FALSE,"B"}</definedName>
    <definedName name="wrn.My._.estimate._.report." localSheetId="21" hidden="1">{"Equipment",#N/A,FALSE,"A";"Summary",#N/A,FALSE,"B"}</definedName>
    <definedName name="wrn.My._.estimate._.report." localSheetId="2" hidden="1">{"Equipment",#N/A,FALSE,"A";"Summary",#N/A,FALSE,"B"}</definedName>
    <definedName name="wrn.My._.estimate._.report." localSheetId="7" hidden="1">{"Equipment",#N/A,FALSE,"A";"Summary",#N/A,FALSE,"B"}</definedName>
    <definedName name="wrn.My._.estimate._.report." localSheetId="12" hidden="1">{"Equipment",#N/A,FALSE,"A";"Summary",#N/A,FALSE,"B"}</definedName>
    <definedName name="wrn.My._.estimate._.report." localSheetId="14" hidden="1">{"Equipment",#N/A,FALSE,"A";"Summary",#N/A,FALSE,"B"}</definedName>
    <definedName name="wrn.My._.estimate._.report." localSheetId="24" hidden="1">{"Equipment",#N/A,FALSE,"A";"Summary",#N/A,FALSE,"B"}</definedName>
    <definedName name="wrn.My._.estimate._.report." localSheetId="25" hidden="1">{"Equipment",#N/A,FALSE,"A";"Summary",#N/A,FALSE,"B"}</definedName>
    <definedName name="wrn.My._.estimate._.report." localSheetId="26" hidden="1">{"Equipment",#N/A,FALSE,"A";"Summary",#N/A,FALSE,"B"}</definedName>
    <definedName name="wrn.My._.estimate._.report." localSheetId="27" hidden="1">{"Equipment",#N/A,FALSE,"A";"Summary",#N/A,FALSE,"B"}</definedName>
    <definedName name="wrn.My._.estimate._.report." localSheetId="28" hidden="1">{"Equipment",#N/A,FALSE,"A";"Summary",#N/A,FALSE,"B"}</definedName>
    <definedName name="wrn.My._.estimate._.report." localSheetId="29" hidden="1">{"Equipment",#N/A,FALSE,"A";"Summary",#N/A,FALSE,"B"}</definedName>
    <definedName name="wrn.MyTestReport." localSheetId="15" hidden="1">{"Alberta",#N/A,FALSE,"Pivot Data";#N/A,#N/A,FALSE,"Pivot Data";"HiddenColumns",#N/A,FALSE,"Pivot Data"}</definedName>
    <definedName name="wrn.MyTestReport." localSheetId="16" hidden="1">{"Alberta",#N/A,FALSE,"Pivot Data";#N/A,#N/A,FALSE,"Pivot Data";"HiddenColumns",#N/A,FALSE,"Pivot Data"}</definedName>
    <definedName name="wrn.MyTestReport." localSheetId="17" hidden="1">{"Alberta",#N/A,FALSE,"Pivot Data";#N/A,#N/A,FALSE,"Pivot Data";"HiddenColumns",#N/A,FALSE,"Pivot Data"}</definedName>
    <definedName name="wrn.MyTestReport." localSheetId="18" hidden="1">{"Alberta",#N/A,FALSE,"Pivot Data";#N/A,#N/A,FALSE,"Pivot Data";"HiddenColumns",#N/A,FALSE,"Pivot Data"}</definedName>
    <definedName name="wrn.MyTestReport." localSheetId="19" hidden="1">{"Alberta",#N/A,FALSE,"Pivot Data";#N/A,#N/A,FALSE,"Pivot Data";"HiddenColumns",#N/A,FALSE,"Pivot Data"}</definedName>
    <definedName name="wrn.MyTestReport." localSheetId="20" hidden="1">{"Alberta",#N/A,FALSE,"Pivot Data";#N/A,#N/A,FALSE,"Pivot Data";"HiddenColumns",#N/A,FALSE,"Pivot Data"}</definedName>
    <definedName name="wrn.MyTestReport." localSheetId="21" hidden="1">{"Alberta",#N/A,FALSE,"Pivot Data";#N/A,#N/A,FALSE,"Pivot Data";"HiddenColumns",#N/A,FALSE,"Pivot Data"}</definedName>
    <definedName name="wrn.MyTestReport." localSheetId="2" hidden="1">{"Alberta",#N/A,FALSE,"Pivot Data";#N/A,#N/A,FALSE,"Pivot Data";"HiddenColumns",#N/A,FALSE,"Pivot Data"}</definedName>
    <definedName name="wrn.MyTestReport." localSheetId="7" hidden="1">{"Alberta",#N/A,FALSE,"Pivot Data";#N/A,#N/A,FALSE,"Pivot Data";"HiddenColumns",#N/A,FALSE,"Pivot Data"}</definedName>
    <definedName name="wrn.MyTestReport." localSheetId="12" hidden="1">{"Alberta",#N/A,FALSE,"Pivot Data";#N/A,#N/A,FALSE,"Pivot Data";"HiddenColumns",#N/A,FALSE,"Pivot Data"}</definedName>
    <definedName name="wrn.MyTestReport." localSheetId="14" hidden="1">{"Alberta",#N/A,FALSE,"Pivot Data";#N/A,#N/A,FALSE,"Pivot Data";"HiddenColumns",#N/A,FALSE,"Pivot Data"}</definedName>
    <definedName name="wrn.MyTestReport." localSheetId="24" hidden="1">{"Alberta",#N/A,FALSE,"Pivot Data";#N/A,#N/A,FALSE,"Pivot Data";"HiddenColumns",#N/A,FALSE,"Pivot Data"}</definedName>
    <definedName name="wrn.MyTestReport." localSheetId="25" hidden="1">{"Alberta",#N/A,FALSE,"Pivot Data";#N/A,#N/A,FALSE,"Pivot Data";"HiddenColumns",#N/A,FALSE,"Pivot Data"}</definedName>
    <definedName name="wrn.MyTestReport." localSheetId="26" hidden="1">{"Alberta",#N/A,FALSE,"Pivot Data";#N/A,#N/A,FALSE,"Pivot Data";"HiddenColumns",#N/A,FALSE,"Pivot Data"}</definedName>
    <definedName name="wrn.MyTestReport." localSheetId="27" hidden="1">{"Alberta",#N/A,FALSE,"Pivot Data";#N/A,#N/A,FALSE,"Pivot Data";"HiddenColumns",#N/A,FALSE,"Pivot Data"}</definedName>
    <definedName name="wrn.MyTestReport." localSheetId="28" hidden="1">{"Alberta",#N/A,FALSE,"Pivot Data";#N/A,#N/A,FALSE,"Pivot Data";"HiddenColumns",#N/A,FALSE,"Pivot Data"}</definedName>
    <definedName name="wrn.MyTestReport." localSheetId="29" hidden="1">{"Alberta",#N/A,FALSE,"Pivot Data";#N/A,#N/A,FALSE,"Pivot Data";"HiddenColumns",#N/A,FALSE,"Pivot Data"}</definedName>
    <definedName name="wrn.Overhauls." localSheetId="15" hidden="1">{"Overhauls Calculations",#N/A,FALSE,"PROFORMA"}</definedName>
    <definedName name="wrn.Overhauls." localSheetId="16" hidden="1">{"Overhauls Calculations",#N/A,FALSE,"PROFORMA"}</definedName>
    <definedName name="wrn.Overhauls." localSheetId="17" hidden="1">{"Overhauls Calculations",#N/A,FALSE,"PROFORMA"}</definedName>
    <definedName name="wrn.Overhauls." localSheetId="18" hidden="1">{"Overhauls Calculations",#N/A,FALSE,"PROFORMA"}</definedName>
    <definedName name="wrn.Overhauls." localSheetId="19" hidden="1">{"Overhauls Calculations",#N/A,FALSE,"PROFORMA"}</definedName>
    <definedName name="wrn.Overhauls." localSheetId="20" hidden="1">{"Overhauls Calculations",#N/A,FALSE,"PROFORMA"}</definedName>
    <definedName name="wrn.Overhauls." localSheetId="21" hidden="1">{"Overhauls Calculations",#N/A,FALSE,"PROFORMA"}</definedName>
    <definedName name="wrn.Overhauls." localSheetId="2" hidden="1">{"Overhauls Calculations",#N/A,FALSE,"PROFORMA"}</definedName>
    <definedName name="wrn.Overhauls." localSheetId="7" hidden="1">{"Overhauls Calculations",#N/A,FALSE,"PROFORMA"}</definedName>
    <definedName name="wrn.Overhauls." localSheetId="12" hidden="1">{"Overhauls Calculations",#N/A,FALSE,"PROFORMA"}</definedName>
    <definedName name="wrn.Overhauls." localSheetId="14" hidden="1">{"Overhauls Calculations",#N/A,FALSE,"PROFORMA"}</definedName>
    <definedName name="wrn.Overhauls." localSheetId="24" hidden="1">{"Overhauls Calculations",#N/A,FALSE,"PROFORMA"}</definedName>
    <definedName name="wrn.Overhauls." localSheetId="25" hidden="1">{"Overhauls Calculations",#N/A,FALSE,"PROFORMA"}</definedName>
    <definedName name="wrn.Overhauls." localSheetId="26" hidden="1">{"Overhauls Calculations",#N/A,FALSE,"PROFORMA"}</definedName>
    <definedName name="wrn.Overhauls." localSheetId="27" hidden="1">{"Overhauls Calculations",#N/A,FALSE,"PROFORMA"}</definedName>
    <definedName name="wrn.Overhauls." localSheetId="28" hidden="1">{"Overhauls Calculations",#N/A,FALSE,"PROFORMA"}</definedName>
    <definedName name="wrn.Overhauls." localSheetId="29" hidden="1">{"Overhauls Calculations",#N/A,FALSE,"PROFORMA"}</definedName>
    <definedName name="wrn.Overhaulsb." localSheetId="15" hidden="1">{"Overhauls Calculations",#N/A,FALSE,"PROFORMA"}</definedName>
    <definedName name="wrn.Overhaulsb." localSheetId="16" hidden="1">{"Overhauls Calculations",#N/A,FALSE,"PROFORMA"}</definedName>
    <definedName name="wrn.Overhaulsb." localSheetId="17" hidden="1">{"Overhauls Calculations",#N/A,FALSE,"PROFORMA"}</definedName>
    <definedName name="wrn.Overhaulsb." localSheetId="18" hidden="1">{"Overhauls Calculations",#N/A,FALSE,"PROFORMA"}</definedName>
    <definedName name="wrn.Overhaulsb." localSheetId="19" hidden="1">{"Overhauls Calculations",#N/A,FALSE,"PROFORMA"}</definedName>
    <definedName name="wrn.Overhaulsb." localSheetId="20" hidden="1">{"Overhauls Calculations",#N/A,FALSE,"PROFORMA"}</definedName>
    <definedName name="wrn.Overhaulsb." localSheetId="21" hidden="1">{"Overhauls Calculations",#N/A,FALSE,"PROFORMA"}</definedName>
    <definedName name="wrn.Overhaulsb." localSheetId="2" hidden="1">{"Overhauls Calculations",#N/A,FALSE,"PROFORMA"}</definedName>
    <definedName name="wrn.Overhaulsb." localSheetId="7" hidden="1">{"Overhauls Calculations",#N/A,FALSE,"PROFORMA"}</definedName>
    <definedName name="wrn.Overhaulsb." localSheetId="12" hidden="1">{"Overhauls Calculations",#N/A,FALSE,"PROFORMA"}</definedName>
    <definedName name="wrn.Overhaulsb." localSheetId="14" hidden="1">{"Overhauls Calculations",#N/A,FALSE,"PROFORMA"}</definedName>
    <definedName name="wrn.Overhaulsb." localSheetId="24" hidden="1">{"Overhauls Calculations",#N/A,FALSE,"PROFORMA"}</definedName>
    <definedName name="wrn.Overhaulsb." localSheetId="25" hidden="1">{"Overhauls Calculations",#N/A,FALSE,"PROFORMA"}</definedName>
    <definedName name="wrn.Overhaulsb." localSheetId="26" hidden="1">{"Overhauls Calculations",#N/A,FALSE,"PROFORMA"}</definedName>
    <definedName name="wrn.Overhaulsb." localSheetId="27" hidden="1">{"Overhauls Calculations",#N/A,FALSE,"PROFORMA"}</definedName>
    <definedName name="wrn.Overhaulsb." localSheetId="28" hidden="1">{"Overhauls Calculations",#N/A,FALSE,"PROFORMA"}</definedName>
    <definedName name="wrn.Overhaulsb." localSheetId="29" hidden="1">{"Overhauls Calculations",#N/A,FALSE,"PROFORMA"}</definedName>
    <definedName name="wrn.Package." localSheetId="15" hidden="1">{#N/A,#N/A,TRUE,"Recommendation";#N/A,#N/A,TRUE,"Scenarios";#N/A,#N/A,TRUE,"Tax Adjusted WACC";#N/A,#N/A,TRUE,"Summary";#N/A,#N/A,TRUE,"Industrial";#N/A,#N/A,TRUE,"Apodaca &amp; Escobedo";#N/A,#N/A,TRUE,"Guadalupe";#N/A,#N/A,TRUE,"Santa Catarina";#N/A,#N/A,TRUE,"Debt Valuation"}</definedName>
    <definedName name="wrn.Package." localSheetId="16" hidden="1">{#N/A,#N/A,TRUE,"Recommendation";#N/A,#N/A,TRUE,"Scenarios";#N/A,#N/A,TRUE,"Tax Adjusted WACC";#N/A,#N/A,TRUE,"Summary";#N/A,#N/A,TRUE,"Industrial";#N/A,#N/A,TRUE,"Apodaca &amp; Escobedo";#N/A,#N/A,TRUE,"Guadalupe";#N/A,#N/A,TRUE,"Santa Catarina";#N/A,#N/A,TRUE,"Debt Valuation"}</definedName>
    <definedName name="wrn.Package." localSheetId="17" hidden="1">{#N/A,#N/A,TRUE,"Recommendation";#N/A,#N/A,TRUE,"Scenarios";#N/A,#N/A,TRUE,"Tax Adjusted WACC";#N/A,#N/A,TRUE,"Summary";#N/A,#N/A,TRUE,"Industrial";#N/A,#N/A,TRUE,"Apodaca &amp; Escobedo";#N/A,#N/A,TRUE,"Guadalupe";#N/A,#N/A,TRUE,"Santa Catarina";#N/A,#N/A,TRUE,"Debt Valuation"}</definedName>
    <definedName name="wrn.Package." localSheetId="18" hidden="1">{#N/A,#N/A,TRUE,"Recommendation";#N/A,#N/A,TRUE,"Scenarios";#N/A,#N/A,TRUE,"Tax Adjusted WACC";#N/A,#N/A,TRUE,"Summary";#N/A,#N/A,TRUE,"Industrial";#N/A,#N/A,TRUE,"Apodaca &amp; Escobedo";#N/A,#N/A,TRUE,"Guadalupe";#N/A,#N/A,TRUE,"Santa Catarina";#N/A,#N/A,TRUE,"Debt Valuation"}</definedName>
    <definedName name="wrn.Package." localSheetId="19" hidden="1">{#N/A,#N/A,TRUE,"Recommendation";#N/A,#N/A,TRUE,"Scenarios";#N/A,#N/A,TRUE,"Tax Adjusted WACC";#N/A,#N/A,TRUE,"Summary";#N/A,#N/A,TRUE,"Industrial";#N/A,#N/A,TRUE,"Apodaca &amp; Escobedo";#N/A,#N/A,TRUE,"Guadalupe";#N/A,#N/A,TRUE,"Santa Catarina";#N/A,#N/A,TRUE,"Debt Valuation"}</definedName>
    <definedName name="wrn.Package." localSheetId="20" hidden="1">{#N/A,#N/A,TRUE,"Recommendation";#N/A,#N/A,TRUE,"Scenarios";#N/A,#N/A,TRUE,"Tax Adjusted WACC";#N/A,#N/A,TRUE,"Summary";#N/A,#N/A,TRUE,"Industrial";#N/A,#N/A,TRUE,"Apodaca &amp; Escobedo";#N/A,#N/A,TRUE,"Guadalupe";#N/A,#N/A,TRUE,"Santa Catarina";#N/A,#N/A,TRUE,"Debt Valuation"}</definedName>
    <definedName name="wrn.Package." localSheetId="21" hidden="1">{#N/A,#N/A,TRUE,"Recommendation";#N/A,#N/A,TRUE,"Scenarios";#N/A,#N/A,TRUE,"Tax Adjusted WACC";#N/A,#N/A,TRUE,"Summary";#N/A,#N/A,TRUE,"Industrial";#N/A,#N/A,TRUE,"Apodaca &amp; Escobedo";#N/A,#N/A,TRUE,"Guadalupe";#N/A,#N/A,TRUE,"Santa Catarina";#N/A,#N/A,TRUE,"Debt Valuation"}</definedName>
    <definedName name="wrn.Package." localSheetId="2" hidden="1">{#N/A,#N/A,TRUE,"Recommendation";#N/A,#N/A,TRUE,"Scenarios";#N/A,#N/A,TRUE,"Tax Adjusted WACC";#N/A,#N/A,TRUE,"Summary";#N/A,#N/A,TRUE,"Industrial";#N/A,#N/A,TRUE,"Apodaca &amp; Escobedo";#N/A,#N/A,TRUE,"Guadalupe";#N/A,#N/A,TRUE,"Santa Catarina";#N/A,#N/A,TRUE,"Debt Valuation"}</definedName>
    <definedName name="wrn.Package." localSheetId="7" hidden="1">{#N/A,#N/A,TRUE,"Recommendation";#N/A,#N/A,TRUE,"Scenarios";#N/A,#N/A,TRUE,"Tax Adjusted WACC";#N/A,#N/A,TRUE,"Summary";#N/A,#N/A,TRUE,"Industrial";#N/A,#N/A,TRUE,"Apodaca &amp; Escobedo";#N/A,#N/A,TRUE,"Guadalupe";#N/A,#N/A,TRUE,"Santa Catarina";#N/A,#N/A,TRUE,"Debt Valuation"}</definedName>
    <definedName name="wrn.Package." localSheetId="12" hidden="1">{#N/A,#N/A,TRUE,"Recommendation";#N/A,#N/A,TRUE,"Scenarios";#N/A,#N/A,TRUE,"Tax Adjusted WACC";#N/A,#N/A,TRUE,"Summary";#N/A,#N/A,TRUE,"Industrial";#N/A,#N/A,TRUE,"Apodaca &amp; Escobedo";#N/A,#N/A,TRUE,"Guadalupe";#N/A,#N/A,TRUE,"Santa Catarina";#N/A,#N/A,TRUE,"Debt Valuation"}</definedName>
    <definedName name="wrn.Package." localSheetId="14" hidden="1">{#N/A,#N/A,TRUE,"Recommendation";#N/A,#N/A,TRUE,"Scenarios";#N/A,#N/A,TRUE,"Tax Adjusted WACC";#N/A,#N/A,TRUE,"Summary";#N/A,#N/A,TRUE,"Industrial";#N/A,#N/A,TRUE,"Apodaca &amp; Escobedo";#N/A,#N/A,TRUE,"Guadalupe";#N/A,#N/A,TRUE,"Santa Catarina";#N/A,#N/A,TRUE,"Debt Valuation"}</definedName>
    <definedName name="wrn.Package." localSheetId="24" hidden="1">{#N/A,#N/A,TRUE,"Recommendation";#N/A,#N/A,TRUE,"Scenarios";#N/A,#N/A,TRUE,"Tax Adjusted WACC";#N/A,#N/A,TRUE,"Summary";#N/A,#N/A,TRUE,"Industrial";#N/A,#N/A,TRUE,"Apodaca &amp; Escobedo";#N/A,#N/A,TRUE,"Guadalupe";#N/A,#N/A,TRUE,"Santa Catarina";#N/A,#N/A,TRUE,"Debt Valuation"}</definedName>
    <definedName name="wrn.Package." localSheetId="25" hidden="1">{#N/A,#N/A,TRUE,"Recommendation";#N/A,#N/A,TRUE,"Scenarios";#N/A,#N/A,TRUE,"Tax Adjusted WACC";#N/A,#N/A,TRUE,"Summary";#N/A,#N/A,TRUE,"Industrial";#N/A,#N/A,TRUE,"Apodaca &amp; Escobedo";#N/A,#N/A,TRUE,"Guadalupe";#N/A,#N/A,TRUE,"Santa Catarina";#N/A,#N/A,TRUE,"Debt Valuation"}</definedName>
    <definedName name="wrn.Package." localSheetId="26" hidden="1">{#N/A,#N/A,TRUE,"Recommendation";#N/A,#N/A,TRUE,"Scenarios";#N/A,#N/A,TRUE,"Tax Adjusted WACC";#N/A,#N/A,TRUE,"Summary";#N/A,#N/A,TRUE,"Industrial";#N/A,#N/A,TRUE,"Apodaca &amp; Escobedo";#N/A,#N/A,TRUE,"Guadalupe";#N/A,#N/A,TRUE,"Santa Catarina";#N/A,#N/A,TRUE,"Debt Valuation"}</definedName>
    <definedName name="wrn.Package." localSheetId="27" hidden="1">{#N/A,#N/A,TRUE,"Recommendation";#N/A,#N/A,TRUE,"Scenarios";#N/A,#N/A,TRUE,"Tax Adjusted WACC";#N/A,#N/A,TRUE,"Summary";#N/A,#N/A,TRUE,"Industrial";#N/A,#N/A,TRUE,"Apodaca &amp; Escobedo";#N/A,#N/A,TRUE,"Guadalupe";#N/A,#N/A,TRUE,"Santa Catarina";#N/A,#N/A,TRUE,"Debt Valuation"}</definedName>
    <definedName name="wrn.Package." localSheetId="28" hidden="1">{#N/A,#N/A,TRUE,"Recommendation";#N/A,#N/A,TRUE,"Scenarios";#N/A,#N/A,TRUE,"Tax Adjusted WACC";#N/A,#N/A,TRUE,"Summary";#N/A,#N/A,TRUE,"Industrial";#N/A,#N/A,TRUE,"Apodaca &amp; Escobedo";#N/A,#N/A,TRUE,"Guadalupe";#N/A,#N/A,TRUE,"Santa Catarina";#N/A,#N/A,TRUE,"Debt Valuation"}</definedName>
    <definedName name="wrn.Package." localSheetId="29" hidden="1">{#N/A,#N/A,TRUE,"Recommendation";#N/A,#N/A,TRUE,"Scenarios";#N/A,#N/A,TRUE,"Tax Adjusted WACC";#N/A,#N/A,TRUE,"Summary";#N/A,#N/A,TRUE,"Industrial";#N/A,#N/A,TRUE,"Apodaca &amp; Escobedo";#N/A,#N/A,TRUE,"Guadalupe";#N/A,#N/A,TRUE,"Santa Catarina";#N/A,#N/A,TRUE,"Debt Valuation"}</definedName>
    <definedName name="wrn.Package2" localSheetId="15" hidden="1">{#N/A,#N/A,TRUE,"Recommendation";#N/A,#N/A,TRUE,"Scenarios";#N/A,#N/A,TRUE,"Tax Adjusted WACC";#N/A,#N/A,TRUE,"Summary";#N/A,#N/A,TRUE,"Industrial";#N/A,#N/A,TRUE,"Apodaca &amp; Escobedo";#N/A,#N/A,TRUE,"Guadalupe";#N/A,#N/A,TRUE,"Santa Catarina";#N/A,#N/A,TRUE,"Debt Valuation"}</definedName>
    <definedName name="wrn.Package2" localSheetId="16" hidden="1">{#N/A,#N/A,TRUE,"Recommendation";#N/A,#N/A,TRUE,"Scenarios";#N/A,#N/A,TRUE,"Tax Adjusted WACC";#N/A,#N/A,TRUE,"Summary";#N/A,#N/A,TRUE,"Industrial";#N/A,#N/A,TRUE,"Apodaca &amp; Escobedo";#N/A,#N/A,TRUE,"Guadalupe";#N/A,#N/A,TRUE,"Santa Catarina";#N/A,#N/A,TRUE,"Debt Valuation"}</definedName>
    <definedName name="wrn.Package2" localSheetId="17" hidden="1">{#N/A,#N/A,TRUE,"Recommendation";#N/A,#N/A,TRUE,"Scenarios";#N/A,#N/A,TRUE,"Tax Adjusted WACC";#N/A,#N/A,TRUE,"Summary";#N/A,#N/A,TRUE,"Industrial";#N/A,#N/A,TRUE,"Apodaca &amp; Escobedo";#N/A,#N/A,TRUE,"Guadalupe";#N/A,#N/A,TRUE,"Santa Catarina";#N/A,#N/A,TRUE,"Debt Valuation"}</definedName>
    <definedName name="wrn.Package2" localSheetId="18" hidden="1">{#N/A,#N/A,TRUE,"Recommendation";#N/A,#N/A,TRUE,"Scenarios";#N/A,#N/A,TRUE,"Tax Adjusted WACC";#N/A,#N/A,TRUE,"Summary";#N/A,#N/A,TRUE,"Industrial";#N/A,#N/A,TRUE,"Apodaca &amp; Escobedo";#N/A,#N/A,TRUE,"Guadalupe";#N/A,#N/A,TRUE,"Santa Catarina";#N/A,#N/A,TRUE,"Debt Valuation"}</definedName>
    <definedName name="wrn.Package2" localSheetId="19" hidden="1">{#N/A,#N/A,TRUE,"Recommendation";#N/A,#N/A,TRUE,"Scenarios";#N/A,#N/A,TRUE,"Tax Adjusted WACC";#N/A,#N/A,TRUE,"Summary";#N/A,#N/A,TRUE,"Industrial";#N/A,#N/A,TRUE,"Apodaca &amp; Escobedo";#N/A,#N/A,TRUE,"Guadalupe";#N/A,#N/A,TRUE,"Santa Catarina";#N/A,#N/A,TRUE,"Debt Valuation"}</definedName>
    <definedName name="wrn.Package2" localSheetId="20" hidden="1">{#N/A,#N/A,TRUE,"Recommendation";#N/A,#N/A,TRUE,"Scenarios";#N/A,#N/A,TRUE,"Tax Adjusted WACC";#N/A,#N/A,TRUE,"Summary";#N/A,#N/A,TRUE,"Industrial";#N/A,#N/A,TRUE,"Apodaca &amp; Escobedo";#N/A,#N/A,TRUE,"Guadalupe";#N/A,#N/A,TRUE,"Santa Catarina";#N/A,#N/A,TRUE,"Debt Valuation"}</definedName>
    <definedName name="wrn.Package2" localSheetId="21" hidden="1">{#N/A,#N/A,TRUE,"Recommendation";#N/A,#N/A,TRUE,"Scenarios";#N/A,#N/A,TRUE,"Tax Adjusted WACC";#N/A,#N/A,TRUE,"Summary";#N/A,#N/A,TRUE,"Industrial";#N/A,#N/A,TRUE,"Apodaca &amp; Escobedo";#N/A,#N/A,TRUE,"Guadalupe";#N/A,#N/A,TRUE,"Santa Catarina";#N/A,#N/A,TRUE,"Debt Valuation"}</definedName>
    <definedName name="wrn.Package2" localSheetId="2" hidden="1">{#N/A,#N/A,TRUE,"Recommendation";#N/A,#N/A,TRUE,"Scenarios";#N/A,#N/A,TRUE,"Tax Adjusted WACC";#N/A,#N/A,TRUE,"Summary";#N/A,#N/A,TRUE,"Industrial";#N/A,#N/A,TRUE,"Apodaca &amp; Escobedo";#N/A,#N/A,TRUE,"Guadalupe";#N/A,#N/A,TRUE,"Santa Catarina";#N/A,#N/A,TRUE,"Debt Valuation"}</definedName>
    <definedName name="wrn.Package2" localSheetId="7" hidden="1">{#N/A,#N/A,TRUE,"Recommendation";#N/A,#N/A,TRUE,"Scenarios";#N/A,#N/A,TRUE,"Tax Adjusted WACC";#N/A,#N/A,TRUE,"Summary";#N/A,#N/A,TRUE,"Industrial";#N/A,#N/A,TRUE,"Apodaca &amp; Escobedo";#N/A,#N/A,TRUE,"Guadalupe";#N/A,#N/A,TRUE,"Santa Catarina";#N/A,#N/A,TRUE,"Debt Valuation"}</definedName>
    <definedName name="wrn.Package2" localSheetId="12" hidden="1">{#N/A,#N/A,TRUE,"Recommendation";#N/A,#N/A,TRUE,"Scenarios";#N/A,#N/A,TRUE,"Tax Adjusted WACC";#N/A,#N/A,TRUE,"Summary";#N/A,#N/A,TRUE,"Industrial";#N/A,#N/A,TRUE,"Apodaca &amp; Escobedo";#N/A,#N/A,TRUE,"Guadalupe";#N/A,#N/A,TRUE,"Santa Catarina";#N/A,#N/A,TRUE,"Debt Valuation"}</definedName>
    <definedName name="wrn.Package2" localSheetId="14" hidden="1">{#N/A,#N/A,TRUE,"Recommendation";#N/A,#N/A,TRUE,"Scenarios";#N/A,#N/A,TRUE,"Tax Adjusted WACC";#N/A,#N/A,TRUE,"Summary";#N/A,#N/A,TRUE,"Industrial";#N/A,#N/A,TRUE,"Apodaca &amp; Escobedo";#N/A,#N/A,TRUE,"Guadalupe";#N/A,#N/A,TRUE,"Santa Catarina";#N/A,#N/A,TRUE,"Debt Valuation"}</definedName>
    <definedName name="wrn.Package2" localSheetId="24" hidden="1">{#N/A,#N/A,TRUE,"Recommendation";#N/A,#N/A,TRUE,"Scenarios";#N/A,#N/A,TRUE,"Tax Adjusted WACC";#N/A,#N/A,TRUE,"Summary";#N/A,#N/A,TRUE,"Industrial";#N/A,#N/A,TRUE,"Apodaca &amp; Escobedo";#N/A,#N/A,TRUE,"Guadalupe";#N/A,#N/A,TRUE,"Santa Catarina";#N/A,#N/A,TRUE,"Debt Valuation"}</definedName>
    <definedName name="wrn.Package2" localSheetId="25" hidden="1">{#N/A,#N/A,TRUE,"Recommendation";#N/A,#N/A,TRUE,"Scenarios";#N/A,#N/A,TRUE,"Tax Adjusted WACC";#N/A,#N/A,TRUE,"Summary";#N/A,#N/A,TRUE,"Industrial";#N/A,#N/A,TRUE,"Apodaca &amp; Escobedo";#N/A,#N/A,TRUE,"Guadalupe";#N/A,#N/A,TRUE,"Santa Catarina";#N/A,#N/A,TRUE,"Debt Valuation"}</definedName>
    <definedName name="wrn.Package2" localSheetId="26" hidden="1">{#N/A,#N/A,TRUE,"Recommendation";#N/A,#N/A,TRUE,"Scenarios";#N/A,#N/A,TRUE,"Tax Adjusted WACC";#N/A,#N/A,TRUE,"Summary";#N/A,#N/A,TRUE,"Industrial";#N/A,#N/A,TRUE,"Apodaca &amp; Escobedo";#N/A,#N/A,TRUE,"Guadalupe";#N/A,#N/A,TRUE,"Santa Catarina";#N/A,#N/A,TRUE,"Debt Valuation"}</definedName>
    <definedName name="wrn.Package2" localSheetId="27" hidden="1">{#N/A,#N/A,TRUE,"Recommendation";#N/A,#N/A,TRUE,"Scenarios";#N/A,#N/A,TRUE,"Tax Adjusted WACC";#N/A,#N/A,TRUE,"Summary";#N/A,#N/A,TRUE,"Industrial";#N/A,#N/A,TRUE,"Apodaca &amp; Escobedo";#N/A,#N/A,TRUE,"Guadalupe";#N/A,#N/A,TRUE,"Santa Catarina";#N/A,#N/A,TRUE,"Debt Valuation"}</definedName>
    <definedName name="wrn.Package2" localSheetId="28" hidden="1">{#N/A,#N/A,TRUE,"Recommendation";#N/A,#N/A,TRUE,"Scenarios";#N/A,#N/A,TRUE,"Tax Adjusted WACC";#N/A,#N/A,TRUE,"Summary";#N/A,#N/A,TRUE,"Industrial";#N/A,#N/A,TRUE,"Apodaca &amp; Escobedo";#N/A,#N/A,TRUE,"Guadalupe";#N/A,#N/A,TRUE,"Santa Catarina";#N/A,#N/A,TRUE,"Debt Valuation"}</definedName>
    <definedName name="wrn.Package2" localSheetId="29" hidden="1">{#N/A,#N/A,TRUE,"Recommendation";#N/A,#N/A,TRUE,"Scenarios";#N/A,#N/A,TRUE,"Tax Adjusted WACC";#N/A,#N/A,TRUE,"Summary";#N/A,#N/A,TRUE,"Industrial";#N/A,#N/A,TRUE,"Apodaca &amp; Escobedo";#N/A,#N/A,TRUE,"Guadalupe";#N/A,#N/A,TRUE,"Santa Catarina";#N/A,#N/A,TRUE,"Debt Valuation"}</definedName>
    <definedName name="wrn.PRINT." localSheetId="15"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16"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17"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18"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19"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20"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21"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2"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7"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12"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14"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24"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25"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26"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27"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28"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29"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_.Out." localSheetId="15" hidden="1">{#N/A,#N/A,FALSE,"Workpaper Tables 4-1 &amp; 4-2";#N/A,#N/A,FALSE,"Revenue Allocation Results";#N/A,#N/A,FALSE,"FERC Rev @ PR";#N/A,#N/A,FALSE,"Distribution Revenue Allocation";#N/A,#N/A,FALSE,"Nonallocated Revenues ";#N/A,#N/A,FALSE,"2000mixuse";#N/A,#N/A,FALSE,"MC Revenues- 00 sales, 96 MC's"}</definedName>
    <definedName name="wrn.Print._.Out." localSheetId="16" hidden="1">{#N/A,#N/A,FALSE,"Workpaper Tables 4-1 &amp; 4-2";#N/A,#N/A,FALSE,"Revenue Allocation Results";#N/A,#N/A,FALSE,"FERC Rev @ PR";#N/A,#N/A,FALSE,"Distribution Revenue Allocation";#N/A,#N/A,FALSE,"Nonallocated Revenues ";#N/A,#N/A,FALSE,"2000mixuse";#N/A,#N/A,FALSE,"MC Revenues- 00 sales, 96 MC's"}</definedName>
    <definedName name="wrn.Print._.Out." localSheetId="17" hidden="1">{#N/A,#N/A,FALSE,"Workpaper Tables 4-1 &amp; 4-2";#N/A,#N/A,FALSE,"Revenue Allocation Results";#N/A,#N/A,FALSE,"FERC Rev @ PR";#N/A,#N/A,FALSE,"Distribution Revenue Allocation";#N/A,#N/A,FALSE,"Nonallocated Revenues ";#N/A,#N/A,FALSE,"2000mixuse";#N/A,#N/A,FALSE,"MC Revenues- 00 sales, 96 MC's"}</definedName>
    <definedName name="wrn.Print._.Out." localSheetId="18" hidden="1">{#N/A,#N/A,FALSE,"Workpaper Tables 4-1 &amp; 4-2";#N/A,#N/A,FALSE,"Revenue Allocation Results";#N/A,#N/A,FALSE,"FERC Rev @ PR";#N/A,#N/A,FALSE,"Distribution Revenue Allocation";#N/A,#N/A,FALSE,"Nonallocated Revenues ";#N/A,#N/A,FALSE,"2000mixuse";#N/A,#N/A,FALSE,"MC Revenues- 00 sales, 96 MC's"}</definedName>
    <definedName name="wrn.Print._.Out." localSheetId="19" hidden="1">{#N/A,#N/A,FALSE,"Workpaper Tables 4-1 &amp; 4-2";#N/A,#N/A,FALSE,"Revenue Allocation Results";#N/A,#N/A,FALSE,"FERC Rev @ PR";#N/A,#N/A,FALSE,"Distribution Revenue Allocation";#N/A,#N/A,FALSE,"Nonallocated Revenues ";#N/A,#N/A,FALSE,"2000mixuse";#N/A,#N/A,FALSE,"MC Revenues- 00 sales, 96 MC's"}</definedName>
    <definedName name="wrn.Print._.Out." localSheetId="20" hidden="1">{#N/A,#N/A,FALSE,"Workpaper Tables 4-1 &amp; 4-2";#N/A,#N/A,FALSE,"Revenue Allocation Results";#N/A,#N/A,FALSE,"FERC Rev @ PR";#N/A,#N/A,FALSE,"Distribution Revenue Allocation";#N/A,#N/A,FALSE,"Nonallocated Revenues ";#N/A,#N/A,FALSE,"2000mixuse";#N/A,#N/A,FALSE,"MC Revenues- 00 sales, 96 MC's"}</definedName>
    <definedName name="wrn.Print._.Out." localSheetId="21" hidden="1">{#N/A,#N/A,FALSE,"Workpaper Tables 4-1 &amp; 4-2";#N/A,#N/A,FALSE,"Revenue Allocation Results";#N/A,#N/A,FALSE,"FERC Rev @ PR";#N/A,#N/A,FALSE,"Distribution Revenue Allocation";#N/A,#N/A,FALSE,"Nonallocated Revenues ";#N/A,#N/A,FALSE,"2000mixuse";#N/A,#N/A,FALSE,"MC Revenues- 00 sales, 96 MC's"}</definedName>
    <definedName name="wrn.Print._.Out." localSheetId="2" hidden="1">{#N/A,#N/A,FALSE,"Workpaper Tables 4-1 &amp; 4-2";#N/A,#N/A,FALSE,"Revenue Allocation Results";#N/A,#N/A,FALSE,"FERC Rev @ PR";#N/A,#N/A,FALSE,"Distribution Revenue Allocation";#N/A,#N/A,FALSE,"Nonallocated Revenues ";#N/A,#N/A,FALSE,"2000mixuse";#N/A,#N/A,FALSE,"MC Revenues- 00 sales, 96 MC's"}</definedName>
    <definedName name="wrn.Print._.Out." localSheetId="7" hidden="1">{#N/A,#N/A,FALSE,"Workpaper Tables 4-1 &amp; 4-2";#N/A,#N/A,FALSE,"Revenue Allocation Results";#N/A,#N/A,FALSE,"FERC Rev @ PR";#N/A,#N/A,FALSE,"Distribution Revenue Allocation";#N/A,#N/A,FALSE,"Nonallocated Revenues ";#N/A,#N/A,FALSE,"2000mixuse";#N/A,#N/A,FALSE,"MC Revenues- 00 sales, 96 MC's"}</definedName>
    <definedName name="wrn.Print._.Out." localSheetId="12" hidden="1">{#N/A,#N/A,FALSE,"Workpaper Tables 4-1 &amp; 4-2";#N/A,#N/A,FALSE,"Revenue Allocation Results";#N/A,#N/A,FALSE,"FERC Rev @ PR";#N/A,#N/A,FALSE,"Distribution Revenue Allocation";#N/A,#N/A,FALSE,"Nonallocated Revenues ";#N/A,#N/A,FALSE,"2000mixuse";#N/A,#N/A,FALSE,"MC Revenues- 00 sales, 96 MC's"}</definedName>
    <definedName name="wrn.Print._.Out." localSheetId="14" hidden="1">{#N/A,#N/A,FALSE,"Workpaper Tables 4-1 &amp; 4-2";#N/A,#N/A,FALSE,"Revenue Allocation Results";#N/A,#N/A,FALSE,"FERC Rev @ PR";#N/A,#N/A,FALSE,"Distribution Revenue Allocation";#N/A,#N/A,FALSE,"Nonallocated Revenues ";#N/A,#N/A,FALSE,"2000mixuse";#N/A,#N/A,FALSE,"MC Revenues- 00 sales, 96 MC's"}</definedName>
    <definedName name="wrn.Print._.Out." localSheetId="24" hidden="1">{#N/A,#N/A,FALSE,"Workpaper Tables 4-1 &amp; 4-2";#N/A,#N/A,FALSE,"Revenue Allocation Results";#N/A,#N/A,FALSE,"FERC Rev @ PR";#N/A,#N/A,FALSE,"Distribution Revenue Allocation";#N/A,#N/A,FALSE,"Nonallocated Revenues ";#N/A,#N/A,FALSE,"2000mixuse";#N/A,#N/A,FALSE,"MC Revenues- 00 sales, 96 MC's"}</definedName>
    <definedName name="wrn.Print._.Out." localSheetId="25" hidden="1">{#N/A,#N/A,FALSE,"Workpaper Tables 4-1 &amp; 4-2";#N/A,#N/A,FALSE,"Revenue Allocation Results";#N/A,#N/A,FALSE,"FERC Rev @ PR";#N/A,#N/A,FALSE,"Distribution Revenue Allocation";#N/A,#N/A,FALSE,"Nonallocated Revenues ";#N/A,#N/A,FALSE,"2000mixuse";#N/A,#N/A,FALSE,"MC Revenues- 00 sales, 96 MC's"}</definedName>
    <definedName name="wrn.Print._.Out." localSheetId="26" hidden="1">{#N/A,#N/A,FALSE,"Workpaper Tables 4-1 &amp; 4-2";#N/A,#N/A,FALSE,"Revenue Allocation Results";#N/A,#N/A,FALSE,"FERC Rev @ PR";#N/A,#N/A,FALSE,"Distribution Revenue Allocation";#N/A,#N/A,FALSE,"Nonallocated Revenues ";#N/A,#N/A,FALSE,"2000mixuse";#N/A,#N/A,FALSE,"MC Revenues- 00 sales, 96 MC's"}</definedName>
    <definedName name="wrn.Print._.Out." localSheetId="27" hidden="1">{#N/A,#N/A,FALSE,"Workpaper Tables 4-1 &amp; 4-2";#N/A,#N/A,FALSE,"Revenue Allocation Results";#N/A,#N/A,FALSE,"FERC Rev @ PR";#N/A,#N/A,FALSE,"Distribution Revenue Allocation";#N/A,#N/A,FALSE,"Nonallocated Revenues ";#N/A,#N/A,FALSE,"2000mixuse";#N/A,#N/A,FALSE,"MC Revenues- 00 sales, 96 MC's"}</definedName>
    <definedName name="wrn.Print._.Out." localSheetId="28" hidden="1">{#N/A,#N/A,FALSE,"Workpaper Tables 4-1 &amp; 4-2";#N/A,#N/A,FALSE,"Revenue Allocation Results";#N/A,#N/A,FALSE,"FERC Rev @ PR";#N/A,#N/A,FALSE,"Distribution Revenue Allocation";#N/A,#N/A,FALSE,"Nonallocated Revenues ";#N/A,#N/A,FALSE,"2000mixuse";#N/A,#N/A,FALSE,"MC Revenues- 00 sales, 96 MC's"}</definedName>
    <definedName name="wrn.Print._.Out." localSheetId="29" hidden="1">{#N/A,#N/A,FALSE,"Workpaper Tables 4-1 &amp; 4-2";#N/A,#N/A,FALSE,"Revenue Allocation Results";#N/A,#N/A,FALSE,"FERC Rev @ PR";#N/A,#N/A,FALSE,"Distribution Revenue Allocation";#N/A,#N/A,FALSE,"Nonallocated Revenues ";#N/A,#N/A,FALSE,"2000mixuse";#N/A,#N/A,FALSE,"MC Revenues- 00 sales, 96 MC's"}</definedName>
    <definedName name="wrn.Print_earnings_template." localSheetId="15" hidden="1">{"by_month",#N/A,TRUE,"template";"Destec_month",#N/A,TRUE,"template";"by_quarter",#N/A,TRUE,"template";"destec_quarter",#N/A,TRUE,"template";"by_year",#N/A,TRUE,"template";"Destec_annual",#N/A,TRUE,"template"}</definedName>
    <definedName name="wrn.Print_earnings_template." localSheetId="16" hidden="1">{"by_month",#N/A,TRUE,"template";"Destec_month",#N/A,TRUE,"template";"by_quarter",#N/A,TRUE,"template";"destec_quarter",#N/A,TRUE,"template";"by_year",#N/A,TRUE,"template";"Destec_annual",#N/A,TRUE,"template"}</definedName>
    <definedName name="wrn.Print_earnings_template." localSheetId="17" hidden="1">{"by_month",#N/A,TRUE,"template";"Destec_month",#N/A,TRUE,"template";"by_quarter",#N/A,TRUE,"template";"destec_quarter",#N/A,TRUE,"template";"by_year",#N/A,TRUE,"template";"Destec_annual",#N/A,TRUE,"template"}</definedName>
    <definedName name="wrn.Print_earnings_template." localSheetId="18" hidden="1">{"by_month",#N/A,TRUE,"template";"Destec_month",#N/A,TRUE,"template";"by_quarter",#N/A,TRUE,"template";"destec_quarter",#N/A,TRUE,"template";"by_year",#N/A,TRUE,"template";"Destec_annual",#N/A,TRUE,"template"}</definedName>
    <definedName name="wrn.Print_earnings_template." localSheetId="19" hidden="1">{"by_month",#N/A,TRUE,"template";"Destec_month",#N/A,TRUE,"template";"by_quarter",#N/A,TRUE,"template";"destec_quarter",#N/A,TRUE,"template";"by_year",#N/A,TRUE,"template";"Destec_annual",#N/A,TRUE,"template"}</definedName>
    <definedName name="wrn.Print_earnings_template." localSheetId="20" hidden="1">{"by_month",#N/A,TRUE,"template";"Destec_month",#N/A,TRUE,"template";"by_quarter",#N/A,TRUE,"template";"destec_quarter",#N/A,TRUE,"template";"by_year",#N/A,TRUE,"template";"Destec_annual",#N/A,TRUE,"template"}</definedName>
    <definedName name="wrn.Print_earnings_template." localSheetId="21" hidden="1">{"by_month",#N/A,TRUE,"template";"Destec_month",#N/A,TRUE,"template";"by_quarter",#N/A,TRUE,"template";"destec_quarter",#N/A,TRUE,"template";"by_year",#N/A,TRUE,"template";"Destec_annual",#N/A,TRUE,"template"}</definedName>
    <definedName name="wrn.Print_earnings_template." localSheetId="2" hidden="1">{"by_month",#N/A,TRUE,"template";"Destec_month",#N/A,TRUE,"template";"by_quarter",#N/A,TRUE,"template";"destec_quarter",#N/A,TRUE,"template";"by_year",#N/A,TRUE,"template";"Destec_annual",#N/A,TRUE,"template"}</definedName>
    <definedName name="wrn.Print_earnings_template." localSheetId="7" hidden="1">{"by_month",#N/A,TRUE,"template";"Destec_month",#N/A,TRUE,"template";"by_quarter",#N/A,TRUE,"template";"destec_quarter",#N/A,TRUE,"template";"by_year",#N/A,TRUE,"template";"Destec_annual",#N/A,TRUE,"template"}</definedName>
    <definedName name="wrn.Print_earnings_template." localSheetId="12" hidden="1">{"by_month",#N/A,TRUE,"template";"Destec_month",#N/A,TRUE,"template";"by_quarter",#N/A,TRUE,"template";"destec_quarter",#N/A,TRUE,"template";"by_year",#N/A,TRUE,"template";"Destec_annual",#N/A,TRUE,"template"}</definedName>
    <definedName name="wrn.Print_earnings_template." localSheetId="14" hidden="1">{"by_month",#N/A,TRUE,"template";"Destec_month",#N/A,TRUE,"template";"by_quarter",#N/A,TRUE,"template";"destec_quarter",#N/A,TRUE,"template";"by_year",#N/A,TRUE,"template";"Destec_annual",#N/A,TRUE,"template"}</definedName>
    <definedName name="wrn.Print_earnings_template." localSheetId="24" hidden="1">{"by_month",#N/A,TRUE,"template";"Destec_month",#N/A,TRUE,"template";"by_quarter",#N/A,TRUE,"template";"destec_quarter",#N/A,TRUE,"template";"by_year",#N/A,TRUE,"template";"Destec_annual",#N/A,TRUE,"template"}</definedName>
    <definedName name="wrn.Print_earnings_template." localSheetId="25" hidden="1">{"by_month",#N/A,TRUE,"template";"Destec_month",#N/A,TRUE,"template";"by_quarter",#N/A,TRUE,"template";"destec_quarter",#N/A,TRUE,"template";"by_year",#N/A,TRUE,"template";"Destec_annual",#N/A,TRUE,"template"}</definedName>
    <definedName name="wrn.Print_earnings_template." localSheetId="26" hidden="1">{"by_month",#N/A,TRUE,"template";"Destec_month",#N/A,TRUE,"template";"by_quarter",#N/A,TRUE,"template";"destec_quarter",#N/A,TRUE,"template";"by_year",#N/A,TRUE,"template";"Destec_annual",#N/A,TRUE,"template"}</definedName>
    <definedName name="wrn.Print_earnings_template." localSheetId="27" hidden="1">{"by_month",#N/A,TRUE,"template";"Destec_month",#N/A,TRUE,"template";"by_quarter",#N/A,TRUE,"template";"destec_quarter",#N/A,TRUE,"template";"by_year",#N/A,TRUE,"template";"Destec_annual",#N/A,TRUE,"template"}</definedName>
    <definedName name="wrn.Print_earnings_template." localSheetId="28" hidden="1">{"by_month",#N/A,TRUE,"template";"Destec_month",#N/A,TRUE,"template";"by_quarter",#N/A,TRUE,"template";"destec_quarter",#N/A,TRUE,"template";"by_year",#N/A,TRUE,"template";"Destec_annual",#N/A,TRUE,"template"}</definedName>
    <definedName name="wrn.Print_earnings_template." localSheetId="29" hidden="1">{"by_month",#N/A,TRUE,"template";"Destec_month",#N/A,TRUE,"template";"by_quarter",#N/A,TRUE,"template";"destec_quarter",#N/A,TRUE,"template";"by_year",#N/A,TRUE,"template";"Destec_annual",#N/A,TRUE,"template"}</definedName>
    <definedName name="wrn.Print_Var_Page." localSheetId="15" hidden="1">{"Var_page",#N/A,FALSE,"template"}</definedName>
    <definedName name="wrn.Print_Var_Page." localSheetId="16" hidden="1">{"Var_page",#N/A,FALSE,"template"}</definedName>
    <definedName name="wrn.Print_Var_Page." localSheetId="17" hidden="1">{"Var_page",#N/A,FALSE,"template"}</definedName>
    <definedName name="wrn.Print_Var_Page." localSheetId="18" hidden="1">{"Var_page",#N/A,FALSE,"template"}</definedName>
    <definedName name="wrn.Print_Var_Page." localSheetId="19" hidden="1">{"Var_page",#N/A,FALSE,"template"}</definedName>
    <definedName name="wrn.Print_Var_Page." localSheetId="20" hidden="1">{"Var_page",#N/A,FALSE,"template"}</definedName>
    <definedName name="wrn.Print_Var_Page." localSheetId="21" hidden="1">{"Var_page",#N/A,FALSE,"template"}</definedName>
    <definedName name="wrn.Print_Var_Page." localSheetId="2" hidden="1">{"Var_page",#N/A,FALSE,"template"}</definedName>
    <definedName name="wrn.Print_Var_Page." localSheetId="7" hidden="1">{"Var_page",#N/A,FALSE,"template"}</definedName>
    <definedName name="wrn.Print_Var_Page." localSheetId="12" hidden="1">{"Var_page",#N/A,FALSE,"template"}</definedName>
    <definedName name="wrn.Print_Var_Page." localSheetId="14" hidden="1">{"Var_page",#N/A,FALSE,"template"}</definedName>
    <definedName name="wrn.Print_Var_Page." localSheetId="24" hidden="1">{"Var_page",#N/A,FALSE,"template"}</definedName>
    <definedName name="wrn.Print_Var_Page." localSheetId="25" hidden="1">{"Var_page",#N/A,FALSE,"template"}</definedName>
    <definedName name="wrn.Print_Var_Page." localSheetId="26" hidden="1">{"Var_page",#N/A,FALSE,"template"}</definedName>
    <definedName name="wrn.Print_Var_Page." localSheetId="27" hidden="1">{"Var_page",#N/A,FALSE,"template"}</definedName>
    <definedName name="wrn.Print_Var_Page." localSheetId="28" hidden="1">{"Var_page",#N/A,FALSE,"template"}</definedName>
    <definedName name="wrn.Print_Var_Page." localSheetId="29" hidden="1">{"Var_page",#N/A,FALSE,"template"}</definedName>
    <definedName name="wrn.Print_Variance." localSheetId="15" hidden="1">{"month_variance",#N/A,FALSE,"template"}</definedName>
    <definedName name="wrn.Print_Variance." localSheetId="16" hidden="1">{"month_variance",#N/A,FALSE,"template"}</definedName>
    <definedName name="wrn.Print_Variance." localSheetId="17" hidden="1">{"month_variance",#N/A,FALSE,"template"}</definedName>
    <definedName name="wrn.Print_Variance." localSheetId="18" hidden="1">{"month_variance",#N/A,FALSE,"template"}</definedName>
    <definedName name="wrn.Print_Variance." localSheetId="19" hidden="1">{"month_variance",#N/A,FALSE,"template"}</definedName>
    <definedName name="wrn.Print_Variance." localSheetId="20" hidden="1">{"month_variance",#N/A,FALSE,"template"}</definedName>
    <definedName name="wrn.Print_Variance." localSheetId="21" hidden="1">{"month_variance",#N/A,FALSE,"template"}</definedName>
    <definedName name="wrn.Print_Variance." localSheetId="2" hidden="1">{"month_variance",#N/A,FALSE,"template"}</definedName>
    <definedName name="wrn.Print_Variance." localSheetId="7" hidden="1">{"month_variance",#N/A,FALSE,"template"}</definedName>
    <definedName name="wrn.Print_Variance." localSheetId="12" hidden="1">{"month_variance",#N/A,FALSE,"template"}</definedName>
    <definedName name="wrn.Print_Variance." localSheetId="14" hidden="1">{"month_variance",#N/A,FALSE,"template"}</definedName>
    <definedName name="wrn.Print_Variance." localSheetId="24" hidden="1">{"month_variance",#N/A,FALSE,"template"}</definedName>
    <definedName name="wrn.Print_Variance." localSheetId="25" hidden="1">{"month_variance",#N/A,FALSE,"template"}</definedName>
    <definedName name="wrn.Print_Variance." localSheetId="26" hidden="1">{"month_variance",#N/A,FALSE,"template"}</definedName>
    <definedName name="wrn.Print_Variance." localSheetId="27" hidden="1">{"month_variance",#N/A,FALSE,"template"}</definedName>
    <definedName name="wrn.Print_Variance." localSheetId="28" hidden="1">{"month_variance",#N/A,FALSE,"template"}</definedName>
    <definedName name="wrn.Print_Variance." localSheetId="29" hidden="1">{"month_variance",#N/A,FALSE,"template"}</definedName>
    <definedName name="wrn.Print_Variance_Page." localSheetId="15" hidden="1">{"variance_page",#N/A,FALSE,"template"}</definedName>
    <definedName name="wrn.Print_Variance_Page." localSheetId="16" hidden="1">{"variance_page",#N/A,FALSE,"template"}</definedName>
    <definedName name="wrn.Print_Variance_Page." localSheetId="17" hidden="1">{"variance_page",#N/A,FALSE,"template"}</definedName>
    <definedName name="wrn.Print_Variance_Page." localSheetId="18" hidden="1">{"variance_page",#N/A,FALSE,"template"}</definedName>
    <definedName name="wrn.Print_Variance_Page." localSheetId="19" hidden="1">{"variance_page",#N/A,FALSE,"template"}</definedName>
    <definedName name="wrn.Print_Variance_Page." localSheetId="20" hidden="1">{"variance_page",#N/A,FALSE,"template"}</definedName>
    <definedName name="wrn.Print_Variance_Page." localSheetId="21" hidden="1">{"variance_page",#N/A,FALSE,"template"}</definedName>
    <definedName name="wrn.Print_Variance_Page." localSheetId="2" hidden="1">{"variance_page",#N/A,FALSE,"template"}</definedName>
    <definedName name="wrn.Print_Variance_Page." localSheetId="7" hidden="1">{"variance_page",#N/A,FALSE,"template"}</definedName>
    <definedName name="wrn.Print_Variance_Page." localSheetId="12" hidden="1">{"variance_page",#N/A,FALSE,"template"}</definedName>
    <definedName name="wrn.Print_Variance_Page." localSheetId="14" hidden="1">{"variance_page",#N/A,FALSE,"template"}</definedName>
    <definedName name="wrn.Print_Variance_Page." localSheetId="24" hidden="1">{"variance_page",#N/A,FALSE,"template"}</definedName>
    <definedName name="wrn.Print_Variance_Page." localSheetId="25" hidden="1">{"variance_page",#N/A,FALSE,"template"}</definedName>
    <definedName name="wrn.Print_Variance_Page." localSheetId="26" hidden="1">{"variance_page",#N/A,FALSE,"template"}</definedName>
    <definedName name="wrn.Print_Variance_Page." localSheetId="27" hidden="1">{"variance_page",#N/A,FALSE,"template"}</definedName>
    <definedName name="wrn.Print_Variance_Page." localSheetId="28" hidden="1">{"variance_page",#N/A,FALSE,"template"}</definedName>
    <definedName name="wrn.Print_Variance_Page." localSheetId="29" hidden="1">{"variance_page",#N/A,FALSE,"template"}</definedName>
    <definedName name="wrn.PRNREP." localSheetId="15" hidden="1">{"ID1",#N/A,FALSE,"IDIQ-I";"id2",#N/A,FALSE,"IDIQ-II";"ID3",#N/A,FALSE,"IDIQ-III";"ID4",#N/A,FALSE,"IDIQ-IV";"id5",#N/A,FALSE,"IDIQ-V";"ID6",#N/A,FALSE,"IDIQ-VI";"DO1a",#N/A,FALSE,"DO-IA";"DO1b",#N/A,FALSE,"DO-IB";"DO1C",#N/A,FALSE,"DO-IC";"DO3",#N/A,FALSE,"DO-III";"DO4",#N/A,FALSE,"DO-IV";"DO5",#N/A,FALSE,"DO-V"}</definedName>
    <definedName name="wrn.PRNREP." localSheetId="16" hidden="1">{"ID1",#N/A,FALSE,"IDIQ-I";"id2",#N/A,FALSE,"IDIQ-II";"ID3",#N/A,FALSE,"IDIQ-III";"ID4",#N/A,FALSE,"IDIQ-IV";"id5",#N/A,FALSE,"IDIQ-V";"ID6",#N/A,FALSE,"IDIQ-VI";"DO1a",#N/A,FALSE,"DO-IA";"DO1b",#N/A,FALSE,"DO-IB";"DO1C",#N/A,FALSE,"DO-IC";"DO3",#N/A,FALSE,"DO-III";"DO4",#N/A,FALSE,"DO-IV";"DO5",#N/A,FALSE,"DO-V"}</definedName>
    <definedName name="wrn.PRNREP." localSheetId="17" hidden="1">{"ID1",#N/A,FALSE,"IDIQ-I";"id2",#N/A,FALSE,"IDIQ-II";"ID3",#N/A,FALSE,"IDIQ-III";"ID4",#N/A,FALSE,"IDIQ-IV";"id5",#N/A,FALSE,"IDIQ-V";"ID6",#N/A,FALSE,"IDIQ-VI";"DO1a",#N/A,FALSE,"DO-IA";"DO1b",#N/A,FALSE,"DO-IB";"DO1C",#N/A,FALSE,"DO-IC";"DO3",#N/A,FALSE,"DO-III";"DO4",#N/A,FALSE,"DO-IV";"DO5",#N/A,FALSE,"DO-V"}</definedName>
    <definedName name="wrn.PRNREP." localSheetId="18" hidden="1">{"ID1",#N/A,FALSE,"IDIQ-I";"id2",#N/A,FALSE,"IDIQ-II";"ID3",#N/A,FALSE,"IDIQ-III";"ID4",#N/A,FALSE,"IDIQ-IV";"id5",#N/A,FALSE,"IDIQ-V";"ID6",#N/A,FALSE,"IDIQ-VI";"DO1a",#N/A,FALSE,"DO-IA";"DO1b",#N/A,FALSE,"DO-IB";"DO1C",#N/A,FALSE,"DO-IC";"DO3",#N/A,FALSE,"DO-III";"DO4",#N/A,FALSE,"DO-IV";"DO5",#N/A,FALSE,"DO-V"}</definedName>
    <definedName name="wrn.PRNREP." localSheetId="19" hidden="1">{"ID1",#N/A,FALSE,"IDIQ-I";"id2",#N/A,FALSE,"IDIQ-II";"ID3",#N/A,FALSE,"IDIQ-III";"ID4",#N/A,FALSE,"IDIQ-IV";"id5",#N/A,FALSE,"IDIQ-V";"ID6",#N/A,FALSE,"IDIQ-VI";"DO1a",#N/A,FALSE,"DO-IA";"DO1b",#N/A,FALSE,"DO-IB";"DO1C",#N/A,FALSE,"DO-IC";"DO3",#N/A,FALSE,"DO-III";"DO4",#N/A,FALSE,"DO-IV";"DO5",#N/A,FALSE,"DO-V"}</definedName>
    <definedName name="wrn.PRNREP." localSheetId="20" hidden="1">{"ID1",#N/A,FALSE,"IDIQ-I";"id2",#N/A,FALSE,"IDIQ-II";"ID3",#N/A,FALSE,"IDIQ-III";"ID4",#N/A,FALSE,"IDIQ-IV";"id5",#N/A,FALSE,"IDIQ-V";"ID6",#N/A,FALSE,"IDIQ-VI";"DO1a",#N/A,FALSE,"DO-IA";"DO1b",#N/A,FALSE,"DO-IB";"DO1C",#N/A,FALSE,"DO-IC";"DO3",#N/A,FALSE,"DO-III";"DO4",#N/A,FALSE,"DO-IV";"DO5",#N/A,FALSE,"DO-V"}</definedName>
    <definedName name="wrn.PRNREP." localSheetId="21" hidden="1">{"ID1",#N/A,FALSE,"IDIQ-I";"id2",#N/A,FALSE,"IDIQ-II";"ID3",#N/A,FALSE,"IDIQ-III";"ID4",#N/A,FALSE,"IDIQ-IV";"id5",#N/A,FALSE,"IDIQ-V";"ID6",#N/A,FALSE,"IDIQ-VI";"DO1a",#N/A,FALSE,"DO-IA";"DO1b",#N/A,FALSE,"DO-IB";"DO1C",#N/A,FALSE,"DO-IC";"DO3",#N/A,FALSE,"DO-III";"DO4",#N/A,FALSE,"DO-IV";"DO5",#N/A,FALSE,"DO-V"}</definedName>
    <definedName name="wrn.PRNREP." localSheetId="2" hidden="1">{"ID1",#N/A,FALSE,"IDIQ-I";"id2",#N/A,FALSE,"IDIQ-II";"ID3",#N/A,FALSE,"IDIQ-III";"ID4",#N/A,FALSE,"IDIQ-IV";"id5",#N/A,FALSE,"IDIQ-V";"ID6",#N/A,FALSE,"IDIQ-VI";"DO1a",#N/A,FALSE,"DO-IA";"DO1b",#N/A,FALSE,"DO-IB";"DO1C",#N/A,FALSE,"DO-IC";"DO3",#N/A,FALSE,"DO-III";"DO4",#N/A,FALSE,"DO-IV";"DO5",#N/A,FALSE,"DO-V"}</definedName>
    <definedName name="wrn.PRNREP." localSheetId="7" hidden="1">{"ID1",#N/A,FALSE,"IDIQ-I";"id2",#N/A,FALSE,"IDIQ-II";"ID3",#N/A,FALSE,"IDIQ-III";"ID4",#N/A,FALSE,"IDIQ-IV";"id5",#N/A,FALSE,"IDIQ-V";"ID6",#N/A,FALSE,"IDIQ-VI";"DO1a",#N/A,FALSE,"DO-IA";"DO1b",#N/A,FALSE,"DO-IB";"DO1C",#N/A,FALSE,"DO-IC";"DO3",#N/A,FALSE,"DO-III";"DO4",#N/A,FALSE,"DO-IV";"DO5",#N/A,FALSE,"DO-V"}</definedName>
    <definedName name="wrn.PRNREP." localSheetId="12" hidden="1">{"ID1",#N/A,FALSE,"IDIQ-I";"id2",#N/A,FALSE,"IDIQ-II";"ID3",#N/A,FALSE,"IDIQ-III";"ID4",#N/A,FALSE,"IDIQ-IV";"id5",#N/A,FALSE,"IDIQ-V";"ID6",#N/A,FALSE,"IDIQ-VI";"DO1a",#N/A,FALSE,"DO-IA";"DO1b",#N/A,FALSE,"DO-IB";"DO1C",#N/A,FALSE,"DO-IC";"DO3",#N/A,FALSE,"DO-III";"DO4",#N/A,FALSE,"DO-IV";"DO5",#N/A,FALSE,"DO-V"}</definedName>
    <definedName name="wrn.PRNREP." localSheetId="14" hidden="1">{"ID1",#N/A,FALSE,"IDIQ-I";"id2",#N/A,FALSE,"IDIQ-II";"ID3",#N/A,FALSE,"IDIQ-III";"ID4",#N/A,FALSE,"IDIQ-IV";"id5",#N/A,FALSE,"IDIQ-V";"ID6",#N/A,FALSE,"IDIQ-VI";"DO1a",#N/A,FALSE,"DO-IA";"DO1b",#N/A,FALSE,"DO-IB";"DO1C",#N/A,FALSE,"DO-IC";"DO3",#N/A,FALSE,"DO-III";"DO4",#N/A,FALSE,"DO-IV";"DO5",#N/A,FALSE,"DO-V"}</definedName>
    <definedName name="wrn.PRNREP." localSheetId="24" hidden="1">{"ID1",#N/A,FALSE,"IDIQ-I";"id2",#N/A,FALSE,"IDIQ-II";"ID3",#N/A,FALSE,"IDIQ-III";"ID4",#N/A,FALSE,"IDIQ-IV";"id5",#N/A,FALSE,"IDIQ-V";"ID6",#N/A,FALSE,"IDIQ-VI";"DO1a",#N/A,FALSE,"DO-IA";"DO1b",#N/A,FALSE,"DO-IB";"DO1C",#N/A,FALSE,"DO-IC";"DO3",#N/A,FALSE,"DO-III";"DO4",#N/A,FALSE,"DO-IV";"DO5",#N/A,FALSE,"DO-V"}</definedName>
    <definedName name="wrn.PRNREP." localSheetId="25" hidden="1">{"ID1",#N/A,FALSE,"IDIQ-I";"id2",#N/A,FALSE,"IDIQ-II";"ID3",#N/A,FALSE,"IDIQ-III";"ID4",#N/A,FALSE,"IDIQ-IV";"id5",#N/A,FALSE,"IDIQ-V";"ID6",#N/A,FALSE,"IDIQ-VI";"DO1a",#N/A,FALSE,"DO-IA";"DO1b",#N/A,FALSE,"DO-IB";"DO1C",#N/A,FALSE,"DO-IC";"DO3",#N/A,FALSE,"DO-III";"DO4",#N/A,FALSE,"DO-IV";"DO5",#N/A,FALSE,"DO-V"}</definedName>
    <definedName name="wrn.PRNREP." localSheetId="26" hidden="1">{"ID1",#N/A,FALSE,"IDIQ-I";"id2",#N/A,FALSE,"IDIQ-II";"ID3",#N/A,FALSE,"IDIQ-III";"ID4",#N/A,FALSE,"IDIQ-IV";"id5",#N/A,FALSE,"IDIQ-V";"ID6",#N/A,FALSE,"IDIQ-VI";"DO1a",#N/A,FALSE,"DO-IA";"DO1b",#N/A,FALSE,"DO-IB";"DO1C",#N/A,FALSE,"DO-IC";"DO3",#N/A,FALSE,"DO-III";"DO4",#N/A,FALSE,"DO-IV";"DO5",#N/A,FALSE,"DO-V"}</definedName>
    <definedName name="wrn.PRNREP." localSheetId="27" hidden="1">{"ID1",#N/A,FALSE,"IDIQ-I";"id2",#N/A,FALSE,"IDIQ-II";"ID3",#N/A,FALSE,"IDIQ-III";"ID4",#N/A,FALSE,"IDIQ-IV";"id5",#N/A,FALSE,"IDIQ-V";"ID6",#N/A,FALSE,"IDIQ-VI";"DO1a",#N/A,FALSE,"DO-IA";"DO1b",#N/A,FALSE,"DO-IB";"DO1C",#N/A,FALSE,"DO-IC";"DO3",#N/A,FALSE,"DO-III";"DO4",#N/A,FALSE,"DO-IV";"DO5",#N/A,FALSE,"DO-V"}</definedName>
    <definedName name="wrn.PRNREP." localSheetId="28" hidden="1">{"ID1",#N/A,FALSE,"IDIQ-I";"id2",#N/A,FALSE,"IDIQ-II";"ID3",#N/A,FALSE,"IDIQ-III";"ID4",#N/A,FALSE,"IDIQ-IV";"id5",#N/A,FALSE,"IDIQ-V";"ID6",#N/A,FALSE,"IDIQ-VI";"DO1a",#N/A,FALSE,"DO-IA";"DO1b",#N/A,FALSE,"DO-IB";"DO1C",#N/A,FALSE,"DO-IC";"DO3",#N/A,FALSE,"DO-III";"DO4",#N/A,FALSE,"DO-IV";"DO5",#N/A,FALSE,"DO-V"}</definedName>
    <definedName name="wrn.PRNREP." localSheetId="29" hidden="1">{"ID1",#N/A,FALSE,"IDIQ-I";"id2",#N/A,FALSE,"IDIQ-II";"ID3",#N/A,FALSE,"IDIQ-III";"ID4",#N/A,FALSE,"IDIQ-IV";"id5",#N/A,FALSE,"IDIQ-V";"ID6",#N/A,FALSE,"IDIQ-VI";"DO1a",#N/A,FALSE,"DO-IA";"DO1b",#N/A,FALSE,"DO-IB";"DO1C",#N/A,FALSE,"DO-IC";"DO3",#N/A,FALSE,"DO-III";"DO4",#N/A,FALSE,"DO-IV";"DO5",#N/A,FALSE,"DO-V"}</definedName>
    <definedName name="wrn.RAP." localSheetId="15"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16"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1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18"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19"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20"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2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1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14"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24"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25"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26"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2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28"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29"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dm." localSheetId="15" hidden="1">{"ecm",#N/A,FALSE,"CES Inputs";"FINMOD 2",#N/A,FALSE,"CES Inputs";"hillpay",#N/A,FALSE,"CES Inputs";"psc",#N/A,FALSE,"PSC Output";"buyout",#N/A,FALSE,"Buyout";"total",#N/A,FALSE,"FY93-94 Maintenance"}</definedName>
    <definedName name="wrn.rdm." localSheetId="16" hidden="1">{"ecm",#N/A,FALSE,"CES Inputs";"FINMOD 2",#N/A,FALSE,"CES Inputs";"hillpay",#N/A,FALSE,"CES Inputs";"psc",#N/A,FALSE,"PSC Output";"buyout",#N/A,FALSE,"Buyout";"total",#N/A,FALSE,"FY93-94 Maintenance"}</definedName>
    <definedName name="wrn.rdm." localSheetId="17" hidden="1">{"ecm",#N/A,FALSE,"CES Inputs";"FINMOD 2",#N/A,FALSE,"CES Inputs";"hillpay",#N/A,FALSE,"CES Inputs";"psc",#N/A,FALSE,"PSC Output";"buyout",#N/A,FALSE,"Buyout";"total",#N/A,FALSE,"FY93-94 Maintenance"}</definedName>
    <definedName name="wrn.rdm." localSheetId="18" hidden="1">{"ecm",#N/A,FALSE,"CES Inputs";"FINMOD 2",#N/A,FALSE,"CES Inputs";"hillpay",#N/A,FALSE,"CES Inputs";"psc",#N/A,FALSE,"PSC Output";"buyout",#N/A,FALSE,"Buyout";"total",#N/A,FALSE,"FY93-94 Maintenance"}</definedName>
    <definedName name="wrn.rdm." localSheetId="19" hidden="1">{"ecm",#N/A,FALSE,"CES Inputs";"FINMOD 2",#N/A,FALSE,"CES Inputs";"hillpay",#N/A,FALSE,"CES Inputs";"psc",#N/A,FALSE,"PSC Output";"buyout",#N/A,FALSE,"Buyout";"total",#N/A,FALSE,"FY93-94 Maintenance"}</definedName>
    <definedName name="wrn.rdm." localSheetId="20" hidden="1">{"ecm",#N/A,FALSE,"CES Inputs";"FINMOD 2",#N/A,FALSE,"CES Inputs";"hillpay",#N/A,FALSE,"CES Inputs";"psc",#N/A,FALSE,"PSC Output";"buyout",#N/A,FALSE,"Buyout";"total",#N/A,FALSE,"FY93-94 Maintenance"}</definedName>
    <definedName name="wrn.rdm." localSheetId="21" hidden="1">{"ecm",#N/A,FALSE,"CES Inputs";"FINMOD 2",#N/A,FALSE,"CES Inputs";"hillpay",#N/A,FALSE,"CES Inputs";"psc",#N/A,FALSE,"PSC Output";"buyout",#N/A,FALSE,"Buyout";"total",#N/A,FALSE,"FY93-94 Maintenance"}</definedName>
    <definedName name="wrn.rdm." localSheetId="2" hidden="1">{"ecm",#N/A,FALSE,"CES Inputs";"FINMOD 2",#N/A,FALSE,"CES Inputs";"hillpay",#N/A,FALSE,"CES Inputs";"psc",#N/A,FALSE,"PSC Output";"buyout",#N/A,FALSE,"Buyout";"total",#N/A,FALSE,"FY93-94 Maintenance"}</definedName>
    <definedName name="wrn.rdm." localSheetId="7" hidden="1">{"ecm",#N/A,FALSE,"CES Inputs";"FINMOD 2",#N/A,FALSE,"CES Inputs";"hillpay",#N/A,FALSE,"CES Inputs";"psc",#N/A,FALSE,"PSC Output";"buyout",#N/A,FALSE,"Buyout";"total",#N/A,FALSE,"FY93-94 Maintenance"}</definedName>
    <definedName name="wrn.rdm." localSheetId="12" hidden="1">{"ecm",#N/A,FALSE,"CES Inputs";"FINMOD 2",#N/A,FALSE,"CES Inputs";"hillpay",#N/A,FALSE,"CES Inputs";"psc",#N/A,FALSE,"PSC Output";"buyout",#N/A,FALSE,"Buyout";"total",#N/A,FALSE,"FY93-94 Maintenance"}</definedName>
    <definedName name="wrn.rdm." localSheetId="14" hidden="1">{"ecm",#N/A,FALSE,"CES Inputs";"FINMOD 2",#N/A,FALSE,"CES Inputs";"hillpay",#N/A,FALSE,"CES Inputs";"psc",#N/A,FALSE,"PSC Output";"buyout",#N/A,FALSE,"Buyout";"total",#N/A,FALSE,"FY93-94 Maintenance"}</definedName>
    <definedName name="wrn.rdm." localSheetId="24" hidden="1">{"ecm",#N/A,FALSE,"CES Inputs";"FINMOD 2",#N/A,FALSE,"CES Inputs";"hillpay",#N/A,FALSE,"CES Inputs";"psc",#N/A,FALSE,"PSC Output";"buyout",#N/A,FALSE,"Buyout";"total",#N/A,FALSE,"FY93-94 Maintenance"}</definedName>
    <definedName name="wrn.rdm." localSheetId="25" hidden="1">{"ecm",#N/A,FALSE,"CES Inputs";"FINMOD 2",#N/A,FALSE,"CES Inputs";"hillpay",#N/A,FALSE,"CES Inputs";"psc",#N/A,FALSE,"PSC Output";"buyout",#N/A,FALSE,"Buyout";"total",#N/A,FALSE,"FY93-94 Maintenance"}</definedName>
    <definedName name="wrn.rdm." localSheetId="26" hidden="1">{"ecm",#N/A,FALSE,"CES Inputs";"FINMOD 2",#N/A,FALSE,"CES Inputs";"hillpay",#N/A,FALSE,"CES Inputs";"psc",#N/A,FALSE,"PSC Output";"buyout",#N/A,FALSE,"Buyout";"total",#N/A,FALSE,"FY93-94 Maintenance"}</definedName>
    <definedName name="wrn.rdm." localSheetId="27" hidden="1">{"ecm",#N/A,FALSE,"CES Inputs";"FINMOD 2",#N/A,FALSE,"CES Inputs";"hillpay",#N/A,FALSE,"CES Inputs";"psc",#N/A,FALSE,"PSC Output";"buyout",#N/A,FALSE,"Buyout";"total",#N/A,FALSE,"FY93-94 Maintenance"}</definedName>
    <definedName name="wrn.rdm." localSheetId="28" hidden="1">{"ecm",#N/A,FALSE,"CES Inputs";"FINMOD 2",#N/A,FALSE,"CES Inputs";"hillpay",#N/A,FALSE,"CES Inputs";"psc",#N/A,FALSE,"PSC Output";"buyout",#N/A,FALSE,"Buyout";"total",#N/A,FALSE,"FY93-94 Maintenance"}</definedName>
    <definedName name="wrn.rdm." localSheetId="29" hidden="1">{"ecm",#N/A,FALSE,"CES Inputs";"FINMOD 2",#N/A,FALSE,"CES Inputs";"hillpay",#N/A,FALSE,"CES Inputs";"psc",#N/A,FALSE,"PSC Output";"buyout",#N/A,FALSE,"Buyout";"total",#N/A,FALSE,"FY93-94 Maintenance"}</definedName>
    <definedName name="wrn.rdm.1" localSheetId="15" hidden="1">{"ecm",#N/A,FALSE,"CES Inputs";"finmod",#N/A,FALSE,"CES Inputs";"hillpay",#N/A,FALSE,"CES Inputs";"psc",#N/A,FALSE,"PSC Output";"buyout",#N/A,FALSE,"Buyout";"Other Util Calcs",#N/A,FALSE,"CES Inputs";"Other Utility Calcs 2",#N/A,FALSE,"CES Inputs";"Other Utility Calcs 3",#N/A,FALSE,"CES Inputs"}</definedName>
    <definedName name="wrn.rdm.1" localSheetId="16" hidden="1">{"ecm",#N/A,FALSE,"CES Inputs";"finmod",#N/A,FALSE,"CES Inputs";"hillpay",#N/A,FALSE,"CES Inputs";"psc",#N/A,FALSE,"PSC Output";"buyout",#N/A,FALSE,"Buyout";"Other Util Calcs",#N/A,FALSE,"CES Inputs";"Other Utility Calcs 2",#N/A,FALSE,"CES Inputs";"Other Utility Calcs 3",#N/A,FALSE,"CES Inputs"}</definedName>
    <definedName name="wrn.rdm.1" localSheetId="17" hidden="1">{"ecm",#N/A,FALSE,"CES Inputs";"finmod",#N/A,FALSE,"CES Inputs";"hillpay",#N/A,FALSE,"CES Inputs";"psc",#N/A,FALSE,"PSC Output";"buyout",#N/A,FALSE,"Buyout";"Other Util Calcs",#N/A,FALSE,"CES Inputs";"Other Utility Calcs 2",#N/A,FALSE,"CES Inputs";"Other Utility Calcs 3",#N/A,FALSE,"CES Inputs"}</definedName>
    <definedName name="wrn.rdm.1" localSheetId="18" hidden="1">{"ecm",#N/A,FALSE,"CES Inputs";"finmod",#N/A,FALSE,"CES Inputs";"hillpay",#N/A,FALSE,"CES Inputs";"psc",#N/A,FALSE,"PSC Output";"buyout",#N/A,FALSE,"Buyout";"Other Util Calcs",#N/A,FALSE,"CES Inputs";"Other Utility Calcs 2",#N/A,FALSE,"CES Inputs";"Other Utility Calcs 3",#N/A,FALSE,"CES Inputs"}</definedName>
    <definedName name="wrn.rdm.1" localSheetId="19" hidden="1">{"ecm",#N/A,FALSE,"CES Inputs";"finmod",#N/A,FALSE,"CES Inputs";"hillpay",#N/A,FALSE,"CES Inputs";"psc",#N/A,FALSE,"PSC Output";"buyout",#N/A,FALSE,"Buyout";"Other Util Calcs",#N/A,FALSE,"CES Inputs";"Other Utility Calcs 2",#N/A,FALSE,"CES Inputs";"Other Utility Calcs 3",#N/A,FALSE,"CES Inputs"}</definedName>
    <definedName name="wrn.rdm.1" localSheetId="20" hidden="1">{"ecm",#N/A,FALSE,"CES Inputs";"finmod",#N/A,FALSE,"CES Inputs";"hillpay",#N/A,FALSE,"CES Inputs";"psc",#N/A,FALSE,"PSC Output";"buyout",#N/A,FALSE,"Buyout";"Other Util Calcs",#N/A,FALSE,"CES Inputs";"Other Utility Calcs 2",#N/A,FALSE,"CES Inputs";"Other Utility Calcs 3",#N/A,FALSE,"CES Inputs"}</definedName>
    <definedName name="wrn.rdm.1" localSheetId="21" hidden="1">{"ecm",#N/A,FALSE,"CES Inputs";"finmod",#N/A,FALSE,"CES Inputs";"hillpay",#N/A,FALSE,"CES Inputs";"psc",#N/A,FALSE,"PSC Output";"buyout",#N/A,FALSE,"Buyout";"Other Util Calcs",#N/A,FALSE,"CES Inputs";"Other Utility Calcs 2",#N/A,FALSE,"CES Inputs";"Other Utility Calcs 3",#N/A,FALSE,"CES Inputs"}</definedName>
    <definedName name="wrn.rdm.1" localSheetId="2" hidden="1">{"ecm",#N/A,FALSE,"CES Inputs";"finmod",#N/A,FALSE,"CES Inputs";"hillpay",#N/A,FALSE,"CES Inputs";"psc",#N/A,FALSE,"PSC Output";"buyout",#N/A,FALSE,"Buyout";"Other Util Calcs",#N/A,FALSE,"CES Inputs";"Other Utility Calcs 2",#N/A,FALSE,"CES Inputs";"Other Utility Calcs 3",#N/A,FALSE,"CES Inputs"}</definedName>
    <definedName name="wrn.rdm.1" localSheetId="7" hidden="1">{"ecm",#N/A,FALSE,"CES Inputs";"finmod",#N/A,FALSE,"CES Inputs";"hillpay",#N/A,FALSE,"CES Inputs";"psc",#N/A,FALSE,"PSC Output";"buyout",#N/A,FALSE,"Buyout";"Other Util Calcs",#N/A,FALSE,"CES Inputs";"Other Utility Calcs 2",#N/A,FALSE,"CES Inputs";"Other Utility Calcs 3",#N/A,FALSE,"CES Inputs"}</definedName>
    <definedName name="wrn.rdm.1" localSheetId="12" hidden="1">{"ecm",#N/A,FALSE,"CES Inputs";"finmod",#N/A,FALSE,"CES Inputs";"hillpay",#N/A,FALSE,"CES Inputs";"psc",#N/A,FALSE,"PSC Output";"buyout",#N/A,FALSE,"Buyout";"Other Util Calcs",#N/A,FALSE,"CES Inputs";"Other Utility Calcs 2",#N/A,FALSE,"CES Inputs";"Other Utility Calcs 3",#N/A,FALSE,"CES Inputs"}</definedName>
    <definedName name="wrn.rdm.1" localSheetId="14" hidden="1">{"ecm",#N/A,FALSE,"CES Inputs";"finmod",#N/A,FALSE,"CES Inputs";"hillpay",#N/A,FALSE,"CES Inputs";"psc",#N/A,FALSE,"PSC Output";"buyout",#N/A,FALSE,"Buyout";"Other Util Calcs",#N/A,FALSE,"CES Inputs";"Other Utility Calcs 2",#N/A,FALSE,"CES Inputs";"Other Utility Calcs 3",#N/A,FALSE,"CES Inputs"}</definedName>
    <definedName name="wrn.rdm.1" localSheetId="24" hidden="1">{"ecm",#N/A,FALSE,"CES Inputs";"finmod",#N/A,FALSE,"CES Inputs";"hillpay",#N/A,FALSE,"CES Inputs";"psc",#N/A,FALSE,"PSC Output";"buyout",#N/A,FALSE,"Buyout";"Other Util Calcs",#N/A,FALSE,"CES Inputs";"Other Utility Calcs 2",#N/A,FALSE,"CES Inputs";"Other Utility Calcs 3",#N/A,FALSE,"CES Inputs"}</definedName>
    <definedName name="wrn.rdm.1" localSheetId="25" hidden="1">{"ecm",#N/A,FALSE,"CES Inputs";"finmod",#N/A,FALSE,"CES Inputs";"hillpay",#N/A,FALSE,"CES Inputs";"psc",#N/A,FALSE,"PSC Output";"buyout",#N/A,FALSE,"Buyout";"Other Util Calcs",#N/A,FALSE,"CES Inputs";"Other Utility Calcs 2",#N/A,FALSE,"CES Inputs";"Other Utility Calcs 3",#N/A,FALSE,"CES Inputs"}</definedName>
    <definedName name="wrn.rdm.1" localSheetId="26" hidden="1">{"ecm",#N/A,FALSE,"CES Inputs";"finmod",#N/A,FALSE,"CES Inputs";"hillpay",#N/A,FALSE,"CES Inputs";"psc",#N/A,FALSE,"PSC Output";"buyout",#N/A,FALSE,"Buyout";"Other Util Calcs",#N/A,FALSE,"CES Inputs";"Other Utility Calcs 2",#N/A,FALSE,"CES Inputs";"Other Utility Calcs 3",#N/A,FALSE,"CES Inputs"}</definedName>
    <definedName name="wrn.rdm.1" localSheetId="27" hidden="1">{"ecm",#N/A,FALSE,"CES Inputs";"finmod",#N/A,FALSE,"CES Inputs";"hillpay",#N/A,FALSE,"CES Inputs";"psc",#N/A,FALSE,"PSC Output";"buyout",#N/A,FALSE,"Buyout";"Other Util Calcs",#N/A,FALSE,"CES Inputs";"Other Utility Calcs 2",#N/A,FALSE,"CES Inputs";"Other Utility Calcs 3",#N/A,FALSE,"CES Inputs"}</definedName>
    <definedName name="wrn.rdm.1" localSheetId="28" hidden="1">{"ecm",#N/A,FALSE,"CES Inputs";"finmod",#N/A,FALSE,"CES Inputs";"hillpay",#N/A,FALSE,"CES Inputs";"psc",#N/A,FALSE,"PSC Output";"buyout",#N/A,FALSE,"Buyout";"Other Util Calcs",#N/A,FALSE,"CES Inputs";"Other Utility Calcs 2",#N/A,FALSE,"CES Inputs";"Other Utility Calcs 3",#N/A,FALSE,"CES Inputs"}</definedName>
    <definedName name="wrn.rdm.1" localSheetId="29" hidden="1">{"ecm",#N/A,FALSE,"CES Inputs";"finmod",#N/A,FALSE,"CES Inputs";"hillpay",#N/A,FALSE,"CES Inputs";"psc",#N/A,FALSE,"PSC Output";"buyout",#N/A,FALSE,"Buyout";"Other Util Calcs",#N/A,FALSE,"CES Inputs";"Other Utility Calcs 2",#N/A,FALSE,"CES Inputs";"Other Utility Calcs 3",#N/A,FALSE,"CES Inputs"}</definedName>
    <definedName name="wrn.rep1." localSheetId="15"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16"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17"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18"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19"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20"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21"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2"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7"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12"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14"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24"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25"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26"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27"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28"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29"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serve._.Analysis." localSheetId="15" hidden="1">{"Page_1",#N/A,FALSE,"BAD4Q98";"Page_2",#N/A,FALSE,"BAD4Q98";"Page_3",#N/A,FALSE,"BAD4Q98";"Page_4",#N/A,FALSE,"BAD4Q98";"Page_5",#N/A,FALSE,"BAD4Q98";"Page_6",#N/A,FALSE,"BAD4Q98";"Input_1",#N/A,FALSE,"BAD4Q98";"Input_2",#N/A,FALSE,"BAD4Q98"}</definedName>
    <definedName name="wrn.Reserve._.Analysis." localSheetId="16" hidden="1">{"Page_1",#N/A,FALSE,"BAD4Q98";"Page_2",#N/A,FALSE,"BAD4Q98";"Page_3",#N/A,FALSE,"BAD4Q98";"Page_4",#N/A,FALSE,"BAD4Q98";"Page_5",#N/A,FALSE,"BAD4Q98";"Page_6",#N/A,FALSE,"BAD4Q98";"Input_1",#N/A,FALSE,"BAD4Q98";"Input_2",#N/A,FALSE,"BAD4Q98"}</definedName>
    <definedName name="wrn.Reserve._.Analysis." localSheetId="17" hidden="1">{"Page_1",#N/A,FALSE,"BAD4Q98";"Page_2",#N/A,FALSE,"BAD4Q98";"Page_3",#N/A,FALSE,"BAD4Q98";"Page_4",#N/A,FALSE,"BAD4Q98";"Page_5",#N/A,FALSE,"BAD4Q98";"Page_6",#N/A,FALSE,"BAD4Q98";"Input_1",#N/A,FALSE,"BAD4Q98";"Input_2",#N/A,FALSE,"BAD4Q98"}</definedName>
    <definedName name="wrn.Reserve._.Analysis." localSheetId="18" hidden="1">{"Page_1",#N/A,FALSE,"BAD4Q98";"Page_2",#N/A,FALSE,"BAD4Q98";"Page_3",#N/A,FALSE,"BAD4Q98";"Page_4",#N/A,FALSE,"BAD4Q98";"Page_5",#N/A,FALSE,"BAD4Q98";"Page_6",#N/A,FALSE,"BAD4Q98";"Input_1",#N/A,FALSE,"BAD4Q98";"Input_2",#N/A,FALSE,"BAD4Q98"}</definedName>
    <definedName name="wrn.Reserve._.Analysis." localSheetId="19" hidden="1">{"Page_1",#N/A,FALSE,"BAD4Q98";"Page_2",#N/A,FALSE,"BAD4Q98";"Page_3",#N/A,FALSE,"BAD4Q98";"Page_4",#N/A,FALSE,"BAD4Q98";"Page_5",#N/A,FALSE,"BAD4Q98";"Page_6",#N/A,FALSE,"BAD4Q98";"Input_1",#N/A,FALSE,"BAD4Q98";"Input_2",#N/A,FALSE,"BAD4Q98"}</definedName>
    <definedName name="wrn.Reserve._.Analysis." localSheetId="20" hidden="1">{"Page_1",#N/A,FALSE,"BAD4Q98";"Page_2",#N/A,FALSE,"BAD4Q98";"Page_3",#N/A,FALSE,"BAD4Q98";"Page_4",#N/A,FALSE,"BAD4Q98";"Page_5",#N/A,FALSE,"BAD4Q98";"Page_6",#N/A,FALSE,"BAD4Q98";"Input_1",#N/A,FALSE,"BAD4Q98";"Input_2",#N/A,FALSE,"BAD4Q98"}</definedName>
    <definedName name="wrn.Reserve._.Analysis." localSheetId="21" hidden="1">{"Page_1",#N/A,FALSE,"BAD4Q98";"Page_2",#N/A,FALSE,"BAD4Q98";"Page_3",#N/A,FALSE,"BAD4Q98";"Page_4",#N/A,FALSE,"BAD4Q98";"Page_5",#N/A,FALSE,"BAD4Q98";"Page_6",#N/A,FALSE,"BAD4Q98";"Input_1",#N/A,FALSE,"BAD4Q98";"Input_2",#N/A,FALSE,"BAD4Q98"}</definedName>
    <definedName name="wrn.Reserve._.Analysis." localSheetId="2" hidden="1">{"Page_1",#N/A,FALSE,"BAD4Q98";"Page_2",#N/A,FALSE,"BAD4Q98";"Page_3",#N/A,FALSE,"BAD4Q98";"Page_4",#N/A,FALSE,"BAD4Q98";"Page_5",#N/A,FALSE,"BAD4Q98";"Page_6",#N/A,FALSE,"BAD4Q98";"Input_1",#N/A,FALSE,"BAD4Q98";"Input_2",#N/A,FALSE,"BAD4Q98"}</definedName>
    <definedName name="wrn.Reserve._.Analysis." localSheetId="7" hidden="1">{"Page_1",#N/A,FALSE,"BAD4Q98";"Page_2",#N/A,FALSE,"BAD4Q98";"Page_3",#N/A,FALSE,"BAD4Q98";"Page_4",#N/A,FALSE,"BAD4Q98";"Page_5",#N/A,FALSE,"BAD4Q98";"Page_6",#N/A,FALSE,"BAD4Q98";"Input_1",#N/A,FALSE,"BAD4Q98";"Input_2",#N/A,FALSE,"BAD4Q98"}</definedName>
    <definedName name="wrn.Reserve._.Analysis." localSheetId="12" hidden="1">{"Page_1",#N/A,FALSE,"BAD4Q98";"Page_2",#N/A,FALSE,"BAD4Q98";"Page_3",#N/A,FALSE,"BAD4Q98";"Page_4",#N/A,FALSE,"BAD4Q98";"Page_5",#N/A,FALSE,"BAD4Q98";"Page_6",#N/A,FALSE,"BAD4Q98";"Input_1",#N/A,FALSE,"BAD4Q98";"Input_2",#N/A,FALSE,"BAD4Q98"}</definedName>
    <definedName name="wrn.Reserve._.Analysis." localSheetId="14" hidden="1">{"Page_1",#N/A,FALSE,"BAD4Q98";"Page_2",#N/A,FALSE,"BAD4Q98";"Page_3",#N/A,FALSE,"BAD4Q98";"Page_4",#N/A,FALSE,"BAD4Q98";"Page_5",#N/A,FALSE,"BAD4Q98";"Page_6",#N/A,FALSE,"BAD4Q98";"Input_1",#N/A,FALSE,"BAD4Q98";"Input_2",#N/A,FALSE,"BAD4Q98"}</definedName>
    <definedName name="wrn.Reserve._.Analysis." localSheetId="24" hidden="1">{"Page_1",#N/A,FALSE,"BAD4Q98";"Page_2",#N/A,FALSE,"BAD4Q98";"Page_3",#N/A,FALSE,"BAD4Q98";"Page_4",#N/A,FALSE,"BAD4Q98";"Page_5",#N/A,FALSE,"BAD4Q98";"Page_6",#N/A,FALSE,"BAD4Q98";"Input_1",#N/A,FALSE,"BAD4Q98";"Input_2",#N/A,FALSE,"BAD4Q98"}</definedName>
    <definedName name="wrn.Reserve._.Analysis." localSheetId="25" hidden="1">{"Page_1",#N/A,FALSE,"BAD4Q98";"Page_2",#N/A,FALSE,"BAD4Q98";"Page_3",#N/A,FALSE,"BAD4Q98";"Page_4",#N/A,FALSE,"BAD4Q98";"Page_5",#N/A,FALSE,"BAD4Q98";"Page_6",#N/A,FALSE,"BAD4Q98";"Input_1",#N/A,FALSE,"BAD4Q98";"Input_2",#N/A,FALSE,"BAD4Q98"}</definedName>
    <definedName name="wrn.Reserve._.Analysis." localSheetId="26" hidden="1">{"Page_1",#N/A,FALSE,"BAD4Q98";"Page_2",#N/A,FALSE,"BAD4Q98";"Page_3",#N/A,FALSE,"BAD4Q98";"Page_4",#N/A,FALSE,"BAD4Q98";"Page_5",#N/A,FALSE,"BAD4Q98";"Page_6",#N/A,FALSE,"BAD4Q98";"Input_1",#N/A,FALSE,"BAD4Q98";"Input_2",#N/A,FALSE,"BAD4Q98"}</definedName>
    <definedName name="wrn.Reserve._.Analysis." localSheetId="27" hidden="1">{"Page_1",#N/A,FALSE,"BAD4Q98";"Page_2",#N/A,FALSE,"BAD4Q98";"Page_3",#N/A,FALSE,"BAD4Q98";"Page_4",#N/A,FALSE,"BAD4Q98";"Page_5",#N/A,FALSE,"BAD4Q98";"Page_6",#N/A,FALSE,"BAD4Q98";"Input_1",#N/A,FALSE,"BAD4Q98";"Input_2",#N/A,FALSE,"BAD4Q98"}</definedName>
    <definedName name="wrn.Reserve._.Analysis." localSheetId="28" hidden="1">{"Page_1",#N/A,FALSE,"BAD4Q98";"Page_2",#N/A,FALSE,"BAD4Q98";"Page_3",#N/A,FALSE,"BAD4Q98";"Page_4",#N/A,FALSE,"BAD4Q98";"Page_5",#N/A,FALSE,"BAD4Q98";"Page_6",#N/A,FALSE,"BAD4Q98";"Input_1",#N/A,FALSE,"BAD4Q98";"Input_2",#N/A,FALSE,"BAD4Q98"}</definedName>
    <definedName name="wrn.Reserve._.Analysis." localSheetId="29" hidden="1">{"Page_1",#N/A,FALSE,"BAD4Q98";"Page_2",#N/A,FALSE,"BAD4Q98";"Page_3",#N/A,FALSE,"BAD4Q98";"Page_4",#N/A,FALSE,"BAD4Q98";"Page_5",#N/A,FALSE,"BAD4Q98";"Page_6",#N/A,FALSE,"BAD4Q98";"Input_1",#N/A,FALSE,"BAD4Q98";"Input_2",#N/A,FALSE,"BAD4Q98"}</definedName>
    <definedName name="wrn.Rev._.Alloc." localSheetId="15" hidden="1">{#N/A,#N/A,FALSE,"RRQ inputs ";#N/A,#N/A,FALSE,"FERC Rev @ PR";#N/A,#N/A,FALSE,"Distribution Revenue Allocation";#N/A,#N/A,FALSE,"Nonallocated Revenues";#N/A,#N/A,FALSE,"MC Revenues-03 sales, 96 MC's";#N/A,#N/A,FALSE,"FTA"}</definedName>
    <definedName name="wrn.Rev._.Alloc." localSheetId="16" hidden="1">{#N/A,#N/A,FALSE,"RRQ inputs ";#N/A,#N/A,FALSE,"FERC Rev @ PR";#N/A,#N/A,FALSE,"Distribution Revenue Allocation";#N/A,#N/A,FALSE,"Nonallocated Revenues";#N/A,#N/A,FALSE,"MC Revenues-03 sales, 96 MC's";#N/A,#N/A,FALSE,"FTA"}</definedName>
    <definedName name="wrn.Rev._.Alloc." localSheetId="17" hidden="1">{#N/A,#N/A,FALSE,"RRQ inputs ";#N/A,#N/A,FALSE,"FERC Rev @ PR";#N/A,#N/A,FALSE,"Distribution Revenue Allocation";#N/A,#N/A,FALSE,"Nonallocated Revenues";#N/A,#N/A,FALSE,"MC Revenues-03 sales, 96 MC's";#N/A,#N/A,FALSE,"FTA"}</definedName>
    <definedName name="wrn.Rev._.Alloc." localSheetId="18" hidden="1">{#N/A,#N/A,FALSE,"RRQ inputs ";#N/A,#N/A,FALSE,"FERC Rev @ PR";#N/A,#N/A,FALSE,"Distribution Revenue Allocation";#N/A,#N/A,FALSE,"Nonallocated Revenues";#N/A,#N/A,FALSE,"MC Revenues-03 sales, 96 MC's";#N/A,#N/A,FALSE,"FTA"}</definedName>
    <definedName name="wrn.Rev._.Alloc." localSheetId="19" hidden="1">{#N/A,#N/A,FALSE,"RRQ inputs ";#N/A,#N/A,FALSE,"FERC Rev @ PR";#N/A,#N/A,FALSE,"Distribution Revenue Allocation";#N/A,#N/A,FALSE,"Nonallocated Revenues";#N/A,#N/A,FALSE,"MC Revenues-03 sales, 96 MC's";#N/A,#N/A,FALSE,"FTA"}</definedName>
    <definedName name="wrn.Rev._.Alloc." localSheetId="20" hidden="1">{#N/A,#N/A,FALSE,"RRQ inputs ";#N/A,#N/A,FALSE,"FERC Rev @ PR";#N/A,#N/A,FALSE,"Distribution Revenue Allocation";#N/A,#N/A,FALSE,"Nonallocated Revenues";#N/A,#N/A,FALSE,"MC Revenues-03 sales, 96 MC's";#N/A,#N/A,FALSE,"FTA"}</definedName>
    <definedName name="wrn.Rev._.Alloc." localSheetId="21" hidden="1">{#N/A,#N/A,FALSE,"RRQ inputs ";#N/A,#N/A,FALSE,"FERC Rev @ PR";#N/A,#N/A,FALSE,"Distribution Revenue Allocation";#N/A,#N/A,FALSE,"Nonallocated Revenues";#N/A,#N/A,FALSE,"MC Revenues-03 sales, 96 MC's";#N/A,#N/A,FALSE,"FTA"}</definedName>
    <definedName name="wrn.Rev._.Alloc." localSheetId="2" hidden="1">{#N/A,#N/A,FALSE,"RRQ inputs ";#N/A,#N/A,FALSE,"FERC Rev @ PR";#N/A,#N/A,FALSE,"Distribution Revenue Allocation";#N/A,#N/A,FALSE,"Nonallocated Revenues";#N/A,#N/A,FALSE,"MC Revenues-03 sales, 96 MC's";#N/A,#N/A,FALSE,"FTA"}</definedName>
    <definedName name="wrn.Rev._.Alloc." localSheetId="7" hidden="1">{#N/A,#N/A,FALSE,"RRQ inputs ";#N/A,#N/A,FALSE,"FERC Rev @ PR";#N/A,#N/A,FALSE,"Distribution Revenue Allocation";#N/A,#N/A,FALSE,"Nonallocated Revenues";#N/A,#N/A,FALSE,"MC Revenues-03 sales, 96 MC's";#N/A,#N/A,FALSE,"FTA"}</definedName>
    <definedName name="wrn.Rev._.Alloc." localSheetId="12" hidden="1">{#N/A,#N/A,FALSE,"RRQ inputs ";#N/A,#N/A,FALSE,"FERC Rev @ PR";#N/A,#N/A,FALSE,"Distribution Revenue Allocation";#N/A,#N/A,FALSE,"Nonallocated Revenues";#N/A,#N/A,FALSE,"MC Revenues-03 sales, 96 MC's";#N/A,#N/A,FALSE,"FTA"}</definedName>
    <definedName name="wrn.Rev._.Alloc." localSheetId="14" hidden="1">{#N/A,#N/A,FALSE,"RRQ inputs ";#N/A,#N/A,FALSE,"FERC Rev @ PR";#N/A,#N/A,FALSE,"Distribution Revenue Allocation";#N/A,#N/A,FALSE,"Nonallocated Revenues";#N/A,#N/A,FALSE,"MC Revenues-03 sales, 96 MC's";#N/A,#N/A,FALSE,"FTA"}</definedName>
    <definedName name="wrn.Rev._.Alloc." localSheetId="24" hidden="1">{#N/A,#N/A,FALSE,"RRQ inputs ";#N/A,#N/A,FALSE,"FERC Rev @ PR";#N/A,#N/A,FALSE,"Distribution Revenue Allocation";#N/A,#N/A,FALSE,"Nonallocated Revenues";#N/A,#N/A,FALSE,"MC Revenues-03 sales, 96 MC's";#N/A,#N/A,FALSE,"FTA"}</definedName>
    <definedName name="wrn.Rev._.Alloc." localSheetId="25" hidden="1">{#N/A,#N/A,FALSE,"RRQ inputs ";#N/A,#N/A,FALSE,"FERC Rev @ PR";#N/A,#N/A,FALSE,"Distribution Revenue Allocation";#N/A,#N/A,FALSE,"Nonallocated Revenues";#N/A,#N/A,FALSE,"MC Revenues-03 sales, 96 MC's";#N/A,#N/A,FALSE,"FTA"}</definedName>
    <definedName name="wrn.Rev._.Alloc." localSheetId="26" hidden="1">{#N/A,#N/A,FALSE,"RRQ inputs ";#N/A,#N/A,FALSE,"FERC Rev @ PR";#N/A,#N/A,FALSE,"Distribution Revenue Allocation";#N/A,#N/A,FALSE,"Nonallocated Revenues";#N/A,#N/A,FALSE,"MC Revenues-03 sales, 96 MC's";#N/A,#N/A,FALSE,"FTA"}</definedName>
    <definedName name="wrn.Rev._.Alloc." localSheetId="27" hidden="1">{#N/A,#N/A,FALSE,"RRQ inputs ";#N/A,#N/A,FALSE,"FERC Rev @ PR";#N/A,#N/A,FALSE,"Distribution Revenue Allocation";#N/A,#N/A,FALSE,"Nonallocated Revenues";#N/A,#N/A,FALSE,"MC Revenues-03 sales, 96 MC's";#N/A,#N/A,FALSE,"FTA"}</definedName>
    <definedName name="wrn.Rev._.Alloc." localSheetId="28" hidden="1">{#N/A,#N/A,FALSE,"RRQ inputs ";#N/A,#N/A,FALSE,"FERC Rev @ PR";#N/A,#N/A,FALSE,"Distribution Revenue Allocation";#N/A,#N/A,FALSE,"Nonallocated Revenues";#N/A,#N/A,FALSE,"MC Revenues-03 sales, 96 MC's";#N/A,#N/A,FALSE,"FTA"}</definedName>
    <definedName name="wrn.Rev._.Alloc." localSheetId="29" hidden="1">{#N/A,#N/A,FALSE,"RRQ inputs ";#N/A,#N/A,FALSE,"FERC Rev @ PR";#N/A,#N/A,FALSE,"Distribution Revenue Allocation";#N/A,#N/A,FALSE,"Nonallocated Revenues";#N/A,#N/A,FALSE,"MC Revenues-03 sales, 96 MC's";#N/A,#N/A,FALSE,"FTA"}</definedName>
    <definedName name="wrn.Revenue." localSheetId="15" hidden="1">{#N/A,#N/A,FALSE,"3 Year Plan";#N/A,#N/A,FALSE,"3 Year Plan"}</definedName>
    <definedName name="wrn.Revenue." localSheetId="16" hidden="1">{#N/A,#N/A,FALSE,"3 Year Plan";#N/A,#N/A,FALSE,"3 Year Plan"}</definedName>
    <definedName name="wrn.Revenue." localSheetId="17" hidden="1">{#N/A,#N/A,FALSE,"3 Year Plan";#N/A,#N/A,FALSE,"3 Year Plan"}</definedName>
    <definedName name="wrn.Revenue." localSheetId="18" hidden="1">{#N/A,#N/A,FALSE,"3 Year Plan";#N/A,#N/A,FALSE,"3 Year Plan"}</definedName>
    <definedName name="wrn.Revenue." localSheetId="19" hidden="1">{#N/A,#N/A,FALSE,"3 Year Plan";#N/A,#N/A,FALSE,"3 Year Plan"}</definedName>
    <definedName name="wrn.Revenue." localSheetId="20" hidden="1">{#N/A,#N/A,FALSE,"3 Year Plan";#N/A,#N/A,FALSE,"3 Year Plan"}</definedName>
    <definedName name="wrn.Revenue." localSheetId="21" hidden="1">{#N/A,#N/A,FALSE,"3 Year Plan";#N/A,#N/A,FALSE,"3 Year Plan"}</definedName>
    <definedName name="wrn.Revenue." localSheetId="2" hidden="1">{#N/A,#N/A,FALSE,"3 Year Plan";#N/A,#N/A,FALSE,"3 Year Plan"}</definedName>
    <definedName name="wrn.Revenue." localSheetId="7" hidden="1">{#N/A,#N/A,FALSE,"3 Year Plan";#N/A,#N/A,FALSE,"3 Year Plan"}</definedName>
    <definedName name="wrn.Revenue." localSheetId="12" hidden="1">{#N/A,#N/A,FALSE,"3 Year Plan";#N/A,#N/A,FALSE,"3 Year Plan"}</definedName>
    <definedName name="wrn.Revenue." localSheetId="14" hidden="1">{#N/A,#N/A,FALSE,"3 Year Plan";#N/A,#N/A,FALSE,"3 Year Plan"}</definedName>
    <definedName name="wrn.Revenue." localSheetId="24" hidden="1">{#N/A,#N/A,FALSE,"3 Year Plan";#N/A,#N/A,FALSE,"3 Year Plan"}</definedName>
    <definedName name="wrn.Revenue." localSheetId="25" hidden="1">{#N/A,#N/A,FALSE,"3 Year Plan";#N/A,#N/A,FALSE,"3 Year Plan"}</definedName>
    <definedName name="wrn.Revenue." localSheetId="26" hidden="1">{#N/A,#N/A,FALSE,"3 Year Plan";#N/A,#N/A,FALSE,"3 Year Plan"}</definedName>
    <definedName name="wrn.Revenue." localSheetId="27" hidden="1">{#N/A,#N/A,FALSE,"3 Year Plan";#N/A,#N/A,FALSE,"3 Year Plan"}</definedName>
    <definedName name="wrn.Revenue." localSheetId="28" hidden="1">{#N/A,#N/A,FALSE,"3 Year Plan";#N/A,#N/A,FALSE,"3 Year Plan"}</definedName>
    <definedName name="wrn.Revenue." localSheetId="29" hidden="1">{#N/A,#N/A,FALSE,"3 Year Plan";#N/A,#N/A,FALSE,"3 Year Plan"}</definedName>
    <definedName name="wrn.ROTable." localSheetId="15" hidden="1">{#N/A,#N/A,FALSE,"Table Contents";#N/A,#N/A,FALSE,"Summary";#N/A,#N/A,FALSE,"RO2-A";#N/A,#N/A,FALSE,"RO3-A";#N/A,#N/A,FALSE,"RO4-A";#N/A,#N/A,FALSE,"RO5-A";#N/A,#N/A,FALSE,"RO6-A";#N/A,#N/A,FALSE,"RO7-A";#N/A,#N/A,FALSE,"94DC ";#N/A,#N/A,FALSE,"95DC";#N/A,#N/A,FALSE,"96DC"}</definedName>
    <definedName name="wrn.ROTable." localSheetId="16" hidden="1">{#N/A,#N/A,FALSE,"Table Contents";#N/A,#N/A,FALSE,"Summary";#N/A,#N/A,FALSE,"RO2-A";#N/A,#N/A,FALSE,"RO3-A";#N/A,#N/A,FALSE,"RO4-A";#N/A,#N/A,FALSE,"RO5-A";#N/A,#N/A,FALSE,"RO6-A";#N/A,#N/A,FALSE,"RO7-A";#N/A,#N/A,FALSE,"94DC ";#N/A,#N/A,FALSE,"95DC";#N/A,#N/A,FALSE,"96DC"}</definedName>
    <definedName name="wrn.ROTable." localSheetId="17" hidden="1">{#N/A,#N/A,FALSE,"Table Contents";#N/A,#N/A,FALSE,"Summary";#N/A,#N/A,FALSE,"RO2-A";#N/A,#N/A,FALSE,"RO3-A";#N/A,#N/A,FALSE,"RO4-A";#N/A,#N/A,FALSE,"RO5-A";#N/A,#N/A,FALSE,"RO6-A";#N/A,#N/A,FALSE,"RO7-A";#N/A,#N/A,FALSE,"94DC ";#N/A,#N/A,FALSE,"95DC";#N/A,#N/A,FALSE,"96DC"}</definedName>
    <definedName name="wrn.ROTable." localSheetId="18" hidden="1">{#N/A,#N/A,FALSE,"Table Contents";#N/A,#N/A,FALSE,"Summary";#N/A,#N/A,FALSE,"RO2-A";#N/A,#N/A,FALSE,"RO3-A";#N/A,#N/A,FALSE,"RO4-A";#N/A,#N/A,FALSE,"RO5-A";#N/A,#N/A,FALSE,"RO6-A";#N/A,#N/A,FALSE,"RO7-A";#N/A,#N/A,FALSE,"94DC ";#N/A,#N/A,FALSE,"95DC";#N/A,#N/A,FALSE,"96DC"}</definedName>
    <definedName name="wrn.ROTable." localSheetId="19" hidden="1">{#N/A,#N/A,FALSE,"Table Contents";#N/A,#N/A,FALSE,"Summary";#N/A,#N/A,FALSE,"RO2-A";#N/A,#N/A,FALSE,"RO3-A";#N/A,#N/A,FALSE,"RO4-A";#N/A,#N/A,FALSE,"RO5-A";#N/A,#N/A,FALSE,"RO6-A";#N/A,#N/A,FALSE,"RO7-A";#N/A,#N/A,FALSE,"94DC ";#N/A,#N/A,FALSE,"95DC";#N/A,#N/A,FALSE,"96DC"}</definedName>
    <definedName name="wrn.ROTable." localSheetId="20" hidden="1">{#N/A,#N/A,FALSE,"Table Contents";#N/A,#N/A,FALSE,"Summary";#N/A,#N/A,FALSE,"RO2-A";#N/A,#N/A,FALSE,"RO3-A";#N/A,#N/A,FALSE,"RO4-A";#N/A,#N/A,FALSE,"RO5-A";#N/A,#N/A,FALSE,"RO6-A";#N/A,#N/A,FALSE,"RO7-A";#N/A,#N/A,FALSE,"94DC ";#N/A,#N/A,FALSE,"95DC";#N/A,#N/A,FALSE,"96DC"}</definedName>
    <definedName name="wrn.ROTable." localSheetId="21" hidden="1">{#N/A,#N/A,FALSE,"Table Contents";#N/A,#N/A,FALSE,"Summary";#N/A,#N/A,FALSE,"RO2-A";#N/A,#N/A,FALSE,"RO3-A";#N/A,#N/A,FALSE,"RO4-A";#N/A,#N/A,FALSE,"RO5-A";#N/A,#N/A,FALSE,"RO6-A";#N/A,#N/A,FALSE,"RO7-A";#N/A,#N/A,FALSE,"94DC ";#N/A,#N/A,FALSE,"95DC";#N/A,#N/A,FALSE,"96DC"}</definedName>
    <definedName name="wrn.ROTable." localSheetId="2" hidden="1">{#N/A,#N/A,FALSE,"Table Contents";#N/A,#N/A,FALSE,"Summary";#N/A,#N/A,FALSE,"RO2-A";#N/A,#N/A,FALSE,"RO3-A";#N/A,#N/A,FALSE,"RO4-A";#N/A,#N/A,FALSE,"RO5-A";#N/A,#N/A,FALSE,"RO6-A";#N/A,#N/A,FALSE,"RO7-A";#N/A,#N/A,FALSE,"94DC ";#N/A,#N/A,FALSE,"95DC";#N/A,#N/A,FALSE,"96DC"}</definedName>
    <definedName name="wrn.ROTable." localSheetId="7" hidden="1">{#N/A,#N/A,FALSE,"Table Contents";#N/A,#N/A,FALSE,"Summary";#N/A,#N/A,FALSE,"RO2-A";#N/A,#N/A,FALSE,"RO3-A";#N/A,#N/A,FALSE,"RO4-A";#N/A,#N/A,FALSE,"RO5-A";#N/A,#N/A,FALSE,"RO6-A";#N/A,#N/A,FALSE,"RO7-A";#N/A,#N/A,FALSE,"94DC ";#N/A,#N/A,FALSE,"95DC";#N/A,#N/A,FALSE,"96DC"}</definedName>
    <definedName name="wrn.ROTable." localSheetId="12" hidden="1">{#N/A,#N/A,FALSE,"Table Contents";#N/A,#N/A,FALSE,"Summary";#N/A,#N/A,FALSE,"RO2-A";#N/A,#N/A,FALSE,"RO3-A";#N/A,#N/A,FALSE,"RO4-A";#N/A,#N/A,FALSE,"RO5-A";#N/A,#N/A,FALSE,"RO6-A";#N/A,#N/A,FALSE,"RO7-A";#N/A,#N/A,FALSE,"94DC ";#N/A,#N/A,FALSE,"95DC";#N/A,#N/A,FALSE,"96DC"}</definedName>
    <definedName name="wrn.ROTable." localSheetId="14" hidden="1">{#N/A,#N/A,FALSE,"Table Contents";#N/A,#N/A,FALSE,"Summary";#N/A,#N/A,FALSE,"RO2-A";#N/A,#N/A,FALSE,"RO3-A";#N/A,#N/A,FALSE,"RO4-A";#N/A,#N/A,FALSE,"RO5-A";#N/A,#N/A,FALSE,"RO6-A";#N/A,#N/A,FALSE,"RO7-A";#N/A,#N/A,FALSE,"94DC ";#N/A,#N/A,FALSE,"95DC";#N/A,#N/A,FALSE,"96DC"}</definedName>
    <definedName name="wrn.ROTable." localSheetId="24" hidden="1">{#N/A,#N/A,FALSE,"Table Contents";#N/A,#N/A,FALSE,"Summary";#N/A,#N/A,FALSE,"RO2-A";#N/A,#N/A,FALSE,"RO3-A";#N/A,#N/A,FALSE,"RO4-A";#N/A,#N/A,FALSE,"RO5-A";#N/A,#N/A,FALSE,"RO6-A";#N/A,#N/A,FALSE,"RO7-A";#N/A,#N/A,FALSE,"94DC ";#N/A,#N/A,FALSE,"95DC";#N/A,#N/A,FALSE,"96DC"}</definedName>
    <definedName name="wrn.ROTable." localSheetId="25" hidden="1">{#N/A,#N/A,FALSE,"Table Contents";#N/A,#N/A,FALSE,"Summary";#N/A,#N/A,FALSE,"RO2-A";#N/A,#N/A,FALSE,"RO3-A";#N/A,#N/A,FALSE,"RO4-A";#N/A,#N/A,FALSE,"RO5-A";#N/A,#N/A,FALSE,"RO6-A";#N/A,#N/A,FALSE,"RO7-A";#N/A,#N/A,FALSE,"94DC ";#N/A,#N/A,FALSE,"95DC";#N/A,#N/A,FALSE,"96DC"}</definedName>
    <definedName name="wrn.ROTable." localSheetId="26" hidden="1">{#N/A,#N/A,FALSE,"Table Contents";#N/A,#N/A,FALSE,"Summary";#N/A,#N/A,FALSE,"RO2-A";#N/A,#N/A,FALSE,"RO3-A";#N/A,#N/A,FALSE,"RO4-A";#N/A,#N/A,FALSE,"RO5-A";#N/A,#N/A,FALSE,"RO6-A";#N/A,#N/A,FALSE,"RO7-A";#N/A,#N/A,FALSE,"94DC ";#N/A,#N/A,FALSE,"95DC";#N/A,#N/A,FALSE,"96DC"}</definedName>
    <definedName name="wrn.ROTable." localSheetId="27" hidden="1">{#N/A,#N/A,FALSE,"Table Contents";#N/A,#N/A,FALSE,"Summary";#N/A,#N/A,FALSE,"RO2-A";#N/A,#N/A,FALSE,"RO3-A";#N/A,#N/A,FALSE,"RO4-A";#N/A,#N/A,FALSE,"RO5-A";#N/A,#N/A,FALSE,"RO6-A";#N/A,#N/A,FALSE,"RO7-A";#N/A,#N/A,FALSE,"94DC ";#N/A,#N/A,FALSE,"95DC";#N/A,#N/A,FALSE,"96DC"}</definedName>
    <definedName name="wrn.ROTable." localSheetId="28" hidden="1">{#N/A,#N/A,FALSE,"Table Contents";#N/A,#N/A,FALSE,"Summary";#N/A,#N/A,FALSE,"RO2-A";#N/A,#N/A,FALSE,"RO3-A";#N/A,#N/A,FALSE,"RO4-A";#N/A,#N/A,FALSE,"RO5-A";#N/A,#N/A,FALSE,"RO6-A";#N/A,#N/A,FALSE,"RO7-A";#N/A,#N/A,FALSE,"94DC ";#N/A,#N/A,FALSE,"95DC";#N/A,#N/A,FALSE,"96DC"}</definedName>
    <definedName name="wrn.ROTable." localSheetId="29" hidden="1">{#N/A,#N/A,FALSE,"Table Contents";#N/A,#N/A,FALSE,"Summary";#N/A,#N/A,FALSE,"RO2-A";#N/A,#N/A,FALSE,"RO3-A";#N/A,#N/A,FALSE,"RO4-A";#N/A,#N/A,FALSE,"RO5-A";#N/A,#N/A,FALSE,"RO6-A";#N/A,#N/A,FALSE,"RO7-A";#N/A,#N/A,FALSE,"94DC ";#N/A,#N/A,FALSE,"95DC";#N/A,#N/A,FALSE,"96DC"}</definedName>
    <definedName name="wrn.RPT1." localSheetId="15" hidden="1">{"RPT1",#N/A,FALSE,"OIC650A"}</definedName>
    <definedName name="wrn.RPT1." localSheetId="16" hidden="1">{"RPT1",#N/A,FALSE,"OIC650A"}</definedName>
    <definedName name="wrn.RPT1." localSheetId="17" hidden="1">{"RPT1",#N/A,FALSE,"OIC650A"}</definedName>
    <definedName name="wrn.RPT1." localSheetId="18" hidden="1">{"RPT1",#N/A,FALSE,"OIC650A"}</definedName>
    <definedName name="wrn.RPT1." localSheetId="19" hidden="1">{"RPT1",#N/A,FALSE,"OIC650A"}</definedName>
    <definedName name="wrn.RPT1." localSheetId="20" hidden="1">{"RPT1",#N/A,FALSE,"OIC650A"}</definedName>
    <definedName name="wrn.RPT1." localSheetId="21" hidden="1">{"RPT1",#N/A,FALSE,"OIC650A"}</definedName>
    <definedName name="wrn.RPT1." localSheetId="2" hidden="1">{"RPT1",#N/A,FALSE,"OIC650A"}</definedName>
    <definedName name="wrn.RPT1." localSheetId="7" hidden="1">{"RPT1",#N/A,FALSE,"OIC650A"}</definedName>
    <definedName name="wrn.RPT1." localSheetId="12" hidden="1">{"RPT1",#N/A,FALSE,"OIC650A"}</definedName>
    <definedName name="wrn.RPT1." localSheetId="14" hidden="1">{"RPT1",#N/A,FALSE,"OIC650A"}</definedName>
    <definedName name="wrn.RPT1." localSheetId="24" hidden="1">{"RPT1",#N/A,FALSE,"OIC650A"}</definedName>
    <definedName name="wrn.RPT1." localSheetId="25" hidden="1">{"RPT1",#N/A,FALSE,"OIC650A"}</definedName>
    <definedName name="wrn.RPT1." localSheetId="26" hidden="1">{"RPT1",#N/A,FALSE,"OIC650A"}</definedName>
    <definedName name="wrn.RPT1." localSheetId="27" hidden="1">{"RPT1",#N/A,FALSE,"OIC650A"}</definedName>
    <definedName name="wrn.RPT1." localSheetId="28" hidden="1">{"RPT1",#N/A,FALSE,"OIC650A"}</definedName>
    <definedName name="wrn.RPT1." localSheetId="29" hidden="1">{"RPT1",#N/A,FALSE,"OIC650A"}</definedName>
    <definedName name="wrn.RPT610." localSheetId="15" hidden="1">{"RPT610",#N/A,FALSE,"Sheet1"}</definedName>
    <definedName name="wrn.RPT610." localSheetId="16" hidden="1">{"RPT610",#N/A,FALSE,"Sheet1"}</definedName>
    <definedName name="wrn.RPT610." localSheetId="17" hidden="1">{"RPT610",#N/A,FALSE,"Sheet1"}</definedName>
    <definedName name="wrn.RPT610." localSheetId="18" hidden="1">{"RPT610",#N/A,FALSE,"Sheet1"}</definedName>
    <definedName name="wrn.RPT610." localSheetId="19" hidden="1">{"RPT610",#N/A,FALSE,"Sheet1"}</definedName>
    <definedName name="wrn.RPT610." localSheetId="20" hidden="1">{"RPT610",#N/A,FALSE,"Sheet1"}</definedName>
    <definedName name="wrn.RPT610." localSheetId="21" hidden="1">{"RPT610",#N/A,FALSE,"Sheet1"}</definedName>
    <definedName name="wrn.RPT610." localSheetId="2" hidden="1">{"RPT610",#N/A,FALSE,"Sheet1"}</definedName>
    <definedName name="wrn.RPT610." localSheetId="7" hidden="1">{"RPT610",#N/A,FALSE,"Sheet1"}</definedName>
    <definedName name="wrn.RPT610." localSheetId="12" hidden="1">{"RPT610",#N/A,FALSE,"Sheet1"}</definedName>
    <definedName name="wrn.RPT610." localSheetId="14" hidden="1">{"RPT610",#N/A,FALSE,"Sheet1"}</definedName>
    <definedName name="wrn.RPT610." localSheetId="24" hidden="1">{"RPT610",#N/A,FALSE,"Sheet1"}</definedName>
    <definedName name="wrn.RPT610." localSheetId="25" hidden="1">{"RPT610",#N/A,FALSE,"Sheet1"}</definedName>
    <definedName name="wrn.RPT610." localSheetId="26" hidden="1">{"RPT610",#N/A,FALSE,"Sheet1"}</definedName>
    <definedName name="wrn.RPT610." localSheetId="27" hidden="1">{"RPT610",#N/A,FALSE,"Sheet1"}</definedName>
    <definedName name="wrn.RPT610." localSheetId="28" hidden="1">{"RPT610",#N/A,FALSE,"Sheet1"}</definedName>
    <definedName name="wrn.RPT610." localSheetId="29" hidden="1">{"RPT610",#N/A,FALSE,"Sheet1"}</definedName>
    <definedName name="wrn.rwc." localSheetId="15" hidden="1">{"hillpay",#N/A,FALSE,"CES Inputs";"buyout",#N/A,FALSE,"Buyout";"ecm",#N/A,FALSE,"CES Inputs";"finmod",#N/A,FALSE,"CES Inputs";"psc",#N/A,FALSE,"PSC Output";"o_m94",#N/A,FALSE,"FY94 570 Maint"}</definedName>
    <definedName name="wrn.rwc." localSheetId="16" hidden="1">{"hillpay",#N/A,FALSE,"CES Inputs";"buyout",#N/A,FALSE,"Buyout";"ecm",#N/A,FALSE,"CES Inputs";"finmod",#N/A,FALSE,"CES Inputs";"psc",#N/A,FALSE,"PSC Output";"o_m94",#N/A,FALSE,"FY94 570 Maint"}</definedName>
    <definedName name="wrn.rwc." localSheetId="17" hidden="1">{"hillpay",#N/A,FALSE,"CES Inputs";"buyout",#N/A,FALSE,"Buyout";"ecm",#N/A,FALSE,"CES Inputs";"finmod",#N/A,FALSE,"CES Inputs";"psc",#N/A,FALSE,"PSC Output";"o_m94",#N/A,FALSE,"FY94 570 Maint"}</definedName>
    <definedName name="wrn.rwc." localSheetId="18" hidden="1">{"hillpay",#N/A,FALSE,"CES Inputs";"buyout",#N/A,FALSE,"Buyout";"ecm",#N/A,FALSE,"CES Inputs";"finmod",#N/A,FALSE,"CES Inputs";"psc",#N/A,FALSE,"PSC Output";"o_m94",#N/A,FALSE,"FY94 570 Maint"}</definedName>
    <definedName name="wrn.rwc." localSheetId="19" hidden="1">{"hillpay",#N/A,FALSE,"CES Inputs";"buyout",#N/A,FALSE,"Buyout";"ecm",#N/A,FALSE,"CES Inputs";"finmod",#N/A,FALSE,"CES Inputs";"psc",#N/A,FALSE,"PSC Output";"o_m94",#N/A,FALSE,"FY94 570 Maint"}</definedName>
    <definedName name="wrn.rwc." localSheetId="20" hidden="1">{"hillpay",#N/A,FALSE,"CES Inputs";"buyout",#N/A,FALSE,"Buyout";"ecm",#N/A,FALSE,"CES Inputs";"finmod",#N/A,FALSE,"CES Inputs";"psc",#N/A,FALSE,"PSC Output";"o_m94",#N/A,FALSE,"FY94 570 Maint"}</definedName>
    <definedName name="wrn.rwc." localSheetId="21" hidden="1">{"hillpay",#N/A,FALSE,"CES Inputs";"buyout",#N/A,FALSE,"Buyout";"ecm",#N/A,FALSE,"CES Inputs";"finmod",#N/A,FALSE,"CES Inputs";"psc",#N/A,FALSE,"PSC Output";"o_m94",#N/A,FALSE,"FY94 570 Maint"}</definedName>
    <definedName name="wrn.rwc." localSheetId="2" hidden="1">{"hillpay",#N/A,FALSE,"CES Inputs";"buyout",#N/A,FALSE,"Buyout";"ecm",#N/A,FALSE,"CES Inputs";"finmod",#N/A,FALSE,"CES Inputs";"psc",#N/A,FALSE,"PSC Output";"o_m94",#N/A,FALSE,"FY94 570 Maint"}</definedName>
    <definedName name="wrn.rwc." localSheetId="7" hidden="1">{"hillpay",#N/A,FALSE,"CES Inputs";"buyout",#N/A,FALSE,"Buyout";"ecm",#N/A,FALSE,"CES Inputs";"finmod",#N/A,FALSE,"CES Inputs";"psc",#N/A,FALSE,"PSC Output";"o_m94",#N/A,FALSE,"FY94 570 Maint"}</definedName>
    <definedName name="wrn.rwc." localSheetId="12" hidden="1">{"hillpay",#N/A,FALSE,"CES Inputs";"buyout",#N/A,FALSE,"Buyout";"ecm",#N/A,FALSE,"CES Inputs";"finmod",#N/A,FALSE,"CES Inputs";"psc",#N/A,FALSE,"PSC Output";"o_m94",#N/A,FALSE,"FY94 570 Maint"}</definedName>
    <definedName name="wrn.rwc." localSheetId="14" hidden="1">{"hillpay",#N/A,FALSE,"CES Inputs";"buyout",#N/A,FALSE,"Buyout";"ecm",#N/A,FALSE,"CES Inputs";"finmod",#N/A,FALSE,"CES Inputs";"psc",#N/A,FALSE,"PSC Output";"o_m94",#N/A,FALSE,"FY94 570 Maint"}</definedName>
    <definedName name="wrn.rwc." localSheetId="24" hidden="1">{"hillpay",#N/A,FALSE,"CES Inputs";"buyout",#N/A,FALSE,"Buyout";"ecm",#N/A,FALSE,"CES Inputs";"finmod",#N/A,FALSE,"CES Inputs";"psc",#N/A,FALSE,"PSC Output";"o_m94",#N/A,FALSE,"FY94 570 Maint"}</definedName>
    <definedName name="wrn.rwc." localSheetId="25" hidden="1">{"hillpay",#N/A,FALSE,"CES Inputs";"buyout",#N/A,FALSE,"Buyout";"ecm",#N/A,FALSE,"CES Inputs";"finmod",#N/A,FALSE,"CES Inputs";"psc",#N/A,FALSE,"PSC Output";"o_m94",#N/A,FALSE,"FY94 570 Maint"}</definedName>
    <definedName name="wrn.rwc." localSheetId="26" hidden="1">{"hillpay",#N/A,FALSE,"CES Inputs";"buyout",#N/A,FALSE,"Buyout";"ecm",#N/A,FALSE,"CES Inputs";"finmod",#N/A,FALSE,"CES Inputs";"psc",#N/A,FALSE,"PSC Output";"o_m94",#N/A,FALSE,"FY94 570 Maint"}</definedName>
    <definedName name="wrn.rwc." localSheetId="27" hidden="1">{"hillpay",#N/A,FALSE,"CES Inputs";"buyout",#N/A,FALSE,"Buyout";"ecm",#N/A,FALSE,"CES Inputs";"finmod",#N/A,FALSE,"CES Inputs";"psc",#N/A,FALSE,"PSC Output";"o_m94",#N/A,FALSE,"FY94 570 Maint"}</definedName>
    <definedName name="wrn.rwc." localSheetId="28" hidden="1">{"hillpay",#N/A,FALSE,"CES Inputs";"buyout",#N/A,FALSE,"Buyout";"ecm",#N/A,FALSE,"CES Inputs";"finmod",#N/A,FALSE,"CES Inputs";"psc",#N/A,FALSE,"PSC Output";"o_m94",#N/A,FALSE,"FY94 570 Maint"}</definedName>
    <definedName name="wrn.rwc." localSheetId="29" hidden="1">{"hillpay",#N/A,FALSE,"CES Inputs";"buyout",#N/A,FALSE,"Buyout";"ecm",#N/A,FALSE,"CES Inputs";"finmod",#N/A,FALSE,"CES Inputs";"psc",#N/A,FALSE,"PSC Output";"o_m94",#N/A,FALSE,"FY94 570 Maint"}</definedName>
    <definedName name="wrn.Sch.A._.B." localSheetId="15" hidden="1">{"Sch.A_CWC_Summary",#N/A,FALSE,"Sch.A,B";"Sch.B_LLSummary",#N/A,FALSE,"Sch.A,B"}</definedName>
    <definedName name="wrn.Sch.A._.B." localSheetId="16" hidden="1">{"Sch.A_CWC_Summary",#N/A,FALSE,"Sch.A,B";"Sch.B_LLSummary",#N/A,FALSE,"Sch.A,B"}</definedName>
    <definedName name="wrn.Sch.A._.B." localSheetId="17" hidden="1">{"Sch.A_CWC_Summary",#N/A,FALSE,"Sch.A,B";"Sch.B_LLSummary",#N/A,FALSE,"Sch.A,B"}</definedName>
    <definedName name="wrn.Sch.A._.B." localSheetId="18" hidden="1">{"Sch.A_CWC_Summary",#N/A,FALSE,"Sch.A,B";"Sch.B_LLSummary",#N/A,FALSE,"Sch.A,B"}</definedName>
    <definedName name="wrn.Sch.A._.B." localSheetId="19" hidden="1">{"Sch.A_CWC_Summary",#N/A,FALSE,"Sch.A,B";"Sch.B_LLSummary",#N/A,FALSE,"Sch.A,B"}</definedName>
    <definedName name="wrn.Sch.A._.B." localSheetId="20" hidden="1">{"Sch.A_CWC_Summary",#N/A,FALSE,"Sch.A,B";"Sch.B_LLSummary",#N/A,FALSE,"Sch.A,B"}</definedName>
    <definedName name="wrn.Sch.A._.B." localSheetId="21" hidden="1">{"Sch.A_CWC_Summary",#N/A,FALSE,"Sch.A,B";"Sch.B_LLSummary",#N/A,FALSE,"Sch.A,B"}</definedName>
    <definedName name="wrn.Sch.A._.B." localSheetId="2" hidden="1">{"Sch.A_CWC_Summary",#N/A,FALSE,"Sch.A,B";"Sch.B_LLSummary",#N/A,FALSE,"Sch.A,B"}</definedName>
    <definedName name="wrn.Sch.A._.B." localSheetId="7" hidden="1">{"Sch.A_CWC_Summary",#N/A,FALSE,"Sch.A,B";"Sch.B_LLSummary",#N/A,FALSE,"Sch.A,B"}</definedName>
    <definedName name="wrn.Sch.A._.B." localSheetId="12" hidden="1">{"Sch.A_CWC_Summary",#N/A,FALSE,"Sch.A,B";"Sch.B_LLSummary",#N/A,FALSE,"Sch.A,B"}</definedName>
    <definedName name="wrn.Sch.A._.B." localSheetId="14" hidden="1">{"Sch.A_CWC_Summary",#N/A,FALSE,"Sch.A,B";"Sch.B_LLSummary",#N/A,FALSE,"Sch.A,B"}</definedName>
    <definedName name="wrn.Sch.A._.B." localSheetId="24" hidden="1">{"Sch.A_CWC_Summary",#N/A,FALSE,"Sch.A,B";"Sch.B_LLSummary",#N/A,FALSE,"Sch.A,B"}</definedName>
    <definedName name="wrn.Sch.A._.B." localSheetId="25" hidden="1">{"Sch.A_CWC_Summary",#N/A,FALSE,"Sch.A,B";"Sch.B_LLSummary",#N/A,FALSE,"Sch.A,B"}</definedName>
    <definedName name="wrn.Sch.A._.B." localSheetId="26" hidden="1">{"Sch.A_CWC_Summary",#N/A,FALSE,"Sch.A,B";"Sch.B_LLSummary",#N/A,FALSE,"Sch.A,B"}</definedName>
    <definedName name="wrn.Sch.A._.B." localSheetId="27" hidden="1">{"Sch.A_CWC_Summary",#N/A,FALSE,"Sch.A,B";"Sch.B_LLSummary",#N/A,FALSE,"Sch.A,B"}</definedName>
    <definedName name="wrn.Sch.A._.B." localSheetId="28" hidden="1">{"Sch.A_CWC_Summary",#N/A,FALSE,"Sch.A,B";"Sch.B_LLSummary",#N/A,FALSE,"Sch.A,B"}</definedName>
    <definedName name="wrn.Sch.A._.B." localSheetId="29" hidden="1">{"Sch.A_CWC_Summary",#N/A,FALSE,"Sch.A,B";"Sch.B_LLSummary",#N/A,FALSE,"Sch.A,B"}</definedName>
    <definedName name="wrn.Sch.A._.B._1" localSheetId="15" hidden="1">{"Sch.A_CWC_Summary",#N/A,FALSE,"Sch.A,B";"Sch.B_LLSummary",#N/A,FALSE,"Sch.A,B"}</definedName>
    <definedName name="wrn.Sch.A._.B._1" localSheetId="16" hidden="1">{"Sch.A_CWC_Summary",#N/A,FALSE,"Sch.A,B";"Sch.B_LLSummary",#N/A,FALSE,"Sch.A,B"}</definedName>
    <definedName name="wrn.Sch.A._.B._1" localSheetId="17" hidden="1">{"Sch.A_CWC_Summary",#N/A,FALSE,"Sch.A,B";"Sch.B_LLSummary",#N/A,FALSE,"Sch.A,B"}</definedName>
    <definedName name="wrn.Sch.A._.B._1" localSheetId="18" hidden="1">{"Sch.A_CWC_Summary",#N/A,FALSE,"Sch.A,B";"Sch.B_LLSummary",#N/A,FALSE,"Sch.A,B"}</definedName>
    <definedName name="wrn.Sch.A._.B._1" localSheetId="19" hidden="1">{"Sch.A_CWC_Summary",#N/A,FALSE,"Sch.A,B";"Sch.B_LLSummary",#N/A,FALSE,"Sch.A,B"}</definedName>
    <definedName name="wrn.Sch.A._.B._1" localSheetId="20" hidden="1">{"Sch.A_CWC_Summary",#N/A,FALSE,"Sch.A,B";"Sch.B_LLSummary",#N/A,FALSE,"Sch.A,B"}</definedName>
    <definedName name="wrn.Sch.A._.B._1" localSheetId="21" hidden="1">{"Sch.A_CWC_Summary",#N/A,FALSE,"Sch.A,B";"Sch.B_LLSummary",#N/A,FALSE,"Sch.A,B"}</definedName>
    <definedName name="wrn.Sch.A._.B._1" localSheetId="2" hidden="1">{"Sch.A_CWC_Summary",#N/A,FALSE,"Sch.A,B";"Sch.B_LLSummary",#N/A,FALSE,"Sch.A,B"}</definedName>
    <definedName name="wrn.Sch.A._.B._1" localSheetId="7" hidden="1">{"Sch.A_CWC_Summary",#N/A,FALSE,"Sch.A,B";"Sch.B_LLSummary",#N/A,FALSE,"Sch.A,B"}</definedName>
    <definedName name="wrn.Sch.A._.B._1" localSheetId="12" hidden="1">{"Sch.A_CWC_Summary",#N/A,FALSE,"Sch.A,B";"Sch.B_LLSummary",#N/A,FALSE,"Sch.A,B"}</definedName>
    <definedName name="wrn.Sch.A._.B._1" localSheetId="14" hidden="1">{"Sch.A_CWC_Summary",#N/A,FALSE,"Sch.A,B";"Sch.B_LLSummary",#N/A,FALSE,"Sch.A,B"}</definedName>
    <definedName name="wrn.Sch.A._.B._1" localSheetId="24" hidden="1">{"Sch.A_CWC_Summary",#N/A,FALSE,"Sch.A,B";"Sch.B_LLSummary",#N/A,FALSE,"Sch.A,B"}</definedName>
    <definedName name="wrn.Sch.A._.B._1" localSheetId="25" hidden="1">{"Sch.A_CWC_Summary",#N/A,FALSE,"Sch.A,B";"Sch.B_LLSummary",#N/A,FALSE,"Sch.A,B"}</definedName>
    <definedName name="wrn.Sch.A._.B._1" localSheetId="26" hidden="1">{"Sch.A_CWC_Summary",#N/A,FALSE,"Sch.A,B";"Sch.B_LLSummary",#N/A,FALSE,"Sch.A,B"}</definedName>
    <definedName name="wrn.Sch.A._.B._1" localSheetId="27" hidden="1">{"Sch.A_CWC_Summary",#N/A,FALSE,"Sch.A,B";"Sch.B_LLSummary",#N/A,FALSE,"Sch.A,B"}</definedName>
    <definedName name="wrn.Sch.A._.B._1" localSheetId="28" hidden="1">{"Sch.A_CWC_Summary",#N/A,FALSE,"Sch.A,B";"Sch.B_LLSummary",#N/A,FALSE,"Sch.A,B"}</definedName>
    <definedName name="wrn.Sch.A._.B._1" localSheetId="29" hidden="1">{"Sch.A_CWC_Summary",#N/A,FALSE,"Sch.A,B";"Sch.B_LLSummary",#N/A,FALSE,"Sch.A,B"}</definedName>
    <definedName name="wrn.Sch.C." localSheetId="15" hidden="1">{"Sch.C_Rev_lag",#N/A,FALSE,"Sch.C"}</definedName>
    <definedName name="wrn.Sch.C." localSheetId="16" hidden="1">{"Sch.C_Rev_lag",#N/A,FALSE,"Sch.C"}</definedName>
    <definedName name="wrn.Sch.C." localSheetId="17" hidden="1">{"Sch.C_Rev_lag",#N/A,FALSE,"Sch.C"}</definedName>
    <definedName name="wrn.Sch.C." localSheetId="18" hidden="1">{"Sch.C_Rev_lag",#N/A,FALSE,"Sch.C"}</definedName>
    <definedName name="wrn.Sch.C." localSheetId="19" hidden="1">{"Sch.C_Rev_lag",#N/A,FALSE,"Sch.C"}</definedName>
    <definedName name="wrn.Sch.C." localSheetId="20" hidden="1">{"Sch.C_Rev_lag",#N/A,FALSE,"Sch.C"}</definedName>
    <definedName name="wrn.Sch.C." localSheetId="21" hidden="1">{"Sch.C_Rev_lag",#N/A,FALSE,"Sch.C"}</definedName>
    <definedName name="wrn.Sch.C." localSheetId="2" hidden="1">{"Sch.C_Rev_lag",#N/A,FALSE,"Sch.C"}</definedName>
    <definedName name="wrn.Sch.C." localSheetId="7" hidden="1">{"Sch.C_Rev_lag",#N/A,FALSE,"Sch.C"}</definedName>
    <definedName name="wrn.Sch.C." localSheetId="12" hidden="1">{"Sch.C_Rev_lag",#N/A,FALSE,"Sch.C"}</definedName>
    <definedName name="wrn.Sch.C." localSheetId="14" hidden="1">{"Sch.C_Rev_lag",#N/A,FALSE,"Sch.C"}</definedName>
    <definedName name="wrn.Sch.C." localSheetId="24" hidden="1">{"Sch.C_Rev_lag",#N/A,FALSE,"Sch.C"}</definedName>
    <definedName name="wrn.Sch.C." localSheetId="25" hidden="1">{"Sch.C_Rev_lag",#N/A,FALSE,"Sch.C"}</definedName>
    <definedName name="wrn.Sch.C." localSheetId="26" hidden="1">{"Sch.C_Rev_lag",#N/A,FALSE,"Sch.C"}</definedName>
    <definedName name="wrn.Sch.C." localSheetId="27" hidden="1">{"Sch.C_Rev_lag",#N/A,FALSE,"Sch.C"}</definedName>
    <definedName name="wrn.Sch.C." localSheetId="28" hidden="1">{"Sch.C_Rev_lag",#N/A,FALSE,"Sch.C"}</definedName>
    <definedName name="wrn.Sch.C." localSheetId="29" hidden="1">{"Sch.C_Rev_lag",#N/A,FALSE,"Sch.C"}</definedName>
    <definedName name="wrn.Sch.C._1" localSheetId="15" hidden="1">{"Sch.C_Rev_lag",#N/A,FALSE,"Sch.C"}</definedName>
    <definedName name="wrn.Sch.C._1" localSheetId="16" hidden="1">{"Sch.C_Rev_lag",#N/A,FALSE,"Sch.C"}</definedName>
    <definedName name="wrn.Sch.C._1" localSheetId="17" hidden="1">{"Sch.C_Rev_lag",#N/A,FALSE,"Sch.C"}</definedName>
    <definedName name="wrn.Sch.C._1" localSheetId="18" hidden="1">{"Sch.C_Rev_lag",#N/A,FALSE,"Sch.C"}</definedName>
    <definedName name="wrn.Sch.C._1" localSheetId="19" hidden="1">{"Sch.C_Rev_lag",#N/A,FALSE,"Sch.C"}</definedName>
    <definedName name="wrn.Sch.C._1" localSheetId="20" hidden="1">{"Sch.C_Rev_lag",#N/A,FALSE,"Sch.C"}</definedName>
    <definedName name="wrn.Sch.C._1" localSheetId="21" hidden="1">{"Sch.C_Rev_lag",#N/A,FALSE,"Sch.C"}</definedName>
    <definedName name="wrn.Sch.C._1" localSheetId="2" hidden="1">{"Sch.C_Rev_lag",#N/A,FALSE,"Sch.C"}</definedName>
    <definedName name="wrn.Sch.C._1" localSheetId="7" hidden="1">{"Sch.C_Rev_lag",#N/A,FALSE,"Sch.C"}</definedName>
    <definedName name="wrn.Sch.C._1" localSheetId="12" hidden="1">{"Sch.C_Rev_lag",#N/A,FALSE,"Sch.C"}</definedName>
    <definedName name="wrn.Sch.C._1" localSheetId="14" hidden="1">{"Sch.C_Rev_lag",#N/A,FALSE,"Sch.C"}</definedName>
    <definedName name="wrn.Sch.C._1" localSheetId="24" hidden="1">{"Sch.C_Rev_lag",#N/A,FALSE,"Sch.C"}</definedName>
    <definedName name="wrn.Sch.C._1" localSheetId="25" hidden="1">{"Sch.C_Rev_lag",#N/A,FALSE,"Sch.C"}</definedName>
    <definedName name="wrn.Sch.C._1" localSheetId="26" hidden="1">{"Sch.C_Rev_lag",#N/A,FALSE,"Sch.C"}</definedName>
    <definedName name="wrn.Sch.C._1" localSheetId="27" hidden="1">{"Sch.C_Rev_lag",#N/A,FALSE,"Sch.C"}</definedName>
    <definedName name="wrn.Sch.C._1" localSheetId="28" hidden="1">{"Sch.C_Rev_lag",#N/A,FALSE,"Sch.C"}</definedName>
    <definedName name="wrn.Sch.C._1" localSheetId="29" hidden="1">{"Sch.C_Rev_lag",#N/A,FALSE,"Sch.C"}</definedName>
    <definedName name="wrn.Sch.D." localSheetId="15" hidden="1">{"Sch.D1_GasPurch",#N/A,FALSE,"Sch.D";"Sch.D2_ElecPurch",#N/A,FALSE,"Sch.D"}</definedName>
    <definedName name="wrn.Sch.D." localSheetId="16" hidden="1">{"Sch.D1_GasPurch",#N/A,FALSE,"Sch.D";"Sch.D2_ElecPurch",#N/A,FALSE,"Sch.D"}</definedName>
    <definedName name="wrn.Sch.D." localSheetId="17" hidden="1">{"Sch.D1_GasPurch",#N/A,FALSE,"Sch.D";"Sch.D2_ElecPurch",#N/A,FALSE,"Sch.D"}</definedName>
    <definedName name="wrn.Sch.D." localSheetId="18" hidden="1">{"Sch.D1_GasPurch",#N/A,FALSE,"Sch.D";"Sch.D2_ElecPurch",#N/A,FALSE,"Sch.D"}</definedName>
    <definedName name="wrn.Sch.D." localSheetId="19" hidden="1">{"Sch.D1_GasPurch",#N/A,FALSE,"Sch.D";"Sch.D2_ElecPurch",#N/A,FALSE,"Sch.D"}</definedName>
    <definedName name="wrn.Sch.D." localSheetId="20" hidden="1">{"Sch.D1_GasPurch",#N/A,FALSE,"Sch.D";"Sch.D2_ElecPurch",#N/A,FALSE,"Sch.D"}</definedName>
    <definedName name="wrn.Sch.D." localSheetId="21" hidden="1">{"Sch.D1_GasPurch",#N/A,FALSE,"Sch.D";"Sch.D2_ElecPurch",#N/A,FALSE,"Sch.D"}</definedName>
    <definedName name="wrn.Sch.D." localSheetId="2" hidden="1">{"Sch.D1_GasPurch",#N/A,FALSE,"Sch.D";"Sch.D2_ElecPurch",#N/A,FALSE,"Sch.D"}</definedName>
    <definedName name="wrn.Sch.D." localSheetId="7" hidden="1">{"Sch.D1_GasPurch",#N/A,FALSE,"Sch.D";"Sch.D2_ElecPurch",#N/A,FALSE,"Sch.D"}</definedName>
    <definedName name="wrn.Sch.D." localSheetId="12" hidden="1">{"Sch.D1_GasPurch",#N/A,FALSE,"Sch.D";"Sch.D2_ElecPurch",#N/A,FALSE,"Sch.D"}</definedName>
    <definedName name="wrn.Sch.D." localSheetId="14" hidden="1">{"Sch.D1_GasPurch",#N/A,FALSE,"Sch.D";"Sch.D2_ElecPurch",#N/A,FALSE,"Sch.D"}</definedName>
    <definedName name="wrn.Sch.D." localSheetId="24" hidden="1">{"Sch.D1_GasPurch",#N/A,FALSE,"Sch.D";"Sch.D2_ElecPurch",#N/A,FALSE,"Sch.D"}</definedName>
    <definedName name="wrn.Sch.D." localSheetId="25" hidden="1">{"Sch.D1_GasPurch",#N/A,FALSE,"Sch.D";"Sch.D2_ElecPurch",#N/A,FALSE,"Sch.D"}</definedName>
    <definedName name="wrn.Sch.D." localSheetId="26" hidden="1">{"Sch.D1_GasPurch",#N/A,FALSE,"Sch.D";"Sch.D2_ElecPurch",#N/A,FALSE,"Sch.D"}</definedName>
    <definedName name="wrn.Sch.D." localSheetId="27" hidden="1">{"Sch.D1_GasPurch",#N/A,FALSE,"Sch.D";"Sch.D2_ElecPurch",#N/A,FALSE,"Sch.D"}</definedName>
    <definedName name="wrn.Sch.D." localSheetId="28" hidden="1">{"Sch.D1_GasPurch",#N/A,FALSE,"Sch.D";"Sch.D2_ElecPurch",#N/A,FALSE,"Sch.D"}</definedName>
    <definedName name="wrn.Sch.D." localSheetId="29" hidden="1">{"Sch.D1_GasPurch",#N/A,FALSE,"Sch.D";"Sch.D2_ElecPurch",#N/A,FALSE,"Sch.D"}</definedName>
    <definedName name="wrn.Sch.D._1" localSheetId="15" hidden="1">{"Sch.D1_GasPurch",#N/A,FALSE,"Sch.D";"Sch.D2_ElecPurch",#N/A,FALSE,"Sch.D"}</definedName>
    <definedName name="wrn.Sch.D._1" localSheetId="16" hidden="1">{"Sch.D1_GasPurch",#N/A,FALSE,"Sch.D";"Sch.D2_ElecPurch",#N/A,FALSE,"Sch.D"}</definedName>
    <definedName name="wrn.Sch.D._1" localSheetId="17" hidden="1">{"Sch.D1_GasPurch",#N/A,FALSE,"Sch.D";"Sch.D2_ElecPurch",#N/A,FALSE,"Sch.D"}</definedName>
    <definedName name="wrn.Sch.D._1" localSheetId="18" hidden="1">{"Sch.D1_GasPurch",#N/A,FALSE,"Sch.D";"Sch.D2_ElecPurch",#N/A,FALSE,"Sch.D"}</definedName>
    <definedName name="wrn.Sch.D._1" localSheetId="19" hidden="1">{"Sch.D1_GasPurch",#N/A,FALSE,"Sch.D";"Sch.D2_ElecPurch",#N/A,FALSE,"Sch.D"}</definedName>
    <definedName name="wrn.Sch.D._1" localSheetId="20" hidden="1">{"Sch.D1_GasPurch",#N/A,FALSE,"Sch.D";"Sch.D2_ElecPurch",#N/A,FALSE,"Sch.D"}</definedName>
    <definedName name="wrn.Sch.D._1" localSheetId="21" hidden="1">{"Sch.D1_GasPurch",#N/A,FALSE,"Sch.D";"Sch.D2_ElecPurch",#N/A,FALSE,"Sch.D"}</definedName>
    <definedName name="wrn.Sch.D._1" localSheetId="2" hidden="1">{"Sch.D1_GasPurch",#N/A,FALSE,"Sch.D";"Sch.D2_ElecPurch",#N/A,FALSE,"Sch.D"}</definedName>
    <definedName name="wrn.Sch.D._1" localSheetId="7" hidden="1">{"Sch.D1_GasPurch",#N/A,FALSE,"Sch.D";"Sch.D2_ElecPurch",#N/A,FALSE,"Sch.D"}</definedName>
    <definedName name="wrn.Sch.D._1" localSheetId="12" hidden="1">{"Sch.D1_GasPurch",#N/A,FALSE,"Sch.D";"Sch.D2_ElecPurch",#N/A,FALSE,"Sch.D"}</definedName>
    <definedName name="wrn.Sch.D._1" localSheetId="14" hidden="1">{"Sch.D1_GasPurch",#N/A,FALSE,"Sch.D";"Sch.D2_ElecPurch",#N/A,FALSE,"Sch.D"}</definedName>
    <definedName name="wrn.Sch.D._1" localSheetId="24" hidden="1">{"Sch.D1_GasPurch",#N/A,FALSE,"Sch.D";"Sch.D2_ElecPurch",#N/A,FALSE,"Sch.D"}</definedName>
    <definedName name="wrn.Sch.D._1" localSheetId="25" hidden="1">{"Sch.D1_GasPurch",#N/A,FALSE,"Sch.D";"Sch.D2_ElecPurch",#N/A,FALSE,"Sch.D"}</definedName>
    <definedName name="wrn.Sch.D._1" localSheetId="26" hidden="1">{"Sch.D1_GasPurch",#N/A,FALSE,"Sch.D";"Sch.D2_ElecPurch",#N/A,FALSE,"Sch.D"}</definedName>
    <definedName name="wrn.Sch.D._1" localSheetId="27" hidden="1">{"Sch.D1_GasPurch",#N/A,FALSE,"Sch.D";"Sch.D2_ElecPurch",#N/A,FALSE,"Sch.D"}</definedName>
    <definedName name="wrn.Sch.D._1" localSheetId="28" hidden="1">{"Sch.D1_GasPurch",#N/A,FALSE,"Sch.D";"Sch.D2_ElecPurch",#N/A,FALSE,"Sch.D"}</definedName>
    <definedName name="wrn.Sch.D._1" localSheetId="29" hidden="1">{"Sch.D1_GasPurch",#N/A,FALSE,"Sch.D";"Sch.D2_ElecPurch",#N/A,FALSE,"Sch.D"}</definedName>
    <definedName name="wrn.Sch.E._.F." localSheetId="15" hidden="1">{"Sch.E_PayrollExp",#N/A,TRUE,"Sch.E,F";"Sch.F_FICA",#N/A,TRUE,"Sch.E,F"}</definedName>
    <definedName name="wrn.Sch.E._.F." localSheetId="16" hidden="1">{"Sch.E_PayrollExp",#N/A,TRUE,"Sch.E,F";"Sch.F_FICA",#N/A,TRUE,"Sch.E,F"}</definedName>
    <definedName name="wrn.Sch.E._.F." localSheetId="17" hidden="1">{"Sch.E_PayrollExp",#N/A,TRUE,"Sch.E,F";"Sch.F_FICA",#N/A,TRUE,"Sch.E,F"}</definedName>
    <definedName name="wrn.Sch.E._.F." localSheetId="18" hidden="1">{"Sch.E_PayrollExp",#N/A,TRUE,"Sch.E,F";"Sch.F_FICA",#N/A,TRUE,"Sch.E,F"}</definedName>
    <definedName name="wrn.Sch.E._.F." localSheetId="19" hidden="1">{"Sch.E_PayrollExp",#N/A,TRUE,"Sch.E,F";"Sch.F_FICA",#N/A,TRUE,"Sch.E,F"}</definedName>
    <definedName name="wrn.Sch.E._.F." localSheetId="20" hidden="1">{"Sch.E_PayrollExp",#N/A,TRUE,"Sch.E,F";"Sch.F_FICA",#N/A,TRUE,"Sch.E,F"}</definedName>
    <definedName name="wrn.Sch.E._.F." localSheetId="21" hidden="1">{"Sch.E_PayrollExp",#N/A,TRUE,"Sch.E,F";"Sch.F_FICA",#N/A,TRUE,"Sch.E,F"}</definedName>
    <definedName name="wrn.Sch.E._.F." localSheetId="2" hidden="1">{"Sch.E_PayrollExp",#N/A,TRUE,"Sch.E,F";"Sch.F_FICA",#N/A,TRUE,"Sch.E,F"}</definedName>
    <definedName name="wrn.Sch.E._.F." localSheetId="7" hidden="1">{"Sch.E_PayrollExp",#N/A,TRUE,"Sch.E,F";"Sch.F_FICA",#N/A,TRUE,"Sch.E,F"}</definedName>
    <definedName name="wrn.Sch.E._.F." localSheetId="12" hidden="1">{"Sch.E_PayrollExp",#N/A,TRUE,"Sch.E,F";"Sch.F_FICA",#N/A,TRUE,"Sch.E,F"}</definedName>
    <definedName name="wrn.Sch.E._.F." localSheetId="14" hidden="1">{"Sch.E_PayrollExp",#N/A,TRUE,"Sch.E,F";"Sch.F_FICA",#N/A,TRUE,"Sch.E,F"}</definedName>
    <definedName name="wrn.Sch.E._.F." localSheetId="24" hidden="1">{"Sch.E_PayrollExp",#N/A,TRUE,"Sch.E,F";"Sch.F_FICA",#N/A,TRUE,"Sch.E,F"}</definedName>
    <definedName name="wrn.Sch.E._.F." localSheetId="25" hidden="1">{"Sch.E_PayrollExp",#N/A,TRUE,"Sch.E,F";"Sch.F_FICA",#N/A,TRUE,"Sch.E,F"}</definedName>
    <definedName name="wrn.Sch.E._.F." localSheetId="26" hidden="1">{"Sch.E_PayrollExp",#N/A,TRUE,"Sch.E,F";"Sch.F_FICA",#N/A,TRUE,"Sch.E,F"}</definedName>
    <definedName name="wrn.Sch.E._.F." localSheetId="27" hidden="1">{"Sch.E_PayrollExp",#N/A,TRUE,"Sch.E,F";"Sch.F_FICA",#N/A,TRUE,"Sch.E,F"}</definedName>
    <definedName name="wrn.Sch.E._.F." localSheetId="28" hidden="1">{"Sch.E_PayrollExp",#N/A,TRUE,"Sch.E,F";"Sch.F_FICA",#N/A,TRUE,"Sch.E,F"}</definedName>
    <definedName name="wrn.Sch.E._.F." localSheetId="29" hidden="1">{"Sch.E_PayrollExp",#N/A,TRUE,"Sch.E,F";"Sch.F_FICA",#N/A,TRUE,"Sch.E,F"}</definedName>
    <definedName name="wrn.Sch.E._.F._1" localSheetId="15" hidden="1">{"Sch.E_PayrollExp",#N/A,TRUE,"Sch.E,F";"Sch.F_FICA",#N/A,TRUE,"Sch.E,F"}</definedName>
    <definedName name="wrn.Sch.E._.F._1" localSheetId="16" hidden="1">{"Sch.E_PayrollExp",#N/A,TRUE,"Sch.E,F";"Sch.F_FICA",#N/A,TRUE,"Sch.E,F"}</definedName>
    <definedName name="wrn.Sch.E._.F._1" localSheetId="17" hidden="1">{"Sch.E_PayrollExp",#N/A,TRUE,"Sch.E,F";"Sch.F_FICA",#N/A,TRUE,"Sch.E,F"}</definedName>
    <definedName name="wrn.Sch.E._.F._1" localSheetId="18" hidden="1">{"Sch.E_PayrollExp",#N/A,TRUE,"Sch.E,F";"Sch.F_FICA",#N/A,TRUE,"Sch.E,F"}</definedName>
    <definedName name="wrn.Sch.E._.F._1" localSheetId="19" hidden="1">{"Sch.E_PayrollExp",#N/A,TRUE,"Sch.E,F";"Sch.F_FICA",#N/A,TRUE,"Sch.E,F"}</definedName>
    <definedName name="wrn.Sch.E._.F._1" localSheetId="20" hidden="1">{"Sch.E_PayrollExp",#N/A,TRUE,"Sch.E,F";"Sch.F_FICA",#N/A,TRUE,"Sch.E,F"}</definedName>
    <definedName name="wrn.Sch.E._.F._1" localSheetId="21" hidden="1">{"Sch.E_PayrollExp",#N/A,TRUE,"Sch.E,F";"Sch.F_FICA",#N/A,TRUE,"Sch.E,F"}</definedName>
    <definedName name="wrn.Sch.E._.F._1" localSheetId="2" hidden="1">{"Sch.E_PayrollExp",#N/A,TRUE,"Sch.E,F";"Sch.F_FICA",#N/A,TRUE,"Sch.E,F"}</definedName>
    <definedName name="wrn.Sch.E._.F._1" localSheetId="7" hidden="1">{"Sch.E_PayrollExp",#N/A,TRUE,"Sch.E,F";"Sch.F_FICA",#N/A,TRUE,"Sch.E,F"}</definedName>
    <definedName name="wrn.Sch.E._.F._1" localSheetId="12" hidden="1">{"Sch.E_PayrollExp",#N/A,TRUE,"Sch.E,F";"Sch.F_FICA",#N/A,TRUE,"Sch.E,F"}</definedName>
    <definedName name="wrn.Sch.E._.F._1" localSheetId="14" hidden="1">{"Sch.E_PayrollExp",#N/A,TRUE,"Sch.E,F";"Sch.F_FICA",#N/A,TRUE,"Sch.E,F"}</definedName>
    <definedName name="wrn.Sch.E._.F._1" localSheetId="24" hidden="1">{"Sch.E_PayrollExp",#N/A,TRUE,"Sch.E,F";"Sch.F_FICA",#N/A,TRUE,"Sch.E,F"}</definedName>
    <definedName name="wrn.Sch.E._.F._1" localSheetId="25" hidden="1">{"Sch.E_PayrollExp",#N/A,TRUE,"Sch.E,F";"Sch.F_FICA",#N/A,TRUE,"Sch.E,F"}</definedName>
    <definedName name="wrn.Sch.E._.F._1" localSheetId="26" hidden="1">{"Sch.E_PayrollExp",#N/A,TRUE,"Sch.E,F";"Sch.F_FICA",#N/A,TRUE,"Sch.E,F"}</definedName>
    <definedName name="wrn.Sch.E._.F._1" localSheetId="27" hidden="1">{"Sch.E_PayrollExp",#N/A,TRUE,"Sch.E,F";"Sch.F_FICA",#N/A,TRUE,"Sch.E,F"}</definedName>
    <definedName name="wrn.Sch.E._.F._1" localSheetId="28" hidden="1">{"Sch.E_PayrollExp",#N/A,TRUE,"Sch.E,F";"Sch.F_FICA",#N/A,TRUE,"Sch.E,F"}</definedName>
    <definedName name="wrn.Sch.E._.F._1" localSheetId="29" hidden="1">{"Sch.E_PayrollExp",#N/A,TRUE,"Sch.E,F";"Sch.F_FICA",#N/A,TRUE,"Sch.E,F"}</definedName>
    <definedName name="wrn.Sch.G." localSheetId="15" hidden="1">{"Sch.G_ICP",#N/A,FALSE,"Sch.G"}</definedName>
    <definedName name="wrn.Sch.G." localSheetId="16" hidden="1">{"Sch.G_ICP",#N/A,FALSE,"Sch.G"}</definedName>
    <definedName name="wrn.Sch.G." localSheetId="17" hidden="1">{"Sch.G_ICP",#N/A,FALSE,"Sch.G"}</definedName>
    <definedName name="wrn.Sch.G." localSheetId="18" hidden="1">{"Sch.G_ICP",#N/A,FALSE,"Sch.G"}</definedName>
    <definedName name="wrn.Sch.G." localSheetId="19" hidden="1">{"Sch.G_ICP",#N/A,FALSE,"Sch.G"}</definedName>
    <definedName name="wrn.Sch.G." localSheetId="20" hidden="1">{"Sch.G_ICP",#N/A,FALSE,"Sch.G"}</definedName>
    <definedName name="wrn.Sch.G." localSheetId="21" hidden="1">{"Sch.G_ICP",#N/A,FALSE,"Sch.G"}</definedName>
    <definedName name="wrn.Sch.G." localSheetId="2" hidden="1">{"Sch.G_ICP",#N/A,FALSE,"Sch.G"}</definedName>
    <definedName name="wrn.Sch.G." localSheetId="7" hidden="1">{"Sch.G_ICP",#N/A,FALSE,"Sch.G"}</definedName>
    <definedName name="wrn.Sch.G." localSheetId="12" hidden="1">{"Sch.G_ICP",#N/A,FALSE,"Sch.G"}</definedName>
    <definedName name="wrn.Sch.G." localSheetId="14" hidden="1">{"Sch.G_ICP",#N/A,FALSE,"Sch.G"}</definedName>
    <definedName name="wrn.Sch.G." localSheetId="24" hidden="1">{"Sch.G_ICP",#N/A,FALSE,"Sch.G"}</definedName>
    <definedName name="wrn.Sch.G." localSheetId="25" hidden="1">{"Sch.G_ICP",#N/A,FALSE,"Sch.G"}</definedName>
    <definedName name="wrn.Sch.G." localSheetId="26" hidden="1">{"Sch.G_ICP",#N/A,FALSE,"Sch.G"}</definedName>
    <definedName name="wrn.Sch.G." localSheetId="27" hidden="1">{"Sch.G_ICP",#N/A,FALSE,"Sch.G"}</definedName>
    <definedName name="wrn.Sch.G." localSheetId="28" hidden="1">{"Sch.G_ICP",#N/A,FALSE,"Sch.G"}</definedName>
    <definedName name="wrn.Sch.G." localSheetId="29" hidden="1">{"Sch.G_ICP",#N/A,FALSE,"Sch.G"}</definedName>
    <definedName name="wrn.Sch.G._1" localSheetId="15" hidden="1">{"Sch.G_ICP",#N/A,FALSE,"Sch.G"}</definedName>
    <definedName name="wrn.Sch.G._1" localSheetId="16" hidden="1">{"Sch.G_ICP",#N/A,FALSE,"Sch.G"}</definedName>
    <definedName name="wrn.Sch.G._1" localSheetId="17" hidden="1">{"Sch.G_ICP",#N/A,FALSE,"Sch.G"}</definedName>
    <definedName name="wrn.Sch.G._1" localSheetId="18" hidden="1">{"Sch.G_ICP",#N/A,FALSE,"Sch.G"}</definedName>
    <definedName name="wrn.Sch.G._1" localSheetId="19" hidden="1">{"Sch.G_ICP",#N/A,FALSE,"Sch.G"}</definedName>
    <definedName name="wrn.Sch.G._1" localSheetId="20" hidden="1">{"Sch.G_ICP",#N/A,FALSE,"Sch.G"}</definedName>
    <definedName name="wrn.Sch.G._1" localSheetId="21" hidden="1">{"Sch.G_ICP",#N/A,FALSE,"Sch.G"}</definedName>
    <definedName name="wrn.Sch.G._1" localSheetId="2" hidden="1">{"Sch.G_ICP",#N/A,FALSE,"Sch.G"}</definedName>
    <definedName name="wrn.Sch.G._1" localSheetId="7" hidden="1">{"Sch.G_ICP",#N/A,FALSE,"Sch.G"}</definedName>
    <definedName name="wrn.Sch.G._1" localSheetId="12" hidden="1">{"Sch.G_ICP",#N/A,FALSE,"Sch.G"}</definedName>
    <definedName name="wrn.Sch.G._1" localSheetId="14" hidden="1">{"Sch.G_ICP",#N/A,FALSE,"Sch.G"}</definedName>
    <definedName name="wrn.Sch.G._1" localSheetId="24" hidden="1">{"Sch.G_ICP",#N/A,FALSE,"Sch.G"}</definedName>
    <definedName name="wrn.Sch.G._1" localSheetId="25" hidden="1">{"Sch.G_ICP",#N/A,FALSE,"Sch.G"}</definedName>
    <definedName name="wrn.Sch.G._1" localSheetId="26" hidden="1">{"Sch.G_ICP",#N/A,FALSE,"Sch.G"}</definedName>
    <definedName name="wrn.Sch.G._1" localSheetId="27" hidden="1">{"Sch.G_ICP",#N/A,FALSE,"Sch.G"}</definedName>
    <definedName name="wrn.Sch.G._1" localSheetId="28" hidden="1">{"Sch.G_ICP",#N/A,FALSE,"Sch.G"}</definedName>
    <definedName name="wrn.Sch.G._1" localSheetId="29" hidden="1">{"Sch.G_ICP",#N/A,FALSE,"Sch.G"}</definedName>
    <definedName name="wrn.Sch.H." localSheetId="15"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16"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17"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18"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19"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20"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21"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2"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7"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12"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14"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24"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25"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26"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27"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28"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29"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15"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16"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17"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18"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19"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20"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21"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2"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7"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12"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14"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24"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25"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26"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27"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28"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29"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I." localSheetId="15" hidden="1">{"Sch.I_Goods&amp;Svcs",#N/A,FALSE,"Sch.I"}</definedName>
    <definedName name="wrn.Sch.I." localSheetId="16" hidden="1">{"Sch.I_Goods&amp;Svcs",#N/A,FALSE,"Sch.I"}</definedName>
    <definedName name="wrn.Sch.I." localSheetId="17" hidden="1">{"Sch.I_Goods&amp;Svcs",#N/A,FALSE,"Sch.I"}</definedName>
    <definedName name="wrn.Sch.I." localSheetId="18" hidden="1">{"Sch.I_Goods&amp;Svcs",#N/A,FALSE,"Sch.I"}</definedName>
    <definedName name="wrn.Sch.I." localSheetId="19" hidden="1">{"Sch.I_Goods&amp;Svcs",#N/A,FALSE,"Sch.I"}</definedName>
    <definedName name="wrn.Sch.I." localSheetId="20" hidden="1">{"Sch.I_Goods&amp;Svcs",#N/A,FALSE,"Sch.I"}</definedName>
    <definedName name="wrn.Sch.I." localSheetId="21" hidden="1">{"Sch.I_Goods&amp;Svcs",#N/A,FALSE,"Sch.I"}</definedName>
    <definedName name="wrn.Sch.I." localSheetId="2" hidden="1">{"Sch.I_Goods&amp;Svcs",#N/A,FALSE,"Sch.I"}</definedName>
    <definedName name="wrn.Sch.I." localSheetId="7" hidden="1">{"Sch.I_Goods&amp;Svcs",#N/A,FALSE,"Sch.I"}</definedName>
    <definedName name="wrn.Sch.I." localSheetId="12" hidden="1">{"Sch.I_Goods&amp;Svcs",#N/A,FALSE,"Sch.I"}</definedName>
    <definedName name="wrn.Sch.I." localSheetId="14" hidden="1">{"Sch.I_Goods&amp;Svcs",#N/A,FALSE,"Sch.I"}</definedName>
    <definedName name="wrn.Sch.I." localSheetId="24" hidden="1">{"Sch.I_Goods&amp;Svcs",#N/A,FALSE,"Sch.I"}</definedName>
    <definedName name="wrn.Sch.I." localSheetId="25" hidden="1">{"Sch.I_Goods&amp;Svcs",#N/A,FALSE,"Sch.I"}</definedName>
    <definedName name="wrn.Sch.I." localSheetId="26" hidden="1">{"Sch.I_Goods&amp;Svcs",#N/A,FALSE,"Sch.I"}</definedName>
    <definedName name="wrn.Sch.I." localSheetId="27" hidden="1">{"Sch.I_Goods&amp;Svcs",#N/A,FALSE,"Sch.I"}</definedName>
    <definedName name="wrn.Sch.I." localSheetId="28" hidden="1">{"Sch.I_Goods&amp;Svcs",#N/A,FALSE,"Sch.I"}</definedName>
    <definedName name="wrn.Sch.I." localSheetId="29" hidden="1">{"Sch.I_Goods&amp;Svcs",#N/A,FALSE,"Sch.I"}</definedName>
    <definedName name="wrn.Sch.I._1" localSheetId="15" hidden="1">{"Sch.I_Goods&amp;Svcs",#N/A,FALSE,"Sch.I"}</definedName>
    <definedName name="wrn.Sch.I._1" localSheetId="16" hidden="1">{"Sch.I_Goods&amp;Svcs",#N/A,FALSE,"Sch.I"}</definedName>
    <definedName name="wrn.Sch.I._1" localSheetId="17" hidden="1">{"Sch.I_Goods&amp;Svcs",#N/A,FALSE,"Sch.I"}</definedName>
    <definedName name="wrn.Sch.I._1" localSheetId="18" hidden="1">{"Sch.I_Goods&amp;Svcs",#N/A,FALSE,"Sch.I"}</definedName>
    <definedName name="wrn.Sch.I._1" localSheetId="19" hidden="1">{"Sch.I_Goods&amp;Svcs",#N/A,FALSE,"Sch.I"}</definedName>
    <definedName name="wrn.Sch.I._1" localSheetId="20" hidden="1">{"Sch.I_Goods&amp;Svcs",#N/A,FALSE,"Sch.I"}</definedName>
    <definedName name="wrn.Sch.I._1" localSheetId="21" hidden="1">{"Sch.I_Goods&amp;Svcs",#N/A,FALSE,"Sch.I"}</definedName>
    <definedName name="wrn.Sch.I._1" localSheetId="2" hidden="1">{"Sch.I_Goods&amp;Svcs",#N/A,FALSE,"Sch.I"}</definedName>
    <definedName name="wrn.Sch.I._1" localSheetId="7" hidden="1">{"Sch.I_Goods&amp;Svcs",#N/A,FALSE,"Sch.I"}</definedName>
    <definedName name="wrn.Sch.I._1" localSheetId="12" hidden="1">{"Sch.I_Goods&amp;Svcs",#N/A,FALSE,"Sch.I"}</definedName>
    <definedName name="wrn.Sch.I._1" localSheetId="14" hidden="1">{"Sch.I_Goods&amp;Svcs",#N/A,FALSE,"Sch.I"}</definedName>
    <definedName name="wrn.Sch.I._1" localSheetId="24" hidden="1">{"Sch.I_Goods&amp;Svcs",#N/A,FALSE,"Sch.I"}</definedName>
    <definedName name="wrn.Sch.I._1" localSheetId="25" hidden="1">{"Sch.I_Goods&amp;Svcs",#N/A,FALSE,"Sch.I"}</definedName>
    <definedName name="wrn.Sch.I._1" localSheetId="26" hidden="1">{"Sch.I_Goods&amp;Svcs",#N/A,FALSE,"Sch.I"}</definedName>
    <definedName name="wrn.Sch.I._1" localSheetId="27" hidden="1">{"Sch.I_Goods&amp;Svcs",#N/A,FALSE,"Sch.I"}</definedName>
    <definedName name="wrn.Sch.I._1" localSheetId="28" hidden="1">{"Sch.I_Goods&amp;Svcs",#N/A,FALSE,"Sch.I"}</definedName>
    <definedName name="wrn.Sch.I._1" localSheetId="29" hidden="1">{"Sch.I_Goods&amp;Svcs",#N/A,FALSE,"Sch.I"}</definedName>
    <definedName name="wrn.Sch.J." localSheetId="15" hidden="1">{"Sch.J_CorpChgs",#N/A,FALSE,"Sch.J"}</definedName>
    <definedName name="wrn.Sch.J." localSheetId="16" hidden="1">{"Sch.J_CorpChgs",#N/A,FALSE,"Sch.J"}</definedName>
    <definedName name="wrn.Sch.J." localSheetId="17" hidden="1">{"Sch.J_CorpChgs",#N/A,FALSE,"Sch.J"}</definedName>
    <definedName name="wrn.Sch.J." localSheetId="18" hidden="1">{"Sch.J_CorpChgs",#N/A,FALSE,"Sch.J"}</definedName>
    <definedName name="wrn.Sch.J." localSheetId="19" hidden="1">{"Sch.J_CorpChgs",#N/A,FALSE,"Sch.J"}</definedName>
    <definedName name="wrn.Sch.J." localSheetId="20" hidden="1">{"Sch.J_CorpChgs",#N/A,FALSE,"Sch.J"}</definedName>
    <definedName name="wrn.Sch.J." localSheetId="21" hidden="1">{"Sch.J_CorpChgs",#N/A,FALSE,"Sch.J"}</definedName>
    <definedName name="wrn.Sch.J." localSheetId="2" hidden="1">{"Sch.J_CorpChgs",#N/A,FALSE,"Sch.J"}</definedName>
    <definedName name="wrn.Sch.J." localSheetId="7" hidden="1">{"Sch.J_CorpChgs",#N/A,FALSE,"Sch.J"}</definedName>
    <definedName name="wrn.Sch.J." localSheetId="12" hidden="1">{"Sch.J_CorpChgs",#N/A,FALSE,"Sch.J"}</definedName>
    <definedName name="wrn.Sch.J." localSheetId="14" hidden="1">{"Sch.J_CorpChgs",#N/A,FALSE,"Sch.J"}</definedName>
    <definedName name="wrn.Sch.J." localSheetId="24" hidden="1">{"Sch.J_CorpChgs",#N/A,FALSE,"Sch.J"}</definedName>
    <definedName name="wrn.Sch.J." localSheetId="25" hidden="1">{"Sch.J_CorpChgs",#N/A,FALSE,"Sch.J"}</definedName>
    <definedName name="wrn.Sch.J." localSheetId="26" hidden="1">{"Sch.J_CorpChgs",#N/A,FALSE,"Sch.J"}</definedName>
    <definedName name="wrn.Sch.J." localSheetId="27" hidden="1">{"Sch.J_CorpChgs",#N/A,FALSE,"Sch.J"}</definedName>
    <definedName name="wrn.Sch.J." localSheetId="28" hidden="1">{"Sch.J_CorpChgs",#N/A,FALSE,"Sch.J"}</definedName>
    <definedName name="wrn.Sch.J." localSheetId="29" hidden="1">{"Sch.J_CorpChgs",#N/A,FALSE,"Sch.J"}</definedName>
    <definedName name="wrn.Sch.J._1" localSheetId="15" hidden="1">{"Sch.J_CorpChgs",#N/A,FALSE,"Sch.J"}</definedName>
    <definedName name="wrn.Sch.J._1" localSheetId="16" hidden="1">{"Sch.J_CorpChgs",#N/A,FALSE,"Sch.J"}</definedName>
    <definedName name="wrn.Sch.J._1" localSheetId="17" hidden="1">{"Sch.J_CorpChgs",#N/A,FALSE,"Sch.J"}</definedName>
    <definedName name="wrn.Sch.J._1" localSheetId="18" hidden="1">{"Sch.J_CorpChgs",#N/A,FALSE,"Sch.J"}</definedName>
    <definedName name="wrn.Sch.J._1" localSheetId="19" hidden="1">{"Sch.J_CorpChgs",#N/A,FALSE,"Sch.J"}</definedName>
    <definedName name="wrn.Sch.J._1" localSheetId="20" hidden="1">{"Sch.J_CorpChgs",#N/A,FALSE,"Sch.J"}</definedName>
    <definedName name="wrn.Sch.J._1" localSheetId="21" hidden="1">{"Sch.J_CorpChgs",#N/A,FALSE,"Sch.J"}</definedName>
    <definedName name="wrn.Sch.J._1" localSheetId="2" hidden="1">{"Sch.J_CorpChgs",#N/A,FALSE,"Sch.J"}</definedName>
    <definedName name="wrn.Sch.J._1" localSheetId="7" hidden="1">{"Sch.J_CorpChgs",#N/A,FALSE,"Sch.J"}</definedName>
    <definedName name="wrn.Sch.J._1" localSheetId="12" hidden="1">{"Sch.J_CorpChgs",#N/A,FALSE,"Sch.J"}</definedName>
    <definedName name="wrn.Sch.J._1" localSheetId="14" hidden="1">{"Sch.J_CorpChgs",#N/A,FALSE,"Sch.J"}</definedName>
    <definedName name="wrn.Sch.J._1" localSheetId="24" hidden="1">{"Sch.J_CorpChgs",#N/A,FALSE,"Sch.J"}</definedName>
    <definedName name="wrn.Sch.J._1" localSheetId="25" hidden="1">{"Sch.J_CorpChgs",#N/A,FALSE,"Sch.J"}</definedName>
    <definedName name="wrn.Sch.J._1" localSheetId="26" hidden="1">{"Sch.J_CorpChgs",#N/A,FALSE,"Sch.J"}</definedName>
    <definedName name="wrn.Sch.J._1" localSheetId="27" hidden="1">{"Sch.J_CorpChgs",#N/A,FALSE,"Sch.J"}</definedName>
    <definedName name="wrn.Sch.J._1" localSheetId="28" hidden="1">{"Sch.J_CorpChgs",#N/A,FALSE,"Sch.J"}</definedName>
    <definedName name="wrn.Sch.J._1" localSheetId="29" hidden="1">{"Sch.J_CorpChgs",#N/A,FALSE,"Sch.J"}</definedName>
    <definedName name="wrn.Sch.K." localSheetId="15" hidden="1">{"Sch.K_P1_PropLease",#N/A,FALSE,"Sch.K";"Sch.K_P2_PropLease",#N/A,FALSE,"Sch.K"}</definedName>
    <definedName name="wrn.Sch.K." localSheetId="16" hidden="1">{"Sch.K_P1_PropLease",#N/A,FALSE,"Sch.K";"Sch.K_P2_PropLease",#N/A,FALSE,"Sch.K"}</definedName>
    <definedName name="wrn.Sch.K." localSheetId="17" hidden="1">{"Sch.K_P1_PropLease",#N/A,FALSE,"Sch.K";"Sch.K_P2_PropLease",#N/A,FALSE,"Sch.K"}</definedName>
    <definedName name="wrn.Sch.K." localSheetId="18" hidden="1">{"Sch.K_P1_PropLease",#N/A,FALSE,"Sch.K";"Sch.K_P2_PropLease",#N/A,FALSE,"Sch.K"}</definedName>
    <definedName name="wrn.Sch.K." localSheetId="19" hidden="1">{"Sch.K_P1_PropLease",#N/A,FALSE,"Sch.K";"Sch.K_P2_PropLease",#N/A,FALSE,"Sch.K"}</definedName>
    <definedName name="wrn.Sch.K." localSheetId="20" hidden="1">{"Sch.K_P1_PropLease",#N/A,FALSE,"Sch.K";"Sch.K_P2_PropLease",#N/A,FALSE,"Sch.K"}</definedName>
    <definedName name="wrn.Sch.K." localSheetId="21" hidden="1">{"Sch.K_P1_PropLease",#N/A,FALSE,"Sch.K";"Sch.K_P2_PropLease",#N/A,FALSE,"Sch.K"}</definedName>
    <definedName name="wrn.Sch.K." localSheetId="2" hidden="1">{"Sch.K_P1_PropLease",#N/A,FALSE,"Sch.K";"Sch.K_P2_PropLease",#N/A,FALSE,"Sch.K"}</definedName>
    <definedName name="wrn.Sch.K." localSheetId="7" hidden="1">{"Sch.K_P1_PropLease",#N/A,FALSE,"Sch.K";"Sch.K_P2_PropLease",#N/A,FALSE,"Sch.K"}</definedName>
    <definedName name="wrn.Sch.K." localSheetId="12" hidden="1">{"Sch.K_P1_PropLease",#N/A,FALSE,"Sch.K";"Sch.K_P2_PropLease",#N/A,FALSE,"Sch.K"}</definedName>
    <definedName name="wrn.Sch.K." localSheetId="14" hidden="1">{"Sch.K_P1_PropLease",#N/A,FALSE,"Sch.K";"Sch.K_P2_PropLease",#N/A,FALSE,"Sch.K"}</definedName>
    <definedName name="wrn.Sch.K." localSheetId="24" hidden="1">{"Sch.K_P1_PropLease",#N/A,FALSE,"Sch.K";"Sch.K_P2_PropLease",#N/A,FALSE,"Sch.K"}</definedName>
    <definedName name="wrn.Sch.K." localSheetId="25" hidden="1">{"Sch.K_P1_PropLease",#N/A,FALSE,"Sch.K";"Sch.K_P2_PropLease",#N/A,FALSE,"Sch.K"}</definedName>
    <definedName name="wrn.Sch.K." localSheetId="26" hidden="1">{"Sch.K_P1_PropLease",#N/A,FALSE,"Sch.K";"Sch.K_P2_PropLease",#N/A,FALSE,"Sch.K"}</definedName>
    <definedName name="wrn.Sch.K." localSheetId="27" hidden="1">{"Sch.K_P1_PropLease",#N/A,FALSE,"Sch.K";"Sch.K_P2_PropLease",#N/A,FALSE,"Sch.K"}</definedName>
    <definedName name="wrn.Sch.K." localSheetId="28" hidden="1">{"Sch.K_P1_PropLease",#N/A,FALSE,"Sch.K";"Sch.K_P2_PropLease",#N/A,FALSE,"Sch.K"}</definedName>
    <definedName name="wrn.Sch.K." localSheetId="29" hidden="1">{"Sch.K_P1_PropLease",#N/A,FALSE,"Sch.K";"Sch.K_P2_PropLease",#N/A,FALSE,"Sch.K"}</definedName>
    <definedName name="wrn.Sch.K._1" localSheetId="15" hidden="1">{"Sch.K_P1_PropLease",#N/A,FALSE,"Sch.K";"Sch.K_P2_PropLease",#N/A,FALSE,"Sch.K"}</definedName>
    <definedName name="wrn.Sch.K._1" localSheetId="16" hidden="1">{"Sch.K_P1_PropLease",#N/A,FALSE,"Sch.K";"Sch.K_P2_PropLease",#N/A,FALSE,"Sch.K"}</definedName>
    <definedName name="wrn.Sch.K._1" localSheetId="17" hidden="1">{"Sch.K_P1_PropLease",#N/A,FALSE,"Sch.K";"Sch.K_P2_PropLease",#N/A,FALSE,"Sch.K"}</definedName>
    <definedName name="wrn.Sch.K._1" localSheetId="18" hidden="1">{"Sch.K_P1_PropLease",#N/A,FALSE,"Sch.K";"Sch.K_P2_PropLease",#N/A,FALSE,"Sch.K"}</definedName>
    <definedName name="wrn.Sch.K._1" localSheetId="19" hidden="1">{"Sch.K_P1_PropLease",#N/A,FALSE,"Sch.K";"Sch.K_P2_PropLease",#N/A,FALSE,"Sch.K"}</definedName>
    <definedName name="wrn.Sch.K._1" localSheetId="20" hidden="1">{"Sch.K_P1_PropLease",#N/A,FALSE,"Sch.K";"Sch.K_P2_PropLease",#N/A,FALSE,"Sch.K"}</definedName>
    <definedName name="wrn.Sch.K._1" localSheetId="21" hidden="1">{"Sch.K_P1_PropLease",#N/A,FALSE,"Sch.K";"Sch.K_P2_PropLease",#N/A,FALSE,"Sch.K"}</definedName>
    <definedName name="wrn.Sch.K._1" localSheetId="2" hidden="1">{"Sch.K_P1_PropLease",#N/A,FALSE,"Sch.K";"Sch.K_P2_PropLease",#N/A,FALSE,"Sch.K"}</definedName>
    <definedName name="wrn.Sch.K._1" localSheetId="7" hidden="1">{"Sch.K_P1_PropLease",#N/A,FALSE,"Sch.K";"Sch.K_P2_PropLease",#N/A,FALSE,"Sch.K"}</definedName>
    <definedName name="wrn.Sch.K._1" localSheetId="12" hidden="1">{"Sch.K_P1_PropLease",#N/A,FALSE,"Sch.K";"Sch.K_P2_PropLease",#N/A,FALSE,"Sch.K"}</definedName>
    <definedName name="wrn.Sch.K._1" localSheetId="14" hidden="1">{"Sch.K_P1_PropLease",#N/A,FALSE,"Sch.K";"Sch.K_P2_PropLease",#N/A,FALSE,"Sch.K"}</definedName>
    <definedName name="wrn.Sch.K._1" localSheetId="24" hidden="1">{"Sch.K_P1_PropLease",#N/A,FALSE,"Sch.K";"Sch.K_P2_PropLease",#N/A,FALSE,"Sch.K"}</definedName>
    <definedName name="wrn.Sch.K._1" localSheetId="25" hidden="1">{"Sch.K_P1_PropLease",#N/A,FALSE,"Sch.K";"Sch.K_P2_PropLease",#N/A,FALSE,"Sch.K"}</definedName>
    <definedName name="wrn.Sch.K._1" localSheetId="26" hidden="1">{"Sch.K_P1_PropLease",#N/A,FALSE,"Sch.K";"Sch.K_P2_PropLease",#N/A,FALSE,"Sch.K"}</definedName>
    <definedName name="wrn.Sch.K._1" localSheetId="27" hidden="1">{"Sch.K_P1_PropLease",#N/A,FALSE,"Sch.K";"Sch.K_P2_PropLease",#N/A,FALSE,"Sch.K"}</definedName>
    <definedName name="wrn.Sch.K._1" localSheetId="28" hidden="1">{"Sch.K_P1_PropLease",#N/A,FALSE,"Sch.K";"Sch.K_P2_PropLease",#N/A,FALSE,"Sch.K"}</definedName>
    <definedName name="wrn.Sch.K._1" localSheetId="29" hidden="1">{"Sch.K_P1_PropLease",#N/A,FALSE,"Sch.K";"Sch.K_P2_PropLease",#N/A,FALSE,"Sch.K"}</definedName>
    <definedName name="wrn.Sch.L." localSheetId="15" hidden="1">{"Sch.L_MaterialIssue",#N/A,FALSE,"Sch.L"}</definedName>
    <definedName name="wrn.Sch.L." localSheetId="16" hidden="1">{"Sch.L_MaterialIssue",#N/A,FALSE,"Sch.L"}</definedName>
    <definedName name="wrn.Sch.L." localSheetId="17" hidden="1">{"Sch.L_MaterialIssue",#N/A,FALSE,"Sch.L"}</definedName>
    <definedName name="wrn.Sch.L." localSheetId="18" hidden="1">{"Sch.L_MaterialIssue",#N/A,FALSE,"Sch.L"}</definedName>
    <definedName name="wrn.Sch.L." localSheetId="19" hidden="1">{"Sch.L_MaterialIssue",#N/A,FALSE,"Sch.L"}</definedName>
    <definedName name="wrn.Sch.L." localSheetId="20" hidden="1">{"Sch.L_MaterialIssue",#N/A,FALSE,"Sch.L"}</definedName>
    <definedName name="wrn.Sch.L." localSheetId="21" hidden="1">{"Sch.L_MaterialIssue",#N/A,FALSE,"Sch.L"}</definedName>
    <definedName name="wrn.Sch.L." localSheetId="2" hidden="1">{"Sch.L_MaterialIssue",#N/A,FALSE,"Sch.L"}</definedName>
    <definedName name="wrn.Sch.L." localSheetId="7" hidden="1">{"Sch.L_MaterialIssue",#N/A,FALSE,"Sch.L"}</definedName>
    <definedName name="wrn.Sch.L." localSheetId="12" hidden="1">{"Sch.L_MaterialIssue",#N/A,FALSE,"Sch.L"}</definedName>
    <definedName name="wrn.Sch.L." localSheetId="14" hidden="1">{"Sch.L_MaterialIssue",#N/A,FALSE,"Sch.L"}</definedName>
    <definedName name="wrn.Sch.L." localSheetId="24" hidden="1">{"Sch.L_MaterialIssue",#N/A,FALSE,"Sch.L"}</definedName>
    <definedName name="wrn.Sch.L." localSheetId="25" hidden="1">{"Sch.L_MaterialIssue",#N/A,FALSE,"Sch.L"}</definedName>
    <definedName name="wrn.Sch.L." localSheetId="26" hidden="1">{"Sch.L_MaterialIssue",#N/A,FALSE,"Sch.L"}</definedName>
    <definedName name="wrn.Sch.L." localSheetId="27" hidden="1">{"Sch.L_MaterialIssue",#N/A,FALSE,"Sch.L"}</definedName>
    <definedName name="wrn.Sch.L." localSheetId="28" hidden="1">{"Sch.L_MaterialIssue",#N/A,FALSE,"Sch.L"}</definedName>
    <definedName name="wrn.Sch.L." localSheetId="29" hidden="1">{"Sch.L_MaterialIssue",#N/A,FALSE,"Sch.L"}</definedName>
    <definedName name="wrn.Sch.L._1" localSheetId="15" hidden="1">{"Sch.L_MaterialIssue",#N/A,FALSE,"Sch.L"}</definedName>
    <definedName name="wrn.Sch.L._1" localSheetId="16" hidden="1">{"Sch.L_MaterialIssue",#N/A,FALSE,"Sch.L"}</definedName>
    <definedName name="wrn.Sch.L._1" localSheetId="17" hidden="1">{"Sch.L_MaterialIssue",#N/A,FALSE,"Sch.L"}</definedName>
    <definedName name="wrn.Sch.L._1" localSheetId="18" hidden="1">{"Sch.L_MaterialIssue",#N/A,FALSE,"Sch.L"}</definedName>
    <definedName name="wrn.Sch.L._1" localSheetId="19" hidden="1">{"Sch.L_MaterialIssue",#N/A,FALSE,"Sch.L"}</definedName>
    <definedName name="wrn.Sch.L._1" localSheetId="20" hidden="1">{"Sch.L_MaterialIssue",#N/A,FALSE,"Sch.L"}</definedName>
    <definedName name="wrn.Sch.L._1" localSheetId="21" hidden="1">{"Sch.L_MaterialIssue",#N/A,FALSE,"Sch.L"}</definedName>
    <definedName name="wrn.Sch.L._1" localSheetId="2" hidden="1">{"Sch.L_MaterialIssue",#N/A,FALSE,"Sch.L"}</definedName>
    <definedName name="wrn.Sch.L._1" localSheetId="7" hidden="1">{"Sch.L_MaterialIssue",#N/A,FALSE,"Sch.L"}</definedName>
    <definedName name="wrn.Sch.L._1" localSheetId="12" hidden="1">{"Sch.L_MaterialIssue",#N/A,FALSE,"Sch.L"}</definedName>
    <definedName name="wrn.Sch.L._1" localSheetId="14" hidden="1">{"Sch.L_MaterialIssue",#N/A,FALSE,"Sch.L"}</definedName>
    <definedName name="wrn.Sch.L._1" localSheetId="24" hidden="1">{"Sch.L_MaterialIssue",#N/A,FALSE,"Sch.L"}</definedName>
    <definedName name="wrn.Sch.L._1" localSheetId="25" hidden="1">{"Sch.L_MaterialIssue",#N/A,FALSE,"Sch.L"}</definedName>
    <definedName name="wrn.Sch.L._1" localSheetId="26" hidden="1">{"Sch.L_MaterialIssue",#N/A,FALSE,"Sch.L"}</definedName>
    <definedName name="wrn.Sch.L._1" localSheetId="27" hidden="1">{"Sch.L_MaterialIssue",#N/A,FALSE,"Sch.L"}</definedName>
    <definedName name="wrn.Sch.L._1" localSheetId="28" hidden="1">{"Sch.L_MaterialIssue",#N/A,FALSE,"Sch.L"}</definedName>
    <definedName name="wrn.Sch.L._1" localSheetId="29" hidden="1">{"Sch.L_MaterialIssue",#N/A,FALSE,"Sch.L"}</definedName>
    <definedName name="wrn.Sch.M." localSheetId="15" hidden="1">{"Sch.M_Prop&amp;FFTaxes",#N/A,FALSE,"Sch.M"}</definedName>
    <definedName name="wrn.Sch.M." localSheetId="16" hidden="1">{"Sch.M_Prop&amp;FFTaxes",#N/A,FALSE,"Sch.M"}</definedName>
    <definedName name="wrn.Sch.M." localSheetId="17" hidden="1">{"Sch.M_Prop&amp;FFTaxes",#N/A,FALSE,"Sch.M"}</definedName>
    <definedName name="wrn.Sch.M." localSheetId="18" hidden="1">{"Sch.M_Prop&amp;FFTaxes",#N/A,FALSE,"Sch.M"}</definedName>
    <definedName name="wrn.Sch.M." localSheetId="19" hidden="1">{"Sch.M_Prop&amp;FFTaxes",#N/A,FALSE,"Sch.M"}</definedName>
    <definedName name="wrn.Sch.M." localSheetId="20" hidden="1">{"Sch.M_Prop&amp;FFTaxes",#N/A,FALSE,"Sch.M"}</definedName>
    <definedName name="wrn.Sch.M." localSheetId="21" hidden="1">{"Sch.M_Prop&amp;FFTaxes",#N/A,FALSE,"Sch.M"}</definedName>
    <definedName name="wrn.Sch.M." localSheetId="2" hidden="1">{"Sch.M_Prop&amp;FFTaxes",#N/A,FALSE,"Sch.M"}</definedName>
    <definedName name="wrn.Sch.M." localSheetId="7" hidden="1">{"Sch.M_Prop&amp;FFTaxes",#N/A,FALSE,"Sch.M"}</definedName>
    <definedName name="wrn.Sch.M." localSheetId="12" hidden="1">{"Sch.M_Prop&amp;FFTaxes",#N/A,FALSE,"Sch.M"}</definedName>
    <definedName name="wrn.Sch.M." localSheetId="14" hidden="1">{"Sch.M_Prop&amp;FFTaxes",#N/A,FALSE,"Sch.M"}</definedName>
    <definedName name="wrn.Sch.M." localSheetId="24" hidden="1">{"Sch.M_Prop&amp;FFTaxes",#N/A,FALSE,"Sch.M"}</definedName>
    <definedName name="wrn.Sch.M." localSheetId="25" hidden="1">{"Sch.M_Prop&amp;FFTaxes",#N/A,FALSE,"Sch.M"}</definedName>
    <definedName name="wrn.Sch.M." localSheetId="26" hidden="1">{"Sch.M_Prop&amp;FFTaxes",#N/A,FALSE,"Sch.M"}</definedName>
    <definedName name="wrn.Sch.M." localSheetId="27" hidden="1">{"Sch.M_Prop&amp;FFTaxes",#N/A,FALSE,"Sch.M"}</definedName>
    <definedName name="wrn.Sch.M." localSheetId="28" hidden="1">{"Sch.M_Prop&amp;FFTaxes",#N/A,FALSE,"Sch.M"}</definedName>
    <definedName name="wrn.Sch.M." localSheetId="29" hidden="1">{"Sch.M_Prop&amp;FFTaxes",#N/A,FALSE,"Sch.M"}</definedName>
    <definedName name="wrn.Sch.M._1" localSheetId="15" hidden="1">{"Sch.M_Prop&amp;FFTaxes",#N/A,FALSE,"Sch.M"}</definedName>
    <definedName name="wrn.Sch.M._1" localSheetId="16" hidden="1">{"Sch.M_Prop&amp;FFTaxes",#N/A,FALSE,"Sch.M"}</definedName>
    <definedName name="wrn.Sch.M._1" localSheetId="17" hidden="1">{"Sch.M_Prop&amp;FFTaxes",#N/A,FALSE,"Sch.M"}</definedName>
    <definedName name="wrn.Sch.M._1" localSheetId="18" hidden="1">{"Sch.M_Prop&amp;FFTaxes",#N/A,FALSE,"Sch.M"}</definedName>
    <definedName name="wrn.Sch.M._1" localSheetId="19" hidden="1">{"Sch.M_Prop&amp;FFTaxes",#N/A,FALSE,"Sch.M"}</definedName>
    <definedName name="wrn.Sch.M._1" localSheetId="20" hidden="1">{"Sch.M_Prop&amp;FFTaxes",#N/A,FALSE,"Sch.M"}</definedName>
    <definedName name="wrn.Sch.M._1" localSheetId="21" hidden="1">{"Sch.M_Prop&amp;FFTaxes",#N/A,FALSE,"Sch.M"}</definedName>
    <definedName name="wrn.Sch.M._1" localSheetId="2" hidden="1">{"Sch.M_Prop&amp;FFTaxes",#N/A,FALSE,"Sch.M"}</definedName>
    <definedName name="wrn.Sch.M._1" localSheetId="7" hidden="1">{"Sch.M_Prop&amp;FFTaxes",#N/A,FALSE,"Sch.M"}</definedName>
    <definedName name="wrn.Sch.M._1" localSheetId="12" hidden="1">{"Sch.M_Prop&amp;FFTaxes",#N/A,FALSE,"Sch.M"}</definedName>
    <definedName name="wrn.Sch.M._1" localSheetId="14" hidden="1">{"Sch.M_Prop&amp;FFTaxes",#N/A,FALSE,"Sch.M"}</definedName>
    <definedName name="wrn.Sch.M._1" localSheetId="24" hidden="1">{"Sch.M_Prop&amp;FFTaxes",#N/A,FALSE,"Sch.M"}</definedName>
    <definedName name="wrn.Sch.M._1" localSheetId="25" hidden="1">{"Sch.M_Prop&amp;FFTaxes",#N/A,FALSE,"Sch.M"}</definedName>
    <definedName name="wrn.Sch.M._1" localSheetId="26" hidden="1">{"Sch.M_Prop&amp;FFTaxes",#N/A,FALSE,"Sch.M"}</definedName>
    <definedName name="wrn.Sch.M._1" localSheetId="27" hidden="1">{"Sch.M_Prop&amp;FFTaxes",#N/A,FALSE,"Sch.M"}</definedName>
    <definedName name="wrn.Sch.M._1" localSheetId="28" hidden="1">{"Sch.M_Prop&amp;FFTaxes",#N/A,FALSE,"Sch.M"}</definedName>
    <definedName name="wrn.Sch.M._1" localSheetId="29" hidden="1">{"Sch.M_Prop&amp;FFTaxes",#N/A,FALSE,"Sch.M"}</definedName>
    <definedName name="wrn.Sch.N." localSheetId="15" hidden="1">{"Sch.N_IncTaxes",#N/A,FALSE,"Sch. N, O"}</definedName>
    <definedName name="wrn.Sch.N." localSheetId="16" hidden="1">{"Sch.N_IncTaxes",#N/A,FALSE,"Sch. N, O"}</definedName>
    <definedName name="wrn.Sch.N." localSheetId="17" hidden="1">{"Sch.N_IncTaxes",#N/A,FALSE,"Sch. N, O"}</definedName>
    <definedName name="wrn.Sch.N." localSheetId="18" hidden="1">{"Sch.N_IncTaxes",#N/A,FALSE,"Sch. N, O"}</definedName>
    <definedName name="wrn.Sch.N." localSheetId="19" hidden="1">{"Sch.N_IncTaxes",#N/A,FALSE,"Sch. N, O"}</definedName>
    <definedName name="wrn.Sch.N." localSheetId="20" hidden="1">{"Sch.N_IncTaxes",#N/A,FALSE,"Sch. N, O"}</definedName>
    <definedName name="wrn.Sch.N." localSheetId="21" hidden="1">{"Sch.N_IncTaxes",#N/A,FALSE,"Sch. N, O"}</definedName>
    <definedName name="wrn.Sch.N." localSheetId="2" hidden="1">{"Sch.N_IncTaxes",#N/A,FALSE,"Sch. N, O"}</definedName>
    <definedName name="wrn.Sch.N." localSheetId="7" hidden="1">{"Sch.N_IncTaxes",#N/A,FALSE,"Sch. N, O"}</definedName>
    <definedName name="wrn.Sch.N." localSheetId="12" hidden="1">{"Sch.N_IncTaxes",#N/A,FALSE,"Sch. N, O"}</definedName>
    <definedName name="wrn.Sch.N." localSheetId="14" hidden="1">{"Sch.N_IncTaxes",#N/A,FALSE,"Sch. N, O"}</definedName>
    <definedName name="wrn.Sch.N." localSheetId="24" hidden="1">{"Sch.N_IncTaxes",#N/A,FALSE,"Sch. N, O"}</definedName>
    <definedName name="wrn.Sch.N." localSheetId="25" hidden="1">{"Sch.N_IncTaxes",#N/A,FALSE,"Sch. N, O"}</definedName>
    <definedName name="wrn.Sch.N." localSheetId="26" hidden="1">{"Sch.N_IncTaxes",#N/A,FALSE,"Sch. N, O"}</definedName>
    <definedName name="wrn.Sch.N." localSheetId="27" hidden="1">{"Sch.N_IncTaxes",#N/A,FALSE,"Sch. N, O"}</definedName>
    <definedName name="wrn.Sch.N." localSheetId="28" hidden="1">{"Sch.N_IncTaxes",#N/A,FALSE,"Sch. N, O"}</definedName>
    <definedName name="wrn.Sch.N." localSheetId="29" hidden="1">{"Sch.N_IncTaxes",#N/A,FALSE,"Sch. N, O"}</definedName>
    <definedName name="wrn.Sch.N._1" localSheetId="15" hidden="1">{"Sch.N_IncTaxes",#N/A,FALSE,"Sch. N, O"}</definedName>
    <definedName name="wrn.Sch.N._1" localSheetId="16" hidden="1">{"Sch.N_IncTaxes",#N/A,FALSE,"Sch. N, O"}</definedName>
    <definedName name="wrn.Sch.N._1" localSheetId="17" hidden="1">{"Sch.N_IncTaxes",#N/A,FALSE,"Sch. N, O"}</definedName>
    <definedName name="wrn.Sch.N._1" localSheetId="18" hidden="1">{"Sch.N_IncTaxes",#N/A,FALSE,"Sch. N, O"}</definedName>
    <definedName name="wrn.Sch.N._1" localSheetId="19" hidden="1">{"Sch.N_IncTaxes",#N/A,FALSE,"Sch. N, O"}</definedName>
    <definedName name="wrn.Sch.N._1" localSheetId="20" hidden="1">{"Sch.N_IncTaxes",#N/A,FALSE,"Sch. N, O"}</definedName>
    <definedName name="wrn.Sch.N._1" localSheetId="21" hidden="1">{"Sch.N_IncTaxes",#N/A,FALSE,"Sch. N, O"}</definedName>
    <definedName name="wrn.Sch.N._1" localSheetId="2" hidden="1">{"Sch.N_IncTaxes",#N/A,FALSE,"Sch. N, O"}</definedName>
    <definedName name="wrn.Sch.N._1" localSheetId="7" hidden="1">{"Sch.N_IncTaxes",#N/A,FALSE,"Sch. N, O"}</definedName>
    <definedName name="wrn.Sch.N._1" localSheetId="12" hidden="1">{"Sch.N_IncTaxes",#N/A,FALSE,"Sch. N, O"}</definedName>
    <definedName name="wrn.Sch.N._1" localSheetId="14" hidden="1">{"Sch.N_IncTaxes",#N/A,FALSE,"Sch. N, O"}</definedName>
    <definedName name="wrn.Sch.N._1" localSheetId="24" hidden="1">{"Sch.N_IncTaxes",#N/A,FALSE,"Sch. N, O"}</definedName>
    <definedName name="wrn.Sch.N._1" localSheetId="25" hidden="1">{"Sch.N_IncTaxes",#N/A,FALSE,"Sch. N, O"}</definedName>
    <definedName name="wrn.Sch.N._1" localSheetId="26" hidden="1">{"Sch.N_IncTaxes",#N/A,FALSE,"Sch. N, O"}</definedName>
    <definedName name="wrn.Sch.N._1" localSheetId="27" hidden="1">{"Sch.N_IncTaxes",#N/A,FALSE,"Sch. N, O"}</definedName>
    <definedName name="wrn.Sch.N._1" localSheetId="28" hidden="1">{"Sch.N_IncTaxes",#N/A,FALSE,"Sch. N, O"}</definedName>
    <definedName name="wrn.Sch.N._1" localSheetId="29" hidden="1">{"Sch.N_IncTaxes",#N/A,FALSE,"Sch. N, O"}</definedName>
    <definedName name="wrn.Sch.O." localSheetId="15" hidden="1">{"Sch.O1_FedITDeferred",#N/A,FALSE,"Sch. N, O";"Sch_O2_Depreciation",#N/A,FALSE,"Sch. N, O";"Sch_O3_AmortInsurance",#N/A,FALSE,"Sch. N, O"}</definedName>
    <definedName name="wrn.Sch.O." localSheetId="16" hidden="1">{"Sch.O1_FedITDeferred",#N/A,FALSE,"Sch. N, O";"Sch_O2_Depreciation",#N/A,FALSE,"Sch. N, O";"Sch_O3_AmortInsurance",#N/A,FALSE,"Sch. N, O"}</definedName>
    <definedName name="wrn.Sch.O." localSheetId="17" hidden="1">{"Sch.O1_FedITDeferred",#N/A,FALSE,"Sch. N, O";"Sch_O2_Depreciation",#N/A,FALSE,"Sch. N, O";"Sch_O3_AmortInsurance",#N/A,FALSE,"Sch. N, O"}</definedName>
    <definedName name="wrn.Sch.O." localSheetId="18" hidden="1">{"Sch.O1_FedITDeferred",#N/A,FALSE,"Sch. N, O";"Sch_O2_Depreciation",#N/A,FALSE,"Sch. N, O";"Sch_O3_AmortInsurance",#N/A,FALSE,"Sch. N, O"}</definedName>
    <definedName name="wrn.Sch.O." localSheetId="19" hidden="1">{"Sch.O1_FedITDeferred",#N/A,FALSE,"Sch. N, O";"Sch_O2_Depreciation",#N/A,FALSE,"Sch. N, O";"Sch_O3_AmortInsurance",#N/A,FALSE,"Sch. N, O"}</definedName>
    <definedName name="wrn.Sch.O." localSheetId="20" hidden="1">{"Sch.O1_FedITDeferred",#N/A,FALSE,"Sch. N, O";"Sch_O2_Depreciation",#N/A,FALSE,"Sch. N, O";"Sch_O3_AmortInsurance",#N/A,FALSE,"Sch. N, O"}</definedName>
    <definedName name="wrn.Sch.O." localSheetId="21" hidden="1">{"Sch.O1_FedITDeferred",#N/A,FALSE,"Sch. N, O";"Sch_O2_Depreciation",#N/A,FALSE,"Sch. N, O";"Sch_O3_AmortInsurance",#N/A,FALSE,"Sch. N, O"}</definedName>
    <definedName name="wrn.Sch.O." localSheetId="2" hidden="1">{"Sch.O1_FedITDeferred",#N/A,FALSE,"Sch. N, O";"Sch_O2_Depreciation",#N/A,FALSE,"Sch. N, O";"Sch_O3_AmortInsurance",#N/A,FALSE,"Sch. N, O"}</definedName>
    <definedName name="wrn.Sch.O." localSheetId="7" hidden="1">{"Sch.O1_FedITDeferred",#N/A,FALSE,"Sch. N, O";"Sch_O2_Depreciation",#N/A,FALSE,"Sch. N, O";"Sch_O3_AmortInsurance",#N/A,FALSE,"Sch. N, O"}</definedName>
    <definedName name="wrn.Sch.O." localSheetId="12" hidden="1">{"Sch.O1_FedITDeferred",#N/A,FALSE,"Sch. N, O";"Sch_O2_Depreciation",#N/A,FALSE,"Sch. N, O";"Sch_O3_AmortInsurance",#N/A,FALSE,"Sch. N, O"}</definedName>
    <definedName name="wrn.Sch.O." localSheetId="14" hidden="1">{"Sch.O1_FedITDeferred",#N/A,FALSE,"Sch. N, O";"Sch_O2_Depreciation",#N/A,FALSE,"Sch. N, O";"Sch_O3_AmortInsurance",#N/A,FALSE,"Sch. N, O"}</definedName>
    <definedName name="wrn.Sch.O." localSheetId="24" hidden="1">{"Sch.O1_FedITDeferred",#N/A,FALSE,"Sch. N, O";"Sch_O2_Depreciation",#N/A,FALSE,"Sch. N, O";"Sch_O3_AmortInsurance",#N/A,FALSE,"Sch. N, O"}</definedName>
    <definedName name="wrn.Sch.O." localSheetId="25" hidden="1">{"Sch.O1_FedITDeferred",#N/A,FALSE,"Sch. N, O";"Sch_O2_Depreciation",#N/A,FALSE,"Sch. N, O";"Sch_O3_AmortInsurance",#N/A,FALSE,"Sch. N, O"}</definedName>
    <definedName name="wrn.Sch.O." localSheetId="26" hidden="1">{"Sch.O1_FedITDeferred",#N/A,FALSE,"Sch. N, O";"Sch_O2_Depreciation",#N/A,FALSE,"Sch. N, O";"Sch_O3_AmortInsurance",#N/A,FALSE,"Sch. N, O"}</definedName>
    <definedName name="wrn.Sch.O." localSheetId="27" hidden="1">{"Sch.O1_FedITDeferred",#N/A,FALSE,"Sch. N, O";"Sch_O2_Depreciation",#N/A,FALSE,"Sch. N, O";"Sch_O3_AmortInsurance",#N/A,FALSE,"Sch. N, O"}</definedName>
    <definedName name="wrn.Sch.O." localSheetId="28" hidden="1">{"Sch.O1_FedITDeferred",#N/A,FALSE,"Sch. N, O";"Sch_O2_Depreciation",#N/A,FALSE,"Sch. N, O";"Sch_O3_AmortInsurance",#N/A,FALSE,"Sch. N, O"}</definedName>
    <definedName name="wrn.Sch.O." localSheetId="29" hidden="1">{"Sch.O1_FedITDeferred",#N/A,FALSE,"Sch. N, O";"Sch_O2_Depreciation",#N/A,FALSE,"Sch. N, O";"Sch_O3_AmortInsurance",#N/A,FALSE,"Sch. N, O"}</definedName>
    <definedName name="wrn.Sch.O._1" localSheetId="15" hidden="1">{"Sch.O1_FedITDeferred",#N/A,FALSE,"Sch. N, O";"Sch_O2_Depreciation",#N/A,FALSE,"Sch. N, O";"Sch_O3_AmortInsurance",#N/A,FALSE,"Sch. N, O"}</definedName>
    <definedName name="wrn.Sch.O._1" localSheetId="16" hidden="1">{"Sch.O1_FedITDeferred",#N/A,FALSE,"Sch. N, O";"Sch_O2_Depreciation",#N/A,FALSE,"Sch. N, O";"Sch_O3_AmortInsurance",#N/A,FALSE,"Sch. N, O"}</definedName>
    <definedName name="wrn.Sch.O._1" localSheetId="17" hidden="1">{"Sch.O1_FedITDeferred",#N/A,FALSE,"Sch. N, O";"Sch_O2_Depreciation",#N/A,FALSE,"Sch. N, O";"Sch_O3_AmortInsurance",#N/A,FALSE,"Sch. N, O"}</definedName>
    <definedName name="wrn.Sch.O._1" localSheetId="18" hidden="1">{"Sch.O1_FedITDeferred",#N/A,FALSE,"Sch. N, O";"Sch_O2_Depreciation",#N/A,FALSE,"Sch. N, O";"Sch_O3_AmortInsurance",#N/A,FALSE,"Sch. N, O"}</definedName>
    <definedName name="wrn.Sch.O._1" localSheetId="19" hidden="1">{"Sch.O1_FedITDeferred",#N/A,FALSE,"Sch. N, O";"Sch_O2_Depreciation",#N/A,FALSE,"Sch. N, O";"Sch_O3_AmortInsurance",#N/A,FALSE,"Sch. N, O"}</definedName>
    <definedName name="wrn.Sch.O._1" localSheetId="20" hidden="1">{"Sch.O1_FedITDeferred",#N/A,FALSE,"Sch. N, O";"Sch_O2_Depreciation",#N/A,FALSE,"Sch. N, O";"Sch_O3_AmortInsurance",#N/A,FALSE,"Sch. N, O"}</definedName>
    <definedName name="wrn.Sch.O._1" localSheetId="21" hidden="1">{"Sch.O1_FedITDeferred",#N/A,FALSE,"Sch. N, O";"Sch_O2_Depreciation",#N/A,FALSE,"Sch. N, O";"Sch_O3_AmortInsurance",#N/A,FALSE,"Sch. N, O"}</definedName>
    <definedName name="wrn.Sch.O._1" localSheetId="2" hidden="1">{"Sch.O1_FedITDeferred",#N/A,FALSE,"Sch. N, O";"Sch_O2_Depreciation",#N/A,FALSE,"Sch. N, O";"Sch_O3_AmortInsurance",#N/A,FALSE,"Sch. N, O"}</definedName>
    <definedName name="wrn.Sch.O._1" localSheetId="7" hidden="1">{"Sch.O1_FedITDeferred",#N/A,FALSE,"Sch. N, O";"Sch_O2_Depreciation",#N/A,FALSE,"Sch. N, O";"Sch_O3_AmortInsurance",#N/A,FALSE,"Sch. N, O"}</definedName>
    <definedName name="wrn.Sch.O._1" localSheetId="12" hidden="1">{"Sch.O1_FedITDeferred",#N/A,FALSE,"Sch. N, O";"Sch_O2_Depreciation",#N/A,FALSE,"Sch. N, O";"Sch_O3_AmortInsurance",#N/A,FALSE,"Sch. N, O"}</definedName>
    <definedName name="wrn.Sch.O._1" localSheetId="14" hidden="1">{"Sch.O1_FedITDeferred",#N/A,FALSE,"Sch. N, O";"Sch_O2_Depreciation",#N/A,FALSE,"Sch. N, O";"Sch_O3_AmortInsurance",#N/A,FALSE,"Sch. N, O"}</definedName>
    <definedName name="wrn.Sch.O._1" localSheetId="24" hidden="1">{"Sch.O1_FedITDeferred",#N/A,FALSE,"Sch. N, O";"Sch_O2_Depreciation",#N/A,FALSE,"Sch. N, O";"Sch_O3_AmortInsurance",#N/A,FALSE,"Sch. N, O"}</definedName>
    <definedName name="wrn.Sch.O._1" localSheetId="25" hidden="1">{"Sch.O1_FedITDeferred",#N/A,FALSE,"Sch. N, O";"Sch_O2_Depreciation",#N/A,FALSE,"Sch. N, O";"Sch_O3_AmortInsurance",#N/A,FALSE,"Sch. N, O"}</definedName>
    <definedName name="wrn.Sch.O._1" localSheetId="26" hidden="1">{"Sch.O1_FedITDeferred",#N/A,FALSE,"Sch. N, O";"Sch_O2_Depreciation",#N/A,FALSE,"Sch. N, O";"Sch_O3_AmortInsurance",#N/A,FALSE,"Sch. N, O"}</definedName>
    <definedName name="wrn.Sch.O._1" localSheetId="27" hidden="1">{"Sch.O1_FedITDeferred",#N/A,FALSE,"Sch. N, O";"Sch_O2_Depreciation",#N/A,FALSE,"Sch. N, O";"Sch_O3_AmortInsurance",#N/A,FALSE,"Sch. N, O"}</definedName>
    <definedName name="wrn.Sch.O._1" localSheetId="28" hidden="1">{"Sch.O1_FedITDeferred",#N/A,FALSE,"Sch. N, O";"Sch_O2_Depreciation",#N/A,FALSE,"Sch. N, O";"Sch_O3_AmortInsurance",#N/A,FALSE,"Sch. N, O"}</definedName>
    <definedName name="wrn.Sch.O._1" localSheetId="29" hidden="1">{"Sch.O1_FedITDeferred",#N/A,FALSE,"Sch. N, O";"Sch_O2_Depreciation",#N/A,FALSE,"Sch. N, O";"Sch_O3_AmortInsurance",#N/A,FALSE,"Sch. N, O"}</definedName>
    <definedName name="wrn.Sch.P." localSheetId="15" hidden="1">{"Sch.P_BS_Bal",#N/A,FALSE,"WP-BS Elem"}</definedName>
    <definedName name="wrn.Sch.P." localSheetId="16" hidden="1">{"Sch.P_BS_Bal",#N/A,FALSE,"WP-BS Elem"}</definedName>
    <definedName name="wrn.Sch.P." localSheetId="17" hidden="1">{"Sch.P_BS_Bal",#N/A,FALSE,"WP-BS Elem"}</definedName>
    <definedName name="wrn.Sch.P." localSheetId="18" hidden="1">{"Sch.P_BS_Bal",#N/A,FALSE,"WP-BS Elem"}</definedName>
    <definedName name="wrn.Sch.P." localSheetId="19" hidden="1">{"Sch.P_BS_Bal",#N/A,FALSE,"WP-BS Elem"}</definedName>
    <definedName name="wrn.Sch.P." localSheetId="20" hidden="1">{"Sch.P_BS_Bal",#N/A,FALSE,"WP-BS Elem"}</definedName>
    <definedName name="wrn.Sch.P." localSheetId="21" hidden="1">{"Sch.P_BS_Bal",#N/A,FALSE,"WP-BS Elem"}</definedName>
    <definedName name="wrn.Sch.P." localSheetId="2" hidden="1">{"Sch.P_BS_Bal",#N/A,FALSE,"WP-BS Elem"}</definedName>
    <definedName name="wrn.Sch.P." localSheetId="7" hidden="1">{"Sch.P_BS_Bal",#N/A,FALSE,"WP-BS Elem"}</definedName>
    <definedName name="wrn.Sch.P." localSheetId="12" hidden="1">{"Sch.P_BS_Bal",#N/A,FALSE,"WP-BS Elem"}</definedName>
    <definedName name="wrn.Sch.P." localSheetId="14" hidden="1">{"Sch.P_BS_Bal",#N/A,FALSE,"WP-BS Elem"}</definedName>
    <definedName name="wrn.Sch.P." localSheetId="24" hidden="1">{"Sch.P_BS_Bal",#N/A,FALSE,"WP-BS Elem"}</definedName>
    <definedName name="wrn.Sch.P." localSheetId="25" hidden="1">{"Sch.P_BS_Bal",#N/A,FALSE,"WP-BS Elem"}</definedName>
    <definedName name="wrn.Sch.P." localSheetId="26" hidden="1">{"Sch.P_BS_Bal",#N/A,FALSE,"WP-BS Elem"}</definedName>
    <definedName name="wrn.Sch.P." localSheetId="27" hidden="1">{"Sch.P_BS_Bal",#N/A,FALSE,"WP-BS Elem"}</definedName>
    <definedName name="wrn.Sch.P." localSheetId="28" hidden="1">{"Sch.P_BS_Bal",#N/A,FALSE,"WP-BS Elem"}</definedName>
    <definedName name="wrn.Sch.P." localSheetId="29" hidden="1">{"Sch.P_BS_Bal",#N/A,FALSE,"WP-BS Elem"}</definedName>
    <definedName name="wrn.Sch.P._.Accts." localSheetId="15" hidden="1">{"Sch.P_BS_Accts",#N/A,FALSE,"WP-BS Elem"}</definedName>
    <definedName name="wrn.Sch.P._.Accts." localSheetId="16" hidden="1">{"Sch.P_BS_Accts",#N/A,FALSE,"WP-BS Elem"}</definedName>
    <definedName name="wrn.Sch.P._.Accts." localSheetId="17" hidden="1">{"Sch.P_BS_Accts",#N/A,FALSE,"WP-BS Elem"}</definedName>
    <definedName name="wrn.Sch.P._.Accts." localSheetId="18" hidden="1">{"Sch.P_BS_Accts",#N/A,FALSE,"WP-BS Elem"}</definedName>
    <definedName name="wrn.Sch.P._.Accts." localSheetId="19" hidden="1">{"Sch.P_BS_Accts",#N/A,FALSE,"WP-BS Elem"}</definedName>
    <definedName name="wrn.Sch.P._.Accts." localSheetId="20" hidden="1">{"Sch.P_BS_Accts",#N/A,FALSE,"WP-BS Elem"}</definedName>
    <definedName name="wrn.Sch.P._.Accts." localSheetId="21" hidden="1">{"Sch.P_BS_Accts",#N/A,FALSE,"WP-BS Elem"}</definedName>
    <definedName name="wrn.Sch.P._.Accts." localSheetId="2" hidden="1">{"Sch.P_BS_Accts",#N/A,FALSE,"WP-BS Elem"}</definedName>
    <definedName name="wrn.Sch.P._.Accts." localSheetId="7" hidden="1">{"Sch.P_BS_Accts",#N/A,FALSE,"WP-BS Elem"}</definedName>
    <definedName name="wrn.Sch.P._.Accts." localSheetId="12" hidden="1">{"Sch.P_BS_Accts",#N/A,FALSE,"WP-BS Elem"}</definedName>
    <definedName name="wrn.Sch.P._.Accts." localSheetId="14" hidden="1">{"Sch.P_BS_Accts",#N/A,FALSE,"WP-BS Elem"}</definedName>
    <definedName name="wrn.Sch.P._.Accts." localSheetId="24" hidden="1">{"Sch.P_BS_Accts",#N/A,FALSE,"WP-BS Elem"}</definedName>
    <definedName name="wrn.Sch.P._.Accts." localSheetId="25" hidden="1">{"Sch.P_BS_Accts",#N/A,FALSE,"WP-BS Elem"}</definedName>
    <definedName name="wrn.Sch.P._.Accts." localSheetId="26" hidden="1">{"Sch.P_BS_Accts",#N/A,FALSE,"WP-BS Elem"}</definedName>
    <definedName name="wrn.Sch.P._.Accts." localSheetId="27" hidden="1">{"Sch.P_BS_Accts",#N/A,FALSE,"WP-BS Elem"}</definedName>
    <definedName name="wrn.Sch.P._.Accts." localSheetId="28" hidden="1">{"Sch.P_BS_Accts",#N/A,FALSE,"WP-BS Elem"}</definedName>
    <definedName name="wrn.Sch.P._.Accts." localSheetId="29" hidden="1">{"Sch.P_BS_Accts",#N/A,FALSE,"WP-BS Elem"}</definedName>
    <definedName name="wrn.Sch.P._.Accts._1" localSheetId="15" hidden="1">{"Sch.P_BS_Accts",#N/A,FALSE,"WP-BS Elem"}</definedName>
    <definedName name="wrn.Sch.P._.Accts._1" localSheetId="16" hidden="1">{"Sch.P_BS_Accts",#N/A,FALSE,"WP-BS Elem"}</definedName>
    <definedName name="wrn.Sch.P._.Accts._1" localSheetId="17" hidden="1">{"Sch.P_BS_Accts",#N/A,FALSE,"WP-BS Elem"}</definedName>
    <definedName name="wrn.Sch.P._.Accts._1" localSheetId="18" hidden="1">{"Sch.P_BS_Accts",#N/A,FALSE,"WP-BS Elem"}</definedName>
    <definedName name="wrn.Sch.P._.Accts._1" localSheetId="19" hidden="1">{"Sch.P_BS_Accts",#N/A,FALSE,"WP-BS Elem"}</definedName>
    <definedName name="wrn.Sch.P._.Accts._1" localSheetId="20" hidden="1">{"Sch.P_BS_Accts",#N/A,FALSE,"WP-BS Elem"}</definedName>
    <definedName name="wrn.Sch.P._.Accts._1" localSheetId="21" hidden="1">{"Sch.P_BS_Accts",#N/A,FALSE,"WP-BS Elem"}</definedName>
    <definedName name="wrn.Sch.P._.Accts._1" localSheetId="2" hidden="1">{"Sch.P_BS_Accts",#N/A,FALSE,"WP-BS Elem"}</definedName>
    <definedName name="wrn.Sch.P._.Accts._1" localSheetId="7" hidden="1">{"Sch.P_BS_Accts",#N/A,FALSE,"WP-BS Elem"}</definedName>
    <definedName name="wrn.Sch.P._.Accts._1" localSheetId="12" hidden="1">{"Sch.P_BS_Accts",#N/A,FALSE,"WP-BS Elem"}</definedName>
    <definedName name="wrn.Sch.P._.Accts._1" localSheetId="14" hidden="1">{"Sch.P_BS_Accts",#N/A,FALSE,"WP-BS Elem"}</definedName>
    <definedName name="wrn.Sch.P._.Accts._1" localSheetId="24" hidden="1">{"Sch.P_BS_Accts",#N/A,FALSE,"WP-BS Elem"}</definedName>
    <definedName name="wrn.Sch.P._.Accts._1" localSheetId="25" hidden="1">{"Sch.P_BS_Accts",#N/A,FALSE,"WP-BS Elem"}</definedName>
    <definedName name="wrn.Sch.P._.Accts._1" localSheetId="26" hidden="1">{"Sch.P_BS_Accts",#N/A,FALSE,"WP-BS Elem"}</definedName>
    <definedName name="wrn.Sch.P._.Accts._1" localSheetId="27" hidden="1">{"Sch.P_BS_Accts",#N/A,FALSE,"WP-BS Elem"}</definedName>
    <definedName name="wrn.Sch.P._.Accts._1" localSheetId="28" hidden="1">{"Sch.P_BS_Accts",#N/A,FALSE,"WP-BS Elem"}</definedName>
    <definedName name="wrn.Sch.P._.Accts._1" localSheetId="29" hidden="1">{"Sch.P_BS_Accts",#N/A,FALSE,"WP-BS Elem"}</definedName>
    <definedName name="wrn.Sch.P._1" localSheetId="15" hidden="1">{"Sch.P_BS_Bal",#N/A,FALSE,"WP-BS Elem"}</definedName>
    <definedName name="wrn.Sch.P._1" localSheetId="16" hidden="1">{"Sch.P_BS_Bal",#N/A,FALSE,"WP-BS Elem"}</definedName>
    <definedName name="wrn.Sch.P._1" localSheetId="17" hidden="1">{"Sch.P_BS_Bal",#N/A,FALSE,"WP-BS Elem"}</definedName>
    <definedName name="wrn.Sch.P._1" localSheetId="18" hidden="1">{"Sch.P_BS_Bal",#N/A,FALSE,"WP-BS Elem"}</definedName>
    <definedName name="wrn.Sch.P._1" localSheetId="19" hidden="1">{"Sch.P_BS_Bal",#N/A,FALSE,"WP-BS Elem"}</definedName>
    <definedName name="wrn.Sch.P._1" localSheetId="20" hidden="1">{"Sch.P_BS_Bal",#N/A,FALSE,"WP-BS Elem"}</definedName>
    <definedName name="wrn.Sch.P._1" localSheetId="21" hidden="1">{"Sch.P_BS_Bal",#N/A,FALSE,"WP-BS Elem"}</definedName>
    <definedName name="wrn.Sch.P._1" localSheetId="2" hidden="1">{"Sch.P_BS_Bal",#N/A,FALSE,"WP-BS Elem"}</definedName>
    <definedName name="wrn.Sch.P._1" localSheetId="7" hidden="1">{"Sch.P_BS_Bal",#N/A,FALSE,"WP-BS Elem"}</definedName>
    <definedName name="wrn.Sch.P._1" localSheetId="12" hidden="1">{"Sch.P_BS_Bal",#N/A,FALSE,"WP-BS Elem"}</definedName>
    <definedName name="wrn.Sch.P._1" localSheetId="14" hidden="1">{"Sch.P_BS_Bal",#N/A,FALSE,"WP-BS Elem"}</definedName>
    <definedName name="wrn.Sch.P._1" localSheetId="24" hidden="1">{"Sch.P_BS_Bal",#N/A,FALSE,"WP-BS Elem"}</definedName>
    <definedName name="wrn.Sch.P._1" localSheetId="25" hidden="1">{"Sch.P_BS_Bal",#N/A,FALSE,"WP-BS Elem"}</definedName>
    <definedName name="wrn.Sch.P._1" localSheetId="26" hidden="1">{"Sch.P_BS_Bal",#N/A,FALSE,"WP-BS Elem"}</definedName>
    <definedName name="wrn.Sch.P._1" localSheetId="27" hidden="1">{"Sch.P_BS_Bal",#N/A,FALSE,"WP-BS Elem"}</definedName>
    <definedName name="wrn.Sch.P._1" localSheetId="28" hidden="1">{"Sch.P_BS_Bal",#N/A,FALSE,"WP-BS Elem"}</definedName>
    <definedName name="wrn.Sch.P._1" localSheetId="29" hidden="1">{"Sch.P_BS_Bal",#N/A,FALSE,"WP-BS Elem"}</definedName>
    <definedName name="wrn.Statement._.AD." localSheetId="15" hidden="1">{#N/A,#N/A,FALSE,"AD PG 1 OF 2";#N/A,#N/A,FALSE,"AD PG 2 OF 2"}</definedName>
    <definedName name="wrn.Statement._.AD." localSheetId="16" hidden="1">{#N/A,#N/A,FALSE,"AD PG 1 OF 2";#N/A,#N/A,FALSE,"AD PG 2 OF 2"}</definedName>
    <definedName name="wrn.Statement._.AD." localSheetId="17" hidden="1">{#N/A,#N/A,FALSE,"AD PG 1 OF 2";#N/A,#N/A,FALSE,"AD PG 2 OF 2"}</definedName>
    <definedName name="wrn.Statement._.AD." localSheetId="18" hidden="1">{#N/A,#N/A,FALSE,"AD PG 1 OF 2";#N/A,#N/A,FALSE,"AD PG 2 OF 2"}</definedName>
    <definedName name="wrn.Statement._.AD." localSheetId="19" hidden="1">{#N/A,#N/A,FALSE,"AD PG 1 OF 2";#N/A,#N/A,FALSE,"AD PG 2 OF 2"}</definedName>
    <definedName name="wrn.Statement._.AD." localSheetId="20" hidden="1">{#N/A,#N/A,FALSE,"AD PG 1 OF 2";#N/A,#N/A,FALSE,"AD PG 2 OF 2"}</definedName>
    <definedName name="wrn.Statement._.AD." localSheetId="21" hidden="1">{#N/A,#N/A,FALSE,"AD PG 1 OF 2";#N/A,#N/A,FALSE,"AD PG 2 OF 2"}</definedName>
    <definedName name="wrn.Statement._.AD." localSheetId="2" hidden="1">{#N/A,#N/A,FALSE,"AD PG 1 OF 2";#N/A,#N/A,FALSE,"AD PG 2 OF 2"}</definedName>
    <definedName name="wrn.Statement._.AD." localSheetId="7" hidden="1">{#N/A,#N/A,FALSE,"AD PG 1 OF 2";#N/A,#N/A,FALSE,"AD PG 2 OF 2"}</definedName>
    <definedName name="wrn.Statement._.AD." localSheetId="12" hidden="1">{#N/A,#N/A,FALSE,"AD PG 1 OF 2";#N/A,#N/A,FALSE,"AD PG 2 OF 2"}</definedName>
    <definedName name="wrn.Statement._.AD." localSheetId="14" hidden="1">{#N/A,#N/A,FALSE,"AD PG 1 OF 2";#N/A,#N/A,FALSE,"AD PG 2 OF 2"}</definedName>
    <definedName name="wrn.Statement._.AD." localSheetId="24" hidden="1">{#N/A,#N/A,FALSE,"AD PG 1 OF 2";#N/A,#N/A,FALSE,"AD PG 2 OF 2"}</definedName>
    <definedName name="wrn.Statement._.AD." localSheetId="25" hidden="1">{#N/A,#N/A,FALSE,"AD PG 1 OF 2";#N/A,#N/A,FALSE,"AD PG 2 OF 2"}</definedName>
    <definedName name="wrn.Statement._.AD." localSheetId="26" hidden="1">{#N/A,#N/A,FALSE,"AD PG 1 OF 2";#N/A,#N/A,FALSE,"AD PG 2 OF 2"}</definedName>
    <definedName name="wrn.Statement._.AD." localSheetId="27" hidden="1">{#N/A,#N/A,FALSE,"AD PG 1 OF 2";#N/A,#N/A,FALSE,"AD PG 2 OF 2"}</definedName>
    <definedName name="wrn.Statement._.AD." localSheetId="28" hidden="1">{#N/A,#N/A,FALSE,"AD PG 1 OF 2";#N/A,#N/A,FALSE,"AD PG 2 OF 2"}</definedName>
    <definedName name="wrn.Statement._.AD." localSheetId="29" hidden="1">{#N/A,#N/A,FALSE,"AD PG 1 OF 2";#N/A,#N/A,FALSE,"AD PG 2 OF 2"}</definedName>
    <definedName name="wrn.Support." localSheetId="15"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16"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17"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18"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19"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20"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21"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2"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7"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12"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14"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24"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25"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26"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27"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28"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29"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test." localSheetId="15" hidden="1">{"page1",#N/A,TRUE,"2";"page2",#N/A,TRUE,"2"}</definedName>
    <definedName name="wrn.test." localSheetId="16" hidden="1">{"page1",#N/A,TRUE,"2";"page2",#N/A,TRUE,"2"}</definedName>
    <definedName name="wrn.test." localSheetId="17" hidden="1">{"page1",#N/A,TRUE,"2";"page2",#N/A,TRUE,"2"}</definedName>
    <definedName name="wrn.test." localSheetId="18" hidden="1">{"page1",#N/A,TRUE,"2";"page2",#N/A,TRUE,"2"}</definedName>
    <definedName name="wrn.test." localSheetId="19" hidden="1">{"page1",#N/A,TRUE,"2";"page2",#N/A,TRUE,"2"}</definedName>
    <definedName name="wrn.test." localSheetId="20" hidden="1">{"page1",#N/A,TRUE,"2";"page2",#N/A,TRUE,"2"}</definedName>
    <definedName name="wrn.test." localSheetId="21" hidden="1">{"page1",#N/A,TRUE,"2";"page2",#N/A,TRUE,"2"}</definedName>
    <definedName name="wrn.test." localSheetId="2" hidden="1">{"page1",#N/A,TRUE,"2";"page2",#N/A,TRUE,"2"}</definedName>
    <definedName name="wrn.test." localSheetId="7" hidden="1">{"page1",#N/A,TRUE,"2";"page2",#N/A,TRUE,"2"}</definedName>
    <definedName name="wrn.test." localSheetId="12" hidden="1">{"page1",#N/A,TRUE,"2";"page2",#N/A,TRUE,"2"}</definedName>
    <definedName name="wrn.test." localSheetId="14" hidden="1">{"page1",#N/A,TRUE,"2";"page2",#N/A,TRUE,"2"}</definedName>
    <definedName name="wrn.test." localSheetId="24" hidden="1">{"page1",#N/A,TRUE,"2";"page2",#N/A,TRUE,"2"}</definedName>
    <definedName name="wrn.test." localSheetId="25" hidden="1">{"page1",#N/A,TRUE,"2";"page2",#N/A,TRUE,"2"}</definedName>
    <definedName name="wrn.test." localSheetId="26" hidden="1">{"page1",#N/A,TRUE,"2";"page2",#N/A,TRUE,"2"}</definedName>
    <definedName name="wrn.test." localSheetId="27" hidden="1">{"page1",#N/A,TRUE,"2";"page2",#N/A,TRUE,"2"}</definedName>
    <definedName name="wrn.test." localSheetId="28" hidden="1">{"page1",#N/A,TRUE,"2";"page2",#N/A,TRUE,"2"}</definedName>
    <definedName name="wrn.test." localSheetId="29" hidden="1">{"page1",#N/A,TRUE,"2";"page2",#N/A,TRUE,"2"}</definedName>
    <definedName name="wrn.test.1" localSheetId="15" hidden="1">{"page1",#N/A,TRUE,"2";"page2",#N/A,TRUE,"2"}</definedName>
    <definedName name="wrn.test.1" localSheetId="16" hidden="1">{"page1",#N/A,TRUE,"2";"page2",#N/A,TRUE,"2"}</definedName>
    <definedName name="wrn.test.1" localSheetId="17" hidden="1">{"page1",#N/A,TRUE,"2";"page2",#N/A,TRUE,"2"}</definedName>
    <definedName name="wrn.test.1" localSheetId="18" hidden="1">{"page1",#N/A,TRUE,"2";"page2",#N/A,TRUE,"2"}</definedName>
    <definedName name="wrn.test.1" localSheetId="19" hidden="1">{"page1",#N/A,TRUE,"2";"page2",#N/A,TRUE,"2"}</definedName>
    <definedName name="wrn.test.1" localSheetId="20" hidden="1">{"page1",#N/A,TRUE,"2";"page2",#N/A,TRUE,"2"}</definedName>
    <definedName name="wrn.test.1" localSheetId="21" hidden="1">{"page1",#N/A,TRUE,"2";"page2",#N/A,TRUE,"2"}</definedName>
    <definedName name="wrn.test.1" localSheetId="2" hidden="1">{"page1",#N/A,TRUE,"2";"page2",#N/A,TRUE,"2"}</definedName>
    <definedName name="wrn.test.1" localSheetId="7" hidden="1">{"page1",#N/A,TRUE,"2";"page2",#N/A,TRUE,"2"}</definedName>
    <definedName name="wrn.test.1" localSheetId="12" hidden="1">{"page1",#N/A,TRUE,"2";"page2",#N/A,TRUE,"2"}</definedName>
    <definedName name="wrn.test.1" localSheetId="14" hidden="1">{"page1",#N/A,TRUE,"2";"page2",#N/A,TRUE,"2"}</definedName>
    <definedName name="wrn.test.1" localSheetId="24" hidden="1">{"page1",#N/A,TRUE,"2";"page2",#N/A,TRUE,"2"}</definedName>
    <definedName name="wrn.test.1" localSheetId="25" hidden="1">{"page1",#N/A,TRUE,"2";"page2",#N/A,TRUE,"2"}</definedName>
    <definedName name="wrn.test.1" localSheetId="26" hidden="1">{"page1",#N/A,TRUE,"2";"page2",#N/A,TRUE,"2"}</definedName>
    <definedName name="wrn.test.1" localSheetId="27" hidden="1">{"page1",#N/A,TRUE,"2";"page2",#N/A,TRUE,"2"}</definedName>
    <definedName name="wrn.test.1" localSheetId="28" hidden="1">{"page1",#N/A,TRUE,"2";"page2",#N/A,TRUE,"2"}</definedName>
    <definedName name="wrn.test.1" localSheetId="29" hidden="1">{"page1",#N/A,TRUE,"2";"page2",#N/A,TRUE,"2"}</definedName>
    <definedName name="wrn.test1." localSheetId="15" hidden="1">{"Income Statement",#N/A,FALSE,"CFMODEL";"Balance Sheet",#N/A,FALSE,"CFMODEL"}</definedName>
    <definedName name="wrn.test1." localSheetId="16" hidden="1">{"Income Statement",#N/A,FALSE,"CFMODEL";"Balance Sheet",#N/A,FALSE,"CFMODEL"}</definedName>
    <definedName name="wrn.test1." localSheetId="17" hidden="1">{"Income Statement",#N/A,FALSE,"CFMODEL";"Balance Sheet",#N/A,FALSE,"CFMODEL"}</definedName>
    <definedName name="wrn.test1." localSheetId="18" hidden="1">{"Income Statement",#N/A,FALSE,"CFMODEL";"Balance Sheet",#N/A,FALSE,"CFMODEL"}</definedName>
    <definedName name="wrn.test1." localSheetId="19" hidden="1">{"Income Statement",#N/A,FALSE,"CFMODEL";"Balance Sheet",#N/A,FALSE,"CFMODEL"}</definedName>
    <definedName name="wrn.test1." localSheetId="20" hidden="1">{"Income Statement",#N/A,FALSE,"CFMODEL";"Balance Sheet",#N/A,FALSE,"CFMODEL"}</definedName>
    <definedName name="wrn.test1." localSheetId="21" hidden="1">{"Income Statement",#N/A,FALSE,"CFMODEL";"Balance Sheet",#N/A,FALSE,"CFMODEL"}</definedName>
    <definedName name="wrn.test1." localSheetId="2" hidden="1">{"Income Statement",#N/A,FALSE,"CFMODEL";"Balance Sheet",#N/A,FALSE,"CFMODEL"}</definedName>
    <definedName name="wrn.test1." localSheetId="7" hidden="1">{"Income Statement",#N/A,FALSE,"CFMODEL";"Balance Sheet",#N/A,FALSE,"CFMODEL"}</definedName>
    <definedName name="wrn.test1." localSheetId="12" hidden="1">{"Income Statement",#N/A,FALSE,"CFMODEL";"Balance Sheet",#N/A,FALSE,"CFMODEL"}</definedName>
    <definedName name="wrn.test1." localSheetId="14" hidden="1">{"Income Statement",#N/A,FALSE,"CFMODEL";"Balance Sheet",#N/A,FALSE,"CFMODEL"}</definedName>
    <definedName name="wrn.test1." localSheetId="24" hidden="1">{"Income Statement",#N/A,FALSE,"CFMODEL";"Balance Sheet",#N/A,FALSE,"CFMODEL"}</definedName>
    <definedName name="wrn.test1." localSheetId="25" hidden="1">{"Income Statement",#N/A,FALSE,"CFMODEL";"Balance Sheet",#N/A,FALSE,"CFMODEL"}</definedName>
    <definedName name="wrn.test1." localSheetId="26" hidden="1">{"Income Statement",#N/A,FALSE,"CFMODEL";"Balance Sheet",#N/A,FALSE,"CFMODEL"}</definedName>
    <definedName name="wrn.test1." localSheetId="27" hidden="1">{"Income Statement",#N/A,FALSE,"CFMODEL";"Balance Sheet",#N/A,FALSE,"CFMODEL"}</definedName>
    <definedName name="wrn.test1." localSheetId="28" hidden="1">{"Income Statement",#N/A,FALSE,"CFMODEL";"Balance Sheet",#N/A,FALSE,"CFMODEL"}</definedName>
    <definedName name="wrn.test1." localSheetId="29" hidden="1">{"Income Statement",#N/A,FALSE,"CFMODEL";"Balance Sheet",#N/A,FALSE,"CFMODEL"}</definedName>
    <definedName name="wrn.test2." localSheetId="15" hidden="1">{"SourcesUses",#N/A,TRUE,"CFMODEL";"TransOverview",#N/A,TRUE,"CFMODEL"}</definedName>
    <definedName name="wrn.test2." localSheetId="16" hidden="1">{"SourcesUses",#N/A,TRUE,"CFMODEL";"TransOverview",#N/A,TRUE,"CFMODEL"}</definedName>
    <definedName name="wrn.test2." localSheetId="17" hidden="1">{"SourcesUses",#N/A,TRUE,"CFMODEL";"TransOverview",#N/A,TRUE,"CFMODEL"}</definedName>
    <definedName name="wrn.test2." localSheetId="18" hidden="1">{"SourcesUses",#N/A,TRUE,"CFMODEL";"TransOverview",#N/A,TRUE,"CFMODEL"}</definedName>
    <definedName name="wrn.test2." localSheetId="19" hidden="1">{"SourcesUses",#N/A,TRUE,"CFMODEL";"TransOverview",#N/A,TRUE,"CFMODEL"}</definedName>
    <definedName name="wrn.test2." localSheetId="20" hidden="1">{"SourcesUses",#N/A,TRUE,"CFMODEL";"TransOverview",#N/A,TRUE,"CFMODEL"}</definedName>
    <definedName name="wrn.test2." localSheetId="21" hidden="1">{"SourcesUses",#N/A,TRUE,"CFMODEL";"TransOverview",#N/A,TRUE,"CFMODEL"}</definedName>
    <definedName name="wrn.test2." localSheetId="2" hidden="1">{"SourcesUses",#N/A,TRUE,"CFMODEL";"TransOverview",#N/A,TRUE,"CFMODEL"}</definedName>
    <definedName name="wrn.test2." localSheetId="7" hidden="1">{"SourcesUses",#N/A,TRUE,"CFMODEL";"TransOverview",#N/A,TRUE,"CFMODEL"}</definedName>
    <definedName name="wrn.test2." localSheetId="12" hidden="1">{"SourcesUses",#N/A,TRUE,"CFMODEL";"TransOverview",#N/A,TRUE,"CFMODEL"}</definedName>
    <definedName name="wrn.test2." localSheetId="14" hidden="1">{"SourcesUses",#N/A,TRUE,"CFMODEL";"TransOverview",#N/A,TRUE,"CFMODEL"}</definedName>
    <definedName name="wrn.test2." localSheetId="24" hidden="1">{"SourcesUses",#N/A,TRUE,"CFMODEL";"TransOverview",#N/A,TRUE,"CFMODEL"}</definedName>
    <definedName name="wrn.test2." localSheetId="25" hidden="1">{"SourcesUses",#N/A,TRUE,"CFMODEL";"TransOverview",#N/A,TRUE,"CFMODEL"}</definedName>
    <definedName name="wrn.test2." localSheetId="26" hidden="1">{"SourcesUses",#N/A,TRUE,"CFMODEL";"TransOverview",#N/A,TRUE,"CFMODEL"}</definedName>
    <definedName name="wrn.test2." localSheetId="27" hidden="1">{"SourcesUses",#N/A,TRUE,"CFMODEL";"TransOverview",#N/A,TRUE,"CFMODEL"}</definedName>
    <definedName name="wrn.test2." localSheetId="28" hidden="1">{"SourcesUses",#N/A,TRUE,"CFMODEL";"TransOverview",#N/A,TRUE,"CFMODEL"}</definedName>
    <definedName name="wrn.test2." localSheetId="29" hidden="1">{"SourcesUses",#N/A,TRUE,"CFMODEL";"TransOverview",#N/A,TRUE,"CFMODEL"}</definedName>
    <definedName name="wrn.test3." localSheetId="15" hidden="1">{"SourcesUses",#N/A,TRUE,#N/A;"TransOverview",#N/A,TRUE,"CFMODEL"}</definedName>
    <definedName name="wrn.test3." localSheetId="16" hidden="1">{"SourcesUses",#N/A,TRUE,#N/A;"TransOverview",#N/A,TRUE,"CFMODEL"}</definedName>
    <definedName name="wrn.test3." localSheetId="17" hidden="1">{"SourcesUses",#N/A,TRUE,#N/A;"TransOverview",#N/A,TRUE,"CFMODEL"}</definedName>
    <definedName name="wrn.test3." localSheetId="18" hidden="1">{"SourcesUses",#N/A,TRUE,#N/A;"TransOverview",#N/A,TRUE,"CFMODEL"}</definedName>
    <definedName name="wrn.test3." localSheetId="19" hidden="1">{"SourcesUses",#N/A,TRUE,#N/A;"TransOverview",#N/A,TRUE,"CFMODEL"}</definedName>
    <definedName name="wrn.test3." localSheetId="20" hidden="1">{"SourcesUses",#N/A,TRUE,#N/A;"TransOverview",#N/A,TRUE,"CFMODEL"}</definedName>
    <definedName name="wrn.test3." localSheetId="21" hidden="1">{"SourcesUses",#N/A,TRUE,#N/A;"TransOverview",#N/A,TRUE,"CFMODEL"}</definedName>
    <definedName name="wrn.test3." localSheetId="2" hidden="1">{"SourcesUses",#N/A,TRUE,#N/A;"TransOverview",#N/A,TRUE,"CFMODEL"}</definedName>
    <definedName name="wrn.test3." localSheetId="7" hidden="1">{"SourcesUses",#N/A,TRUE,#N/A;"TransOverview",#N/A,TRUE,"CFMODEL"}</definedName>
    <definedName name="wrn.test3." localSheetId="12" hidden="1">{"SourcesUses",#N/A,TRUE,#N/A;"TransOverview",#N/A,TRUE,"CFMODEL"}</definedName>
    <definedName name="wrn.test3." localSheetId="14" hidden="1">{"SourcesUses",#N/A,TRUE,#N/A;"TransOverview",#N/A,TRUE,"CFMODEL"}</definedName>
    <definedName name="wrn.test3." localSheetId="24" hidden="1">{"SourcesUses",#N/A,TRUE,#N/A;"TransOverview",#N/A,TRUE,"CFMODEL"}</definedName>
    <definedName name="wrn.test3." localSheetId="25" hidden="1">{"SourcesUses",#N/A,TRUE,#N/A;"TransOverview",#N/A,TRUE,"CFMODEL"}</definedName>
    <definedName name="wrn.test3." localSheetId="26" hidden="1">{"SourcesUses",#N/A,TRUE,#N/A;"TransOverview",#N/A,TRUE,"CFMODEL"}</definedName>
    <definedName name="wrn.test3." localSheetId="27" hidden="1">{"SourcesUses",#N/A,TRUE,#N/A;"TransOverview",#N/A,TRUE,"CFMODEL"}</definedName>
    <definedName name="wrn.test3." localSheetId="28" hidden="1">{"SourcesUses",#N/A,TRUE,#N/A;"TransOverview",#N/A,TRUE,"CFMODEL"}</definedName>
    <definedName name="wrn.test3." localSheetId="29" hidden="1">{"SourcesUses",#N/A,TRUE,#N/A;"TransOverview",#N/A,TRUE,"CFMODEL"}</definedName>
    <definedName name="wrn.test3.2" localSheetId="15" hidden="1">{"SourcesUses",#N/A,TRUE,#N/A;"TransOverview",#N/A,TRUE,"CFMODEL"}</definedName>
    <definedName name="wrn.test3.2" localSheetId="16" hidden="1">{"SourcesUses",#N/A,TRUE,#N/A;"TransOverview",#N/A,TRUE,"CFMODEL"}</definedName>
    <definedName name="wrn.test3.2" localSheetId="17" hidden="1">{"SourcesUses",#N/A,TRUE,#N/A;"TransOverview",#N/A,TRUE,"CFMODEL"}</definedName>
    <definedName name="wrn.test3.2" localSheetId="18" hidden="1">{"SourcesUses",#N/A,TRUE,#N/A;"TransOverview",#N/A,TRUE,"CFMODEL"}</definedName>
    <definedName name="wrn.test3.2" localSheetId="19" hidden="1">{"SourcesUses",#N/A,TRUE,#N/A;"TransOverview",#N/A,TRUE,"CFMODEL"}</definedName>
    <definedName name="wrn.test3.2" localSheetId="20" hidden="1">{"SourcesUses",#N/A,TRUE,#N/A;"TransOverview",#N/A,TRUE,"CFMODEL"}</definedName>
    <definedName name="wrn.test3.2" localSheetId="21" hidden="1">{"SourcesUses",#N/A,TRUE,#N/A;"TransOverview",#N/A,TRUE,"CFMODEL"}</definedName>
    <definedName name="wrn.test3.2" localSheetId="2" hidden="1">{"SourcesUses",#N/A,TRUE,#N/A;"TransOverview",#N/A,TRUE,"CFMODEL"}</definedName>
    <definedName name="wrn.test3.2" localSheetId="7" hidden="1">{"SourcesUses",#N/A,TRUE,#N/A;"TransOverview",#N/A,TRUE,"CFMODEL"}</definedName>
    <definedName name="wrn.test3.2" localSheetId="12" hidden="1">{"SourcesUses",#N/A,TRUE,#N/A;"TransOverview",#N/A,TRUE,"CFMODEL"}</definedName>
    <definedName name="wrn.test3.2" localSheetId="14" hidden="1">{"SourcesUses",#N/A,TRUE,#N/A;"TransOverview",#N/A,TRUE,"CFMODEL"}</definedName>
    <definedName name="wrn.test3.2" localSheetId="24" hidden="1">{"SourcesUses",#N/A,TRUE,#N/A;"TransOverview",#N/A,TRUE,"CFMODEL"}</definedName>
    <definedName name="wrn.test3.2" localSheetId="25" hidden="1">{"SourcesUses",#N/A,TRUE,#N/A;"TransOverview",#N/A,TRUE,"CFMODEL"}</definedName>
    <definedName name="wrn.test3.2" localSheetId="26" hidden="1">{"SourcesUses",#N/A,TRUE,#N/A;"TransOverview",#N/A,TRUE,"CFMODEL"}</definedName>
    <definedName name="wrn.test3.2" localSheetId="27" hidden="1">{"SourcesUses",#N/A,TRUE,#N/A;"TransOverview",#N/A,TRUE,"CFMODEL"}</definedName>
    <definedName name="wrn.test3.2" localSheetId="28" hidden="1">{"SourcesUses",#N/A,TRUE,#N/A;"TransOverview",#N/A,TRUE,"CFMODEL"}</definedName>
    <definedName name="wrn.test3.2" localSheetId="29" hidden="1">{"SourcesUses",#N/A,TRUE,#N/A;"TransOverview",#N/A,TRUE,"CFMODEL"}</definedName>
    <definedName name="wrn.test4." localSheetId="15" hidden="1">{"SourcesUses",#N/A,TRUE,"FundsFlow";"TransOverview",#N/A,TRUE,"FundsFlow"}</definedName>
    <definedName name="wrn.test4." localSheetId="16" hidden="1">{"SourcesUses",#N/A,TRUE,"FundsFlow";"TransOverview",#N/A,TRUE,"FundsFlow"}</definedName>
    <definedName name="wrn.test4." localSheetId="17" hidden="1">{"SourcesUses",#N/A,TRUE,"FundsFlow";"TransOverview",#N/A,TRUE,"FundsFlow"}</definedName>
    <definedName name="wrn.test4." localSheetId="18" hidden="1">{"SourcesUses",#N/A,TRUE,"FundsFlow";"TransOverview",#N/A,TRUE,"FundsFlow"}</definedName>
    <definedName name="wrn.test4." localSheetId="19" hidden="1">{"SourcesUses",#N/A,TRUE,"FundsFlow";"TransOverview",#N/A,TRUE,"FundsFlow"}</definedName>
    <definedName name="wrn.test4." localSheetId="20" hidden="1">{"SourcesUses",#N/A,TRUE,"FundsFlow";"TransOverview",#N/A,TRUE,"FundsFlow"}</definedName>
    <definedName name="wrn.test4." localSheetId="21" hidden="1">{"SourcesUses",#N/A,TRUE,"FundsFlow";"TransOverview",#N/A,TRUE,"FundsFlow"}</definedName>
    <definedName name="wrn.test4." localSheetId="2" hidden="1">{"SourcesUses",#N/A,TRUE,"FundsFlow";"TransOverview",#N/A,TRUE,"FundsFlow"}</definedName>
    <definedName name="wrn.test4." localSheetId="7" hidden="1">{"SourcesUses",#N/A,TRUE,"FundsFlow";"TransOverview",#N/A,TRUE,"FundsFlow"}</definedName>
    <definedName name="wrn.test4." localSheetId="12" hidden="1">{"SourcesUses",#N/A,TRUE,"FundsFlow";"TransOverview",#N/A,TRUE,"FundsFlow"}</definedName>
    <definedName name="wrn.test4." localSheetId="14" hidden="1">{"SourcesUses",#N/A,TRUE,"FundsFlow";"TransOverview",#N/A,TRUE,"FundsFlow"}</definedName>
    <definedName name="wrn.test4." localSheetId="24" hidden="1">{"SourcesUses",#N/A,TRUE,"FundsFlow";"TransOverview",#N/A,TRUE,"FundsFlow"}</definedName>
    <definedName name="wrn.test4." localSheetId="25" hidden="1">{"SourcesUses",#N/A,TRUE,"FundsFlow";"TransOverview",#N/A,TRUE,"FundsFlow"}</definedName>
    <definedName name="wrn.test4." localSheetId="26" hidden="1">{"SourcesUses",#N/A,TRUE,"FundsFlow";"TransOverview",#N/A,TRUE,"FundsFlow"}</definedName>
    <definedName name="wrn.test4." localSheetId="27" hidden="1">{"SourcesUses",#N/A,TRUE,"FundsFlow";"TransOverview",#N/A,TRUE,"FundsFlow"}</definedName>
    <definedName name="wrn.test4." localSheetId="28" hidden="1">{"SourcesUses",#N/A,TRUE,"FundsFlow";"TransOverview",#N/A,TRUE,"FundsFlow"}</definedName>
    <definedName name="wrn.test4." localSheetId="29" hidden="1">{"SourcesUses",#N/A,TRUE,"FundsFlow";"TransOverview",#N/A,TRUE,"FundsFlow"}</definedName>
    <definedName name="wrn.test42." localSheetId="15" hidden="1">{"SourcesUses",#N/A,TRUE,"FundsFlow";"TransOverview",#N/A,TRUE,"FundsFlow"}</definedName>
    <definedName name="wrn.test42." localSheetId="16" hidden="1">{"SourcesUses",#N/A,TRUE,"FundsFlow";"TransOverview",#N/A,TRUE,"FundsFlow"}</definedName>
    <definedName name="wrn.test42." localSheetId="17" hidden="1">{"SourcesUses",#N/A,TRUE,"FundsFlow";"TransOverview",#N/A,TRUE,"FundsFlow"}</definedName>
    <definedName name="wrn.test42." localSheetId="18" hidden="1">{"SourcesUses",#N/A,TRUE,"FundsFlow";"TransOverview",#N/A,TRUE,"FundsFlow"}</definedName>
    <definedName name="wrn.test42." localSheetId="19" hidden="1">{"SourcesUses",#N/A,TRUE,"FundsFlow";"TransOverview",#N/A,TRUE,"FundsFlow"}</definedName>
    <definedName name="wrn.test42." localSheetId="20" hidden="1">{"SourcesUses",#N/A,TRUE,"FundsFlow";"TransOverview",#N/A,TRUE,"FundsFlow"}</definedName>
    <definedName name="wrn.test42." localSheetId="21" hidden="1">{"SourcesUses",#N/A,TRUE,"FundsFlow";"TransOverview",#N/A,TRUE,"FundsFlow"}</definedName>
    <definedName name="wrn.test42." localSheetId="2" hidden="1">{"SourcesUses",#N/A,TRUE,"FundsFlow";"TransOverview",#N/A,TRUE,"FundsFlow"}</definedName>
    <definedName name="wrn.test42." localSheetId="7" hidden="1">{"SourcesUses",#N/A,TRUE,"FundsFlow";"TransOverview",#N/A,TRUE,"FundsFlow"}</definedName>
    <definedName name="wrn.test42." localSheetId="12" hidden="1">{"SourcesUses",#N/A,TRUE,"FundsFlow";"TransOverview",#N/A,TRUE,"FundsFlow"}</definedName>
    <definedName name="wrn.test42." localSheetId="14" hidden="1">{"SourcesUses",#N/A,TRUE,"FundsFlow";"TransOverview",#N/A,TRUE,"FundsFlow"}</definedName>
    <definedName name="wrn.test42." localSheetId="24" hidden="1">{"SourcesUses",#N/A,TRUE,"FundsFlow";"TransOverview",#N/A,TRUE,"FundsFlow"}</definedName>
    <definedName name="wrn.test42." localSheetId="25" hidden="1">{"SourcesUses",#N/A,TRUE,"FundsFlow";"TransOverview",#N/A,TRUE,"FundsFlow"}</definedName>
    <definedName name="wrn.test42." localSheetId="26" hidden="1">{"SourcesUses",#N/A,TRUE,"FundsFlow";"TransOverview",#N/A,TRUE,"FundsFlow"}</definedName>
    <definedName name="wrn.test42." localSheetId="27" hidden="1">{"SourcesUses",#N/A,TRUE,"FundsFlow";"TransOverview",#N/A,TRUE,"FundsFlow"}</definedName>
    <definedName name="wrn.test42." localSheetId="28" hidden="1">{"SourcesUses",#N/A,TRUE,"FundsFlow";"TransOverview",#N/A,TRUE,"FundsFlow"}</definedName>
    <definedName name="wrn.test42." localSheetId="29" hidden="1">{"SourcesUses",#N/A,TRUE,"FundsFlow";"TransOverview",#N/A,TRUE,"FundsFlow"}</definedName>
    <definedName name="wrn.TEST610." localSheetId="15" hidden="1">{"TEST610",#N/A,FALSE,"Sheet1"}</definedName>
    <definedName name="wrn.TEST610." localSheetId="16" hidden="1">{"TEST610",#N/A,FALSE,"Sheet1"}</definedName>
    <definedName name="wrn.TEST610." localSheetId="17" hidden="1">{"TEST610",#N/A,FALSE,"Sheet1"}</definedName>
    <definedName name="wrn.TEST610." localSheetId="18" hidden="1">{"TEST610",#N/A,FALSE,"Sheet1"}</definedName>
    <definedName name="wrn.TEST610." localSheetId="19" hidden="1">{"TEST610",#N/A,FALSE,"Sheet1"}</definedName>
    <definedName name="wrn.TEST610." localSheetId="20" hidden="1">{"TEST610",#N/A,FALSE,"Sheet1"}</definedName>
    <definedName name="wrn.TEST610." localSheetId="21" hidden="1">{"TEST610",#N/A,FALSE,"Sheet1"}</definedName>
    <definedName name="wrn.TEST610." localSheetId="2" hidden="1">{"TEST610",#N/A,FALSE,"Sheet1"}</definedName>
    <definedName name="wrn.TEST610." localSheetId="7" hidden="1">{"TEST610",#N/A,FALSE,"Sheet1"}</definedName>
    <definedName name="wrn.TEST610." localSheetId="12" hidden="1">{"TEST610",#N/A,FALSE,"Sheet1"}</definedName>
    <definedName name="wrn.TEST610." localSheetId="14" hidden="1">{"TEST610",#N/A,FALSE,"Sheet1"}</definedName>
    <definedName name="wrn.TEST610." localSheetId="24" hidden="1">{"TEST610",#N/A,FALSE,"Sheet1"}</definedName>
    <definedName name="wrn.TEST610." localSheetId="25" hidden="1">{"TEST610",#N/A,FALSE,"Sheet1"}</definedName>
    <definedName name="wrn.TEST610." localSheetId="26" hidden="1">{"TEST610",#N/A,FALSE,"Sheet1"}</definedName>
    <definedName name="wrn.TEST610." localSheetId="27" hidden="1">{"TEST610",#N/A,FALSE,"Sheet1"}</definedName>
    <definedName name="wrn.TEST610." localSheetId="28" hidden="1">{"TEST610",#N/A,FALSE,"Sheet1"}</definedName>
    <definedName name="wrn.TEST610." localSheetId="29" hidden="1">{"TEST610",#N/A,FALSE,"Sheet1"}</definedName>
    <definedName name="wrn.TEST611." localSheetId="15" hidden="1">{"TEST611",#N/A,FALSE,"Sheet1"}</definedName>
    <definedName name="wrn.TEST611." localSheetId="16" hidden="1">{"TEST611",#N/A,FALSE,"Sheet1"}</definedName>
    <definedName name="wrn.TEST611." localSheetId="17" hidden="1">{"TEST611",#N/A,FALSE,"Sheet1"}</definedName>
    <definedName name="wrn.TEST611." localSheetId="18" hidden="1">{"TEST611",#N/A,FALSE,"Sheet1"}</definedName>
    <definedName name="wrn.TEST611." localSheetId="19" hidden="1">{"TEST611",#N/A,FALSE,"Sheet1"}</definedName>
    <definedName name="wrn.TEST611." localSheetId="20" hidden="1">{"TEST611",#N/A,FALSE,"Sheet1"}</definedName>
    <definedName name="wrn.TEST611." localSheetId="21" hidden="1">{"TEST611",#N/A,FALSE,"Sheet1"}</definedName>
    <definedName name="wrn.TEST611." localSheetId="2" hidden="1">{"TEST611",#N/A,FALSE,"Sheet1"}</definedName>
    <definedName name="wrn.TEST611." localSheetId="7" hidden="1">{"TEST611",#N/A,FALSE,"Sheet1"}</definedName>
    <definedName name="wrn.TEST611." localSheetId="12" hidden="1">{"TEST611",#N/A,FALSE,"Sheet1"}</definedName>
    <definedName name="wrn.TEST611." localSheetId="14" hidden="1">{"TEST611",#N/A,FALSE,"Sheet1"}</definedName>
    <definedName name="wrn.TEST611." localSheetId="24" hidden="1">{"TEST611",#N/A,FALSE,"Sheet1"}</definedName>
    <definedName name="wrn.TEST611." localSheetId="25" hidden="1">{"TEST611",#N/A,FALSE,"Sheet1"}</definedName>
    <definedName name="wrn.TEST611." localSheetId="26" hidden="1">{"TEST611",#N/A,FALSE,"Sheet1"}</definedName>
    <definedName name="wrn.TEST611." localSheetId="27" hidden="1">{"TEST611",#N/A,FALSE,"Sheet1"}</definedName>
    <definedName name="wrn.TEST611." localSheetId="28" hidden="1">{"TEST611",#N/A,FALSE,"Sheet1"}</definedName>
    <definedName name="wrn.TEST611." localSheetId="29" hidden="1">{"TEST611",#N/A,FALSE,"Sheet1"}</definedName>
    <definedName name="wrn.Total." localSheetId="15" hidden="1">{"schedh3a",#N/A,TRUE,"H-3";"schedh3b",#N/A,TRUE,"H-3"}</definedName>
    <definedName name="wrn.Total." localSheetId="16" hidden="1">{"schedh3a",#N/A,TRUE,"H-3";"schedh3b",#N/A,TRUE,"H-3"}</definedName>
    <definedName name="wrn.Total." localSheetId="17" hidden="1">{"schedh3a",#N/A,TRUE,"H-3";"schedh3b",#N/A,TRUE,"H-3"}</definedName>
    <definedName name="wrn.Total." localSheetId="18" hidden="1">{"schedh3a",#N/A,TRUE,"H-3";"schedh3b",#N/A,TRUE,"H-3"}</definedName>
    <definedName name="wrn.Total." localSheetId="19" hidden="1">{"schedh3a",#N/A,TRUE,"H-3";"schedh3b",#N/A,TRUE,"H-3"}</definedName>
    <definedName name="wrn.Total." localSheetId="20" hidden="1">{"schedh3a",#N/A,TRUE,"H-3";"schedh3b",#N/A,TRUE,"H-3"}</definedName>
    <definedName name="wrn.Total." localSheetId="21" hidden="1">{"schedh3a",#N/A,TRUE,"H-3";"schedh3b",#N/A,TRUE,"H-3"}</definedName>
    <definedName name="wrn.Total." localSheetId="2" hidden="1">{"schedh3a",#N/A,TRUE,"H-3";"schedh3b",#N/A,TRUE,"H-3"}</definedName>
    <definedName name="wrn.Total." localSheetId="7" hidden="1">{"schedh3a",#N/A,TRUE,"H-3";"schedh3b",#N/A,TRUE,"H-3"}</definedName>
    <definedName name="wrn.Total." localSheetId="12" hidden="1">{"schedh3a",#N/A,TRUE,"H-3";"schedh3b",#N/A,TRUE,"H-3"}</definedName>
    <definedName name="wrn.Total." localSheetId="14" hidden="1">{"schedh3a",#N/A,TRUE,"H-3";"schedh3b",#N/A,TRUE,"H-3"}</definedName>
    <definedName name="wrn.Total." localSheetId="24" hidden="1">{"schedh3a",#N/A,TRUE,"H-3";"schedh3b",#N/A,TRUE,"H-3"}</definedName>
    <definedName name="wrn.Total." localSheetId="25" hidden="1">{"schedh3a",#N/A,TRUE,"H-3";"schedh3b",#N/A,TRUE,"H-3"}</definedName>
    <definedName name="wrn.Total." localSheetId="26" hidden="1">{"schedh3a",#N/A,TRUE,"H-3";"schedh3b",#N/A,TRUE,"H-3"}</definedName>
    <definedName name="wrn.Total." localSheetId="27" hidden="1">{"schedh3a",#N/A,TRUE,"H-3";"schedh3b",#N/A,TRUE,"H-3"}</definedName>
    <definedName name="wrn.Total." localSheetId="28" hidden="1">{"schedh3a",#N/A,TRUE,"H-3";"schedh3b",#N/A,TRUE,"H-3"}</definedName>
    <definedName name="wrn.Total." localSheetId="29" hidden="1">{"schedh3a",#N/A,TRUE,"H-3";"schedh3b",#N/A,TRUE,"H-3"}</definedName>
    <definedName name="wrn.XX." localSheetId="15" hidden="1">{#N/A,#N/A,FALSE,"337"}</definedName>
    <definedName name="wrn.XX." localSheetId="16" hidden="1">{#N/A,#N/A,FALSE,"337"}</definedName>
    <definedName name="wrn.XX." localSheetId="17" hidden="1">{#N/A,#N/A,FALSE,"337"}</definedName>
    <definedName name="wrn.XX." localSheetId="18" hidden="1">{#N/A,#N/A,FALSE,"337"}</definedName>
    <definedName name="wrn.XX." localSheetId="19" hidden="1">{#N/A,#N/A,FALSE,"337"}</definedName>
    <definedName name="wrn.XX." localSheetId="20" hidden="1">{#N/A,#N/A,FALSE,"337"}</definedName>
    <definedName name="wrn.XX." localSheetId="21" hidden="1">{#N/A,#N/A,FALSE,"337"}</definedName>
    <definedName name="wrn.XX." localSheetId="2" hidden="1">{#N/A,#N/A,FALSE,"337"}</definedName>
    <definedName name="wrn.XX." localSheetId="7" hidden="1">{#N/A,#N/A,FALSE,"337"}</definedName>
    <definedName name="wrn.XX." localSheetId="12" hidden="1">{#N/A,#N/A,FALSE,"337"}</definedName>
    <definedName name="wrn.XX." localSheetId="14" hidden="1">{#N/A,#N/A,FALSE,"337"}</definedName>
    <definedName name="wrn.XX." localSheetId="24" hidden="1">{#N/A,#N/A,FALSE,"337"}</definedName>
    <definedName name="wrn.XX." localSheetId="25" hidden="1">{#N/A,#N/A,FALSE,"337"}</definedName>
    <definedName name="wrn.XX." localSheetId="26" hidden="1">{#N/A,#N/A,FALSE,"337"}</definedName>
    <definedName name="wrn.XX." localSheetId="27" hidden="1">{#N/A,#N/A,FALSE,"337"}</definedName>
    <definedName name="wrn.XX." localSheetId="28" hidden="1">{#N/A,#N/A,FALSE,"337"}</definedName>
    <definedName name="wrn.XX." localSheetId="29" hidden="1">{#N/A,#N/A,FALSE,"337"}</definedName>
    <definedName name="wtf" localSheetId="15" hidden="1">#REF!</definedName>
    <definedName name="wtf" localSheetId="16" hidden="1">#REF!</definedName>
    <definedName name="wtf" localSheetId="17" hidden="1">#REF!</definedName>
    <definedName name="wtf" localSheetId="18" hidden="1">#REF!</definedName>
    <definedName name="wtf" localSheetId="19" hidden="1">#REF!</definedName>
    <definedName name="wtf" localSheetId="20" hidden="1">#REF!</definedName>
    <definedName name="wtf" localSheetId="24" hidden="1">#REF!</definedName>
    <definedName name="wtf" localSheetId="25" hidden="1">#REF!</definedName>
    <definedName name="wtf" localSheetId="26" hidden="1">#REF!</definedName>
    <definedName name="wtf" localSheetId="27" hidden="1">#REF!</definedName>
    <definedName name="wtf" localSheetId="28" hidden="1">#REF!</definedName>
    <definedName name="wtf" localSheetId="29" hidden="1">#REF!</definedName>
    <definedName name="wtf" hidden="1">#REF!</definedName>
    <definedName name="wvu.buyout." localSheetId="15"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16"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17"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18"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19"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20"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21"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2"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7"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12"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14"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24"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25"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26"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27"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28"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29"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ecm." localSheetId="15"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16"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17"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18"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19"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20"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21"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2"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7"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12"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14"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24"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25"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26"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27"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28"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29"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finmod." localSheetId="15"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16"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17"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18"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19"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20"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21"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2"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7"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12"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14"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24"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25"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26"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27"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28"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29"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hillpay." localSheetId="15"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16"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17"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18"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19"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20"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21"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2"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7"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12"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14"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24"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25"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26"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27"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28"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29"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maint." localSheetId="15"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16"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17"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18"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19"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20"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21"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2"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7"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12"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14"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24"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25"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26"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27"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28"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29"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onitor." localSheetId="15"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16"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17"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18"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19"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20"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21"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2"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7"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12"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14"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24"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25"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26"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27"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28"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29"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o_m94." localSheetId="15"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16"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17"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18"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19"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20"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21"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2"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7"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12"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14"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24"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25"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26"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27"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28"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29"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psc." localSheetId="15"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16"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17"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18"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19"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20"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21"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2"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7"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12"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14"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24"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25"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26"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27"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28"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29"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1.maint." localSheetId="15"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16"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17"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18"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19"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20"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21"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2"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7"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12"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14"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24"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25"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26"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27"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28"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29"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wwwwwww" localSheetId="15" hidden="1">{"2002Frcst","05Month",FALSE,"Frcst Format 2002"}</definedName>
    <definedName name="wwwwwwww" localSheetId="16" hidden="1">{"2002Frcst","05Month",FALSE,"Frcst Format 2002"}</definedName>
    <definedName name="wwwwwwww" localSheetId="17" hidden="1">{"2002Frcst","05Month",FALSE,"Frcst Format 2002"}</definedName>
    <definedName name="wwwwwwww" localSheetId="18" hidden="1">{"2002Frcst","05Month",FALSE,"Frcst Format 2002"}</definedName>
    <definedName name="wwwwwwww" localSheetId="19" hidden="1">{"2002Frcst","05Month",FALSE,"Frcst Format 2002"}</definedName>
    <definedName name="wwwwwwww" localSheetId="20" hidden="1">{"2002Frcst","05Month",FALSE,"Frcst Format 2002"}</definedName>
    <definedName name="wwwwwwww" localSheetId="21" hidden="1">{"2002Frcst","05Month",FALSE,"Frcst Format 2002"}</definedName>
    <definedName name="wwwwwwww" localSheetId="2" hidden="1">{"2002Frcst","05Month",FALSE,"Frcst Format 2002"}</definedName>
    <definedName name="wwwwwwww" localSheetId="7" hidden="1">{"2002Frcst","05Month",FALSE,"Frcst Format 2002"}</definedName>
    <definedName name="wwwwwwww" localSheetId="12" hidden="1">{"2002Frcst","05Month",FALSE,"Frcst Format 2002"}</definedName>
    <definedName name="wwwwwwww" localSheetId="14" hidden="1">{"2002Frcst","05Month",FALSE,"Frcst Format 2002"}</definedName>
    <definedName name="wwwwwwww" localSheetId="24" hidden="1">{"2002Frcst","05Month",FALSE,"Frcst Format 2002"}</definedName>
    <definedName name="wwwwwwww" localSheetId="25" hidden="1">{"2002Frcst","05Month",FALSE,"Frcst Format 2002"}</definedName>
    <definedName name="wwwwwwww" localSheetId="26" hidden="1">{"2002Frcst","05Month",FALSE,"Frcst Format 2002"}</definedName>
    <definedName name="wwwwwwww" localSheetId="27" hidden="1">{"2002Frcst","05Month",FALSE,"Frcst Format 2002"}</definedName>
    <definedName name="wwwwwwww" localSheetId="28" hidden="1">{"2002Frcst","05Month",FALSE,"Frcst Format 2002"}</definedName>
    <definedName name="wwwwwwww" localSheetId="29" hidden="1">{"2002Frcst","05Month",FALSE,"Frcst Format 2002"}</definedName>
    <definedName name="x" localSheetId="15" hidden="1">{"Page_1",#N/A,FALSE,"BAD4Q98";"Page_2",#N/A,FALSE,"BAD4Q98";"Page_3",#N/A,FALSE,"BAD4Q98";"Page_4",#N/A,FALSE,"BAD4Q98";"Page_5",#N/A,FALSE,"BAD4Q98";"Page_6",#N/A,FALSE,"BAD4Q98";"Input_1",#N/A,FALSE,"BAD4Q98";"Input_2",#N/A,FALSE,"BAD4Q98"}</definedName>
    <definedName name="x" localSheetId="16" hidden="1">{"Page_1",#N/A,FALSE,"BAD4Q98";"Page_2",#N/A,FALSE,"BAD4Q98";"Page_3",#N/A,FALSE,"BAD4Q98";"Page_4",#N/A,FALSE,"BAD4Q98";"Page_5",#N/A,FALSE,"BAD4Q98";"Page_6",#N/A,FALSE,"BAD4Q98";"Input_1",#N/A,FALSE,"BAD4Q98";"Input_2",#N/A,FALSE,"BAD4Q98"}</definedName>
    <definedName name="x" localSheetId="17" hidden="1">{"Page_1",#N/A,FALSE,"BAD4Q98";"Page_2",#N/A,FALSE,"BAD4Q98";"Page_3",#N/A,FALSE,"BAD4Q98";"Page_4",#N/A,FALSE,"BAD4Q98";"Page_5",#N/A,FALSE,"BAD4Q98";"Page_6",#N/A,FALSE,"BAD4Q98";"Input_1",#N/A,FALSE,"BAD4Q98";"Input_2",#N/A,FALSE,"BAD4Q98"}</definedName>
    <definedName name="x" localSheetId="18" hidden="1">{"Page_1",#N/A,FALSE,"BAD4Q98";"Page_2",#N/A,FALSE,"BAD4Q98";"Page_3",#N/A,FALSE,"BAD4Q98";"Page_4",#N/A,FALSE,"BAD4Q98";"Page_5",#N/A,FALSE,"BAD4Q98";"Page_6",#N/A,FALSE,"BAD4Q98";"Input_1",#N/A,FALSE,"BAD4Q98";"Input_2",#N/A,FALSE,"BAD4Q98"}</definedName>
    <definedName name="x" localSheetId="19" hidden="1">{"Page_1",#N/A,FALSE,"BAD4Q98";"Page_2",#N/A,FALSE,"BAD4Q98";"Page_3",#N/A,FALSE,"BAD4Q98";"Page_4",#N/A,FALSE,"BAD4Q98";"Page_5",#N/A,FALSE,"BAD4Q98";"Page_6",#N/A,FALSE,"BAD4Q98";"Input_1",#N/A,FALSE,"BAD4Q98";"Input_2",#N/A,FALSE,"BAD4Q98"}</definedName>
    <definedName name="x" localSheetId="20" hidden="1">{"Page_1",#N/A,FALSE,"BAD4Q98";"Page_2",#N/A,FALSE,"BAD4Q98";"Page_3",#N/A,FALSE,"BAD4Q98";"Page_4",#N/A,FALSE,"BAD4Q98";"Page_5",#N/A,FALSE,"BAD4Q98";"Page_6",#N/A,FALSE,"BAD4Q98";"Input_1",#N/A,FALSE,"BAD4Q98";"Input_2",#N/A,FALSE,"BAD4Q98"}</definedName>
    <definedName name="x" localSheetId="21" hidden="1">{"Page_1",#N/A,FALSE,"BAD4Q98";"Page_2",#N/A,FALSE,"BAD4Q98";"Page_3",#N/A,FALSE,"BAD4Q98";"Page_4",#N/A,FALSE,"BAD4Q98";"Page_5",#N/A,FALSE,"BAD4Q98";"Page_6",#N/A,FALSE,"BAD4Q98";"Input_1",#N/A,FALSE,"BAD4Q98";"Input_2",#N/A,FALSE,"BAD4Q98"}</definedName>
    <definedName name="x" localSheetId="2" hidden="1">{"Page_1",#N/A,FALSE,"BAD4Q98";"Page_2",#N/A,FALSE,"BAD4Q98";"Page_3",#N/A,FALSE,"BAD4Q98";"Page_4",#N/A,FALSE,"BAD4Q98";"Page_5",#N/A,FALSE,"BAD4Q98";"Page_6",#N/A,FALSE,"BAD4Q98";"Input_1",#N/A,FALSE,"BAD4Q98";"Input_2",#N/A,FALSE,"BAD4Q98"}</definedName>
    <definedName name="x" localSheetId="7" hidden="1">{"Page_1",#N/A,FALSE,"BAD4Q98";"Page_2",#N/A,FALSE,"BAD4Q98";"Page_3",#N/A,FALSE,"BAD4Q98";"Page_4",#N/A,FALSE,"BAD4Q98";"Page_5",#N/A,FALSE,"BAD4Q98";"Page_6",#N/A,FALSE,"BAD4Q98";"Input_1",#N/A,FALSE,"BAD4Q98";"Input_2",#N/A,FALSE,"BAD4Q98"}</definedName>
    <definedName name="x" localSheetId="12" hidden="1">{"Page_1",#N/A,FALSE,"BAD4Q98";"Page_2",#N/A,FALSE,"BAD4Q98";"Page_3",#N/A,FALSE,"BAD4Q98";"Page_4",#N/A,FALSE,"BAD4Q98";"Page_5",#N/A,FALSE,"BAD4Q98";"Page_6",#N/A,FALSE,"BAD4Q98";"Input_1",#N/A,FALSE,"BAD4Q98";"Input_2",#N/A,FALSE,"BAD4Q98"}</definedName>
    <definedName name="x" localSheetId="14" hidden="1">{"Page_1",#N/A,FALSE,"BAD4Q98";"Page_2",#N/A,FALSE,"BAD4Q98";"Page_3",#N/A,FALSE,"BAD4Q98";"Page_4",#N/A,FALSE,"BAD4Q98";"Page_5",#N/A,FALSE,"BAD4Q98";"Page_6",#N/A,FALSE,"BAD4Q98";"Input_1",#N/A,FALSE,"BAD4Q98";"Input_2",#N/A,FALSE,"BAD4Q98"}</definedName>
    <definedName name="x" localSheetId="24" hidden="1">{"Page_1",#N/A,FALSE,"BAD4Q98";"Page_2",#N/A,FALSE,"BAD4Q98";"Page_3",#N/A,FALSE,"BAD4Q98";"Page_4",#N/A,FALSE,"BAD4Q98";"Page_5",#N/A,FALSE,"BAD4Q98";"Page_6",#N/A,FALSE,"BAD4Q98";"Input_1",#N/A,FALSE,"BAD4Q98";"Input_2",#N/A,FALSE,"BAD4Q98"}</definedName>
    <definedName name="x" localSheetId="25" hidden="1">{"Page_1",#N/A,FALSE,"BAD4Q98";"Page_2",#N/A,FALSE,"BAD4Q98";"Page_3",#N/A,FALSE,"BAD4Q98";"Page_4",#N/A,FALSE,"BAD4Q98";"Page_5",#N/A,FALSE,"BAD4Q98";"Page_6",#N/A,FALSE,"BAD4Q98";"Input_1",#N/A,FALSE,"BAD4Q98";"Input_2",#N/A,FALSE,"BAD4Q98"}</definedName>
    <definedName name="x" localSheetId="26" hidden="1">{"Page_1",#N/A,FALSE,"BAD4Q98";"Page_2",#N/A,FALSE,"BAD4Q98";"Page_3",#N/A,FALSE,"BAD4Q98";"Page_4",#N/A,FALSE,"BAD4Q98";"Page_5",#N/A,FALSE,"BAD4Q98";"Page_6",#N/A,FALSE,"BAD4Q98";"Input_1",#N/A,FALSE,"BAD4Q98";"Input_2",#N/A,FALSE,"BAD4Q98"}</definedName>
    <definedName name="x" localSheetId="27" hidden="1">{"Page_1",#N/A,FALSE,"BAD4Q98";"Page_2",#N/A,FALSE,"BAD4Q98";"Page_3",#N/A,FALSE,"BAD4Q98";"Page_4",#N/A,FALSE,"BAD4Q98";"Page_5",#N/A,FALSE,"BAD4Q98";"Page_6",#N/A,FALSE,"BAD4Q98";"Input_1",#N/A,FALSE,"BAD4Q98";"Input_2",#N/A,FALSE,"BAD4Q98"}</definedName>
    <definedName name="x" localSheetId="28" hidden="1">{"Page_1",#N/A,FALSE,"BAD4Q98";"Page_2",#N/A,FALSE,"BAD4Q98";"Page_3",#N/A,FALSE,"BAD4Q98";"Page_4",#N/A,FALSE,"BAD4Q98";"Page_5",#N/A,FALSE,"BAD4Q98";"Page_6",#N/A,FALSE,"BAD4Q98";"Input_1",#N/A,FALSE,"BAD4Q98";"Input_2",#N/A,FALSE,"BAD4Q98"}</definedName>
    <definedName name="x" localSheetId="29" hidden="1">{"Page_1",#N/A,FALSE,"BAD4Q98";"Page_2",#N/A,FALSE,"BAD4Q98";"Page_3",#N/A,FALSE,"BAD4Q98";"Page_4",#N/A,FALSE,"BAD4Q98";"Page_5",#N/A,FALSE,"BAD4Q98";"Page_6",#N/A,FALSE,"BAD4Q98";"Input_1",#N/A,FALSE,"BAD4Q98";"Input_2",#N/A,FALSE,"BAD4Q98"}</definedName>
    <definedName name="X_Amortization" localSheetId="15">#REF!,#REF!,#REF!,#REF!,#REF!,#REF!</definedName>
    <definedName name="X_Amortization" localSheetId="16">#REF!,#REF!,#REF!,#REF!,#REF!,#REF!</definedName>
    <definedName name="X_Amortization" localSheetId="17">#REF!,#REF!,#REF!,#REF!,#REF!,#REF!</definedName>
    <definedName name="X_Amortization" localSheetId="18">#REF!,#REF!,#REF!,#REF!,#REF!,#REF!</definedName>
    <definedName name="X_Amortization" localSheetId="19">#REF!,#REF!,#REF!,#REF!,#REF!,#REF!</definedName>
    <definedName name="X_Amortization" localSheetId="20">#REF!,#REF!,#REF!,#REF!,#REF!,#REF!</definedName>
    <definedName name="X_Amortization" localSheetId="24">#REF!,#REF!,#REF!,#REF!,#REF!,#REF!</definedName>
    <definedName name="X_Amortization" localSheetId="25">#REF!,#REF!,#REF!,#REF!,#REF!,#REF!</definedName>
    <definedName name="X_Amortization" localSheetId="26">#REF!,#REF!,#REF!,#REF!,#REF!,#REF!</definedName>
    <definedName name="X_Amortization" localSheetId="27">#REF!,#REF!,#REF!,#REF!,#REF!,#REF!</definedName>
    <definedName name="X_Amortization" localSheetId="28">#REF!,#REF!,#REF!,#REF!,#REF!,#REF!</definedName>
    <definedName name="X_Amortization" localSheetId="29">#REF!,#REF!,#REF!,#REF!,#REF!,#REF!</definedName>
    <definedName name="X_Amortization">#REF!,#REF!,#REF!,#REF!,#REF!,#REF!</definedName>
    <definedName name="X_Vld_Amort" localSheetId="15">#REF!</definedName>
    <definedName name="X_Vld_Amort" localSheetId="16">#REF!</definedName>
    <definedName name="X_Vld_Amort" localSheetId="17">#REF!</definedName>
    <definedName name="X_Vld_Amort" localSheetId="18">#REF!</definedName>
    <definedName name="X_Vld_Amort" localSheetId="19">#REF!</definedName>
    <definedName name="X_Vld_Amort" localSheetId="20">#REF!</definedName>
    <definedName name="X_Vld_Amort" localSheetId="24">#REF!</definedName>
    <definedName name="X_Vld_Amort" localSheetId="25">#REF!</definedName>
    <definedName name="X_Vld_Amort" localSheetId="26">#REF!</definedName>
    <definedName name="X_Vld_Amort" localSheetId="27">#REF!</definedName>
    <definedName name="X_Vld_Amort" localSheetId="28">#REF!</definedName>
    <definedName name="X_Vld_Amort" localSheetId="29">#REF!</definedName>
    <definedName name="X_Vld_Amort">#REF!</definedName>
    <definedName name="X_Vld_APIC" localSheetId="15">#REF!</definedName>
    <definedName name="X_Vld_APIC" localSheetId="16">#REF!</definedName>
    <definedName name="X_Vld_APIC" localSheetId="17">#REF!</definedName>
    <definedName name="X_Vld_APIC" localSheetId="18">#REF!</definedName>
    <definedName name="X_Vld_APIC" localSheetId="19">#REF!</definedName>
    <definedName name="X_Vld_APIC" localSheetId="20">#REF!</definedName>
    <definedName name="X_Vld_APIC" localSheetId="24">#REF!</definedName>
    <definedName name="X_Vld_APIC" localSheetId="25">#REF!</definedName>
    <definedName name="X_Vld_APIC" localSheetId="26">#REF!</definedName>
    <definedName name="X_Vld_APIC" localSheetId="27">#REF!</definedName>
    <definedName name="X_Vld_APIC" localSheetId="28">#REF!</definedName>
    <definedName name="X_Vld_APIC" localSheetId="29">#REF!</definedName>
    <definedName name="X_Vld_APIC">#REF!</definedName>
    <definedName name="X_Vld_ChgCash">'[12]CF Report'!$C$65</definedName>
    <definedName name="X_Vld_CStk" localSheetId="15">#REF!</definedName>
    <definedName name="X_Vld_CStk" localSheetId="16">#REF!</definedName>
    <definedName name="X_Vld_CStk" localSheetId="17">#REF!</definedName>
    <definedName name="X_Vld_CStk" localSheetId="18">#REF!</definedName>
    <definedName name="X_Vld_CStk" localSheetId="19">#REF!</definedName>
    <definedName name="X_Vld_CStk" localSheetId="20">#REF!</definedName>
    <definedName name="X_Vld_CStk" localSheetId="24">#REF!</definedName>
    <definedName name="X_Vld_CStk" localSheetId="25">#REF!</definedName>
    <definedName name="X_Vld_CStk" localSheetId="26">#REF!</definedName>
    <definedName name="X_Vld_CStk" localSheetId="27">#REF!</definedName>
    <definedName name="X_Vld_CStk" localSheetId="28">#REF!</definedName>
    <definedName name="X_Vld_CStk" localSheetId="29">#REF!</definedName>
    <definedName name="X_Vld_CStk">#REF!</definedName>
    <definedName name="X_Vld_DefCr" localSheetId="15">#REF!</definedName>
    <definedName name="X_Vld_DefCr" localSheetId="16">#REF!</definedName>
    <definedName name="X_Vld_DefCr" localSheetId="17">#REF!</definedName>
    <definedName name="X_Vld_DefCr" localSheetId="18">#REF!</definedName>
    <definedName name="X_Vld_DefCr" localSheetId="19">#REF!</definedName>
    <definedName name="X_Vld_DefCr" localSheetId="20">#REF!</definedName>
    <definedName name="X_Vld_DefCr" localSheetId="24">#REF!</definedName>
    <definedName name="X_Vld_DefCr" localSheetId="25">#REF!</definedName>
    <definedName name="X_Vld_DefCr" localSheetId="26">#REF!</definedName>
    <definedName name="X_Vld_DefCr" localSheetId="27">#REF!</definedName>
    <definedName name="X_Vld_DefCr" localSheetId="28">#REF!</definedName>
    <definedName name="X_Vld_DefCr" localSheetId="29">#REF!</definedName>
    <definedName name="X_Vld_DefCr">#REF!</definedName>
    <definedName name="X_Vld_Depr" localSheetId="15">#REF!</definedName>
    <definedName name="X_Vld_Depr" localSheetId="16">#REF!</definedName>
    <definedName name="X_Vld_Depr" localSheetId="17">#REF!</definedName>
    <definedName name="X_Vld_Depr" localSheetId="18">#REF!</definedName>
    <definedName name="X_Vld_Depr" localSheetId="19">#REF!</definedName>
    <definedName name="X_Vld_Depr" localSheetId="20">#REF!</definedName>
    <definedName name="X_Vld_Depr" localSheetId="24">#REF!</definedName>
    <definedName name="X_Vld_Depr" localSheetId="25">#REF!</definedName>
    <definedName name="X_Vld_Depr" localSheetId="26">#REF!</definedName>
    <definedName name="X_Vld_Depr" localSheetId="27">#REF!</definedName>
    <definedName name="X_Vld_Depr" localSheetId="28">#REF!</definedName>
    <definedName name="X_Vld_Depr" localSheetId="29">#REF!</definedName>
    <definedName name="X_Vld_Depr">#REF!</definedName>
    <definedName name="X_Vld_ESOP" localSheetId="15">#REF!</definedName>
    <definedName name="X_Vld_ESOP" localSheetId="16">#REF!</definedName>
    <definedName name="X_Vld_ESOP" localSheetId="17">#REF!</definedName>
    <definedName name="X_Vld_ESOP" localSheetId="18">#REF!</definedName>
    <definedName name="X_Vld_ESOP" localSheetId="19">#REF!</definedName>
    <definedName name="X_Vld_ESOP" localSheetId="20">#REF!</definedName>
    <definedName name="X_Vld_ESOP" localSheetId="24">#REF!</definedName>
    <definedName name="X_Vld_ESOP" localSheetId="25">#REF!</definedName>
    <definedName name="X_Vld_ESOP" localSheetId="26">#REF!</definedName>
    <definedName name="X_Vld_ESOP" localSheetId="27">#REF!</definedName>
    <definedName name="X_Vld_ESOP" localSheetId="28">#REF!</definedName>
    <definedName name="X_Vld_ESOP" localSheetId="29">#REF!</definedName>
    <definedName name="X_Vld_ESOP">#REF!</definedName>
    <definedName name="X_Vld_GdWl" localSheetId="15">#REF!</definedName>
    <definedName name="X_Vld_GdWl" localSheetId="16">#REF!</definedName>
    <definedName name="X_Vld_GdWl" localSheetId="17">#REF!</definedName>
    <definedName name="X_Vld_GdWl" localSheetId="18">#REF!</definedName>
    <definedName name="X_Vld_GdWl" localSheetId="19">#REF!</definedName>
    <definedName name="X_Vld_GdWl" localSheetId="20">#REF!</definedName>
    <definedName name="X_Vld_GdWl" localSheetId="24">#REF!</definedName>
    <definedName name="X_Vld_GdWl" localSheetId="25">#REF!</definedName>
    <definedName name="X_Vld_GdWl" localSheetId="26">#REF!</definedName>
    <definedName name="X_Vld_GdWl" localSheetId="27">#REF!</definedName>
    <definedName name="X_Vld_GdWl" localSheetId="28">#REF!</definedName>
    <definedName name="X_Vld_GdWl" localSheetId="29">#REF!</definedName>
    <definedName name="X_Vld_GdWl">#REF!</definedName>
    <definedName name="X_Vld_Inv" localSheetId="15">#REF!</definedName>
    <definedName name="X_Vld_Inv" localSheetId="16">#REF!</definedName>
    <definedName name="X_Vld_Inv" localSheetId="17">#REF!</definedName>
    <definedName name="X_Vld_Inv" localSheetId="18">#REF!</definedName>
    <definedName name="X_Vld_Inv" localSheetId="19">#REF!</definedName>
    <definedName name="X_Vld_Inv" localSheetId="20">#REF!</definedName>
    <definedName name="X_Vld_Inv" localSheetId="24">#REF!</definedName>
    <definedName name="X_Vld_Inv" localSheetId="25">#REF!</definedName>
    <definedName name="X_Vld_Inv" localSheetId="26">#REF!</definedName>
    <definedName name="X_Vld_Inv" localSheetId="27">#REF!</definedName>
    <definedName name="X_Vld_Inv" localSheetId="28">#REF!</definedName>
    <definedName name="X_Vld_Inv" localSheetId="29">#REF!</definedName>
    <definedName name="X_Vld_Inv">#REF!</definedName>
    <definedName name="X_Vld_LTAst" localSheetId="15">#REF!</definedName>
    <definedName name="X_Vld_LTAst" localSheetId="16">#REF!</definedName>
    <definedName name="X_Vld_LTAst" localSheetId="17">#REF!</definedName>
    <definedName name="X_Vld_LTAst" localSheetId="18">#REF!</definedName>
    <definedName name="X_Vld_LTAst" localSheetId="19">#REF!</definedName>
    <definedName name="X_Vld_LTAst" localSheetId="20">#REF!</definedName>
    <definedName name="X_Vld_LTAst" localSheetId="24">#REF!</definedName>
    <definedName name="X_Vld_LTAst" localSheetId="25">#REF!</definedName>
    <definedName name="X_Vld_LTAst" localSheetId="26">#REF!</definedName>
    <definedName name="X_Vld_LTAst" localSheetId="27">#REF!</definedName>
    <definedName name="X_Vld_LTAst" localSheetId="28">#REF!</definedName>
    <definedName name="X_Vld_LTAst" localSheetId="29">#REF!</definedName>
    <definedName name="X_Vld_LTAst">#REF!</definedName>
    <definedName name="X_Vld_LTDebt" localSheetId="15">#REF!</definedName>
    <definedName name="X_Vld_LTDebt" localSheetId="16">#REF!</definedName>
    <definedName name="X_Vld_LTDebt" localSheetId="17">#REF!</definedName>
    <definedName name="X_Vld_LTDebt" localSheetId="18">#REF!</definedName>
    <definedName name="X_Vld_LTDebt" localSheetId="19">#REF!</definedName>
    <definedName name="X_Vld_LTDebt" localSheetId="20">#REF!</definedName>
    <definedName name="X_Vld_LTDebt" localSheetId="24">#REF!</definedName>
    <definedName name="X_Vld_LTDebt" localSheetId="25">#REF!</definedName>
    <definedName name="X_Vld_LTDebt" localSheetId="26">#REF!</definedName>
    <definedName name="X_Vld_LTDebt" localSheetId="27">#REF!</definedName>
    <definedName name="X_Vld_LTDebt" localSheetId="28">#REF!</definedName>
    <definedName name="X_Vld_LTDebt" localSheetId="29">#REF!</definedName>
    <definedName name="X_Vld_LTDebt">#REF!</definedName>
    <definedName name="X_Vld_MinInt" localSheetId="15">#REF!</definedName>
    <definedName name="X_Vld_MinInt" localSheetId="16">#REF!</definedName>
    <definedName name="X_Vld_MinInt" localSheetId="17">#REF!</definedName>
    <definedName name="X_Vld_MinInt" localSheetId="18">#REF!</definedName>
    <definedName name="X_Vld_MinInt" localSheetId="19">#REF!</definedName>
    <definedName name="X_Vld_MinInt" localSheetId="20">#REF!</definedName>
    <definedName name="X_Vld_MinInt" localSheetId="24">#REF!</definedName>
    <definedName name="X_Vld_MinInt" localSheetId="25">#REF!</definedName>
    <definedName name="X_Vld_MinInt" localSheetId="26">#REF!</definedName>
    <definedName name="X_Vld_MinInt" localSheetId="27">#REF!</definedName>
    <definedName name="X_Vld_MinInt" localSheetId="28">#REF!</definedName>
    <definedName name="X_Vld_MinInt" localSheetId="29">#REF!</definedName>
    <definedName name="X_Vld_MinInt">#REF!</definedName>
    <definedName name="X_Vld_NetWrkCap" localSheetId="15">#REF!</definedName>
    <definedName name="X_Vld_NetWrkCap" localSheetId="16">#REF!</definedName>
    <definedName name="X_Vld_NetWrkCap" localSheetId="17">#REF!</definedName>
    <definedName name="X_Vld_NetWrkCap" localSheetId="18">#REF!</definedName>
    <definedName name="X_Vld_NetWrkCap" localSheetId="19">#REF!</definedName>
    <definedName name="X_Vld_NetWrkCap" localSheetId="20">#REF!</definedName>
    <definedName name="X_Vld_NetWrkCap" localSheetId="24">#REF!</definedName>
    <definedName name="X_Vld_NetWrkCap" localSheetId="25">#REF!</definedName>
    <definedName name="X_Vld_NetWrkCap" localSheetId="26">#REF!</definedName>
    <definedName name="X_Vld_NetWrkCap" localSheetId="27">#REF!</definedName>
    <definedName name="X_Vld_NetWrkCap" localSheetId="28">#REF!</definedName>
    <definedName name="X_Vld_NetWrkCap" localSheetId="29">#REF!</definedName>
    <definedName name="X_Vld_NetWrkCap">#REF!</definedName>
    <definedName name="X_Vld_NucTrst" localSheetId="15">#REF!</definedName>
    <definedName name="X_Vld_NucTrst" localSheetId="16">#REF!</definedName>
    <definedName name="X_Vld_NucTrst" localSheetId="17">#REF!</definedName>
    <definedName name="X_Vld_NucTrst" localSheetId="18">#REF!</definedName>
    <definedName name="X_Vld_NucTrst" localSheetId="19">#REF!</definedName>
    <definedName name="X_Vld_NucTrst" localSheetId="20">#REF!</definedName>
    <definedName name="X_Vld_NucTrst" localSheetId="24">#REF!</definedName>
    <definedName name="X_Vld_NucTrst" localSheetId="25">#REF!</definedName>
    <definedName name="X_Vld_NucTrst" localSheetId="26">#REF!</definedName>
    <definedName name="X_Vld_NucTrst" localSheetId="27">#REF!</definedName>
    <definedName name="X_Vld_NucTrst" localSheetId="28">#REF!</definedName>
    <definedName name="X_Vld_NucTrst" localSheetId="29">#REF!</definedName>
    <definedName name="X_Vld_NucTrst">#REF!</definedName>
    <definedName name="X_Vld_OthInc" localSheetId="15">#REF!</definedName>
    <definedName name="X_Vld_OthInc" localSheetId="16">#REF!</definedName>
    <definedName name="X_Vld_OthInc" localSheetId="17">#REF!</definedName>
    <definedName name="X_Vld_OthInc" localSheetId="18">#REF!</definedName>
    <definedName name="X_Vld_OthInc" localSheetId="19">#REF!</definedName>
    <definedName name="X_Vld_OthInc" localSheetId="20">#REF!</definedName>
    <definedName name="X_Vld_OthInc" localSheetId="24">#REF!</definedName>
    <definedName name="X_Vld_OthInc" localSheetId="25">#REF!</definedName>
    <definedName name="X_Vld_OthInc" localSheetId="26">#REF!</definedName>
    <definedName name="X_Vld_OthInc" localSheetId="27">#REF!</definedName>
    <definedName name="X_Vld_OthInc" localSheetId="28">#REF!</definedName>
    <definedName name="X_Vld_OthInc" localSheetId="29">#REF!</definedName>
    <definedName name="X_Vld_OthInc">#REF!</definedName>
    <definedName name="X_Vld_PfStk" localSheetId="15">#REF!</definedName>
    <definedName name="X_Vld_PfStk" localSheetId="16">#REF!</definedName>
    <definedName name="X_Vld_PfStk" localSheetId="17">#REF!</definedName>
    <definedName name="X_Vld_PfStk" localSheetId="18">#REF!</definedName>
    <definedName name="X_Vld_PfStk" localSheetId="19">#REF!</definedName>
    <definedName name="X_Vld_PfStk" localSheetId="20">#REF!</definedName>
    <definedName name="X_Vld_PfStk" localSheetId="24">#REF!</definedName>
    <definedName name="X_Vld_PfStk" localSheetId="25">#REF!</definedName>
    <definedName name="X_Vld_PfStk" localSheetId="26">#REF!</definedName>
    <definedName name="X_Vld_PfStk" localSheetId="27">#REF!</definedName>
    <definedName name="X_Vld_PfStk" localSheetId="28">#REF!</definedName>
    <definedName name="X_Vld_PfStk" localSheetId="29">#REF!</definedName>
    <definedName name="X_Vld_PfStk">#REF!</definedName>
    <definedName name="X_Vld_PPE" localSheetId="15">#REF!</definedName>
    <definedName name="X_Vld_PPE" localSheetId="16">#REF!</definedName>
    <definedName name="X_Vld_PPE" localSheetId="17">#REF!</definedName>
    <definedName name="X_Vld_PPE" localSheetId="18">#REF!</definedName>
    <definedName name="X_Vld_PPE" localSheetId="19">#REF!</definedName>
    <definedName name="X_Vld_PPE" localSheetId="20">#REF!</definedName>
    <definedName name="X_Vld_PPE" localSheetId="24">#REF!</definedName>
    <definedName name="X_Vld_PPE" localSheetId="25">#REF!</definedName>
    <definedName name="X_Vld_PPE" localSheetId="26">#REF!</definedName>
    <definedName name="X_Vld_PPE" localSheetId="27">#REF!</definedName>
    <definedName name="X_Vld_PPE" localSheetId="28">#REF!</definedName>
    <definedName name="X_Vld_PPE" localSheetId="29">#REF!</definedName>
    <definedName name="X_Vld_PPE">#REF!</definedName>
    <definedName name="X_Vld_RE" localSheetId="15">#REF!</definedName>
    <definedName name="X_Vld_RE" localSheetId="16">#REF!</definedName>
    <definedName name="X_Vld_RE" localSheetId="17">#REF!</definedName>
    <definedName name="X_Vld_RE" localSheetId="18">#REF!</definedName>
    <definedName name="X_Vld_RE" localSheetId="19">#REF!</definedName>
    <definedName name="X_Vld_RE" localSheetId="20">#REF!</definedName>
    <definedName name="X_Vld_RE" localSheetId="24">#REF!</definedName>
    <definedName name="X_Vld_RE" localSheetId="25">#REF!</definedName>
    <definedName name="X_Vld_RE" localSheetId="26">#REF!</definedName>
    <definedName name="X_Vld_RE" localSheetId="27">#REF!</definedName>
    <definedName name="X_Vld_RE" localSheetId="28">#REF!</definedName>
    <definedName name="X_Vld_RE" localSheetId="29">#REF!</definedName>
    <definedName name="X_Vld_RE">#REF!</definedName>
    <definedName name="X_Vld_RegAst" localSheetId="15">#REF!</definedName>
    <definedName name="X_Vld_RegAst" localSheetId="16">#REF!</definedName>
    <definedName name="X_Vld_RegAst" localSheetId="17">#REF!</definedName>
    <definedName name="X_Vld_RegAst" localSheetId="18">#REF!</definedName>
    <definedName name="X_Vld_RegAst" localSheetId="19">#REF!</definedName>
    <definedName name="X_Vld_RegAst" localSheetId="20">#REF!</definedName>
    <definedName name="X_Vld_RegAst" localSheetId="24">#REF!</definedName>
    <definedName name="X_Vld_RegAst" localSheetId="25">#REF!</definedName>
    <definedName name="X_Vld_RegAst" localSheetId="26">#REF!</definedName>
    <definedName name="X_Vld_RegAst" localSheetId="27">#REF!</definedName>
    <definedName name="X_Vld_RegAst" localSheetId="28">#REF!</definedName>
    <definedName name="X_Vld_RegAst" localSheetId="29">#REF!</definedName>
    <definedName name="X_Vld_RegAst">#REF!</definedName>
    <definedName name="X_Vld_Tax" localSheetId="15">#REF!</definedName>
    <definedName name="X_Vld_Tax" localSheetId="16">#REF!</definedName>
    <definedName name="X_Vld_Tax" localSheetId="17">#REF!</definedName>
    <definedName name="X_Vld_Tax" localSheetId="18">#REF!</definedName>
    <definedName name="X_Vld_Tax" localSheetId="19">#REF!</definedName>
    <definedName name="X_Vld_Tax" localSheetId="20">#REF!</definedName>
    <definedName name="X_Vld_Tax" localSheetId="24">#REF!</definedName>
    <definedName name="X_Vld_Tax" localSheetId="25">#REF!</definedName>
    <definedName name="X_Vld_Tax" localSheetId="26">#REF!</definedName>
    <definedName name="X_Vld_Tax" localSheetId="27">#REF!</definedName>
    <definedName name="X_Vld_Tax" localSheetId="28">#REF!</definedName>
    <definedName name="X_Vld_Tax" localSheetId="29">#REF!</definedName>
    <definedName name="X_Vld_Tax">#REF!</definedName>
    <definedName name="X_Vld_TrstPfSec" localSheetId="15">#REF!</definedName>
    <definedName name="X_Vld_TrstPfSec" localSheetId="16">#REF!</definedName>
    <definedName name="X_Vld_TrstPfSec" localSheetId="17">#REF!</definedName>
    <definedName name="X_Vld_TrstPfSec" localSheetId="18">#REF!</definedName>
    <definedName name="X_Vld_TrstPfSec" localSheetId="19">#REF!</definedName>
    <definedName name="X_Vld_TrstPfSec" localSheetId="20">#REF!</definedName>
    <definedName name="X_Vld_TrstPfSec" localSheetId="24">#REF!</definedName>
    <definedName name="X_Vld_TrstPfSec" localSheetId="25">#REF!</definedName>
    <definedName name="X_Vld_TrstPfSec" localSheetId="26">#REF!</definedName>
    <definedName name="X_Vld_TrstPfSec" localSheetId="27">#REF!</definedName>
    <definedName name="X_Vld_TrstPfSec" localSheetId="28">#REF!</definedName>
    <definedName name="X_Vld_TrstPfSec" localSheetId="29">#REF!</definedName>
    <definedName name="X_Vld_TrstPfSec">#REF!</definedName>
    <definedName name="xa" localSheetId="15">OFFSET(YAXIS,0,-1)</definedName>
    <definedName name="xa" localSheetId="16">OFFSET(YAXIS,0,-1)</definedName>
    <definedName name="xa" localSheetId="17">OFFSET(YAXIS,0,-1)</definedName>
    <definedName name="xa" localSheetId="18">OFFSET(YAXIS,0,-1)</definedName>
    <definedName name="xa" localSheetId="19">OFFSET(YAXIS,0,-1)</definedName>
    <definedName name="xa" localSheetId="20">OFFSET(YAXIS,0,-1)</definedName>
    <definedName name="xa" localSheetId="21">OFFSET(YAXIS,0,-1)</definedName>
    <definedName name="xa" localSheetId="2">OFFSET(YAXIS,0,-1)</definedName>
    <definedName name="xa" localSheetId="3">OFFSET(YAXIS,0,-1)</definedName>
    <definedName name="xa" localSheetId="5">OFFSET(YAXIS,0,-1)</definedName>
    <definedName name="xa" localSheetId="7">OFFSET(YAXIS,0,-1)</definedName>
    <definedName name="xa" localSheetId="12">OFFSET(YAXIS,0,-1)</definedName>
    <definedName name="xa" localSheetId="14">OFFSET(YAXIS,0,-1)</definedName>
    <definedName name="xa" localSheetId="24">OFFSET(YAXIS,0,-1)</definedName>
    <definedName name="xa" localSheetId="25">OFFSET(YAXIS,0,-1)</definedName>
    <definedName name="xa" localSheetId="26">OFFSET(YAXIS,0,-1)</definedName>
    <definedName name="xa" localSheetId="27">OFFSET(YAXIS,0,-1)</definedName>
    <definedName name="xa" localSheetId="28">OFFSET(YAXIS,0,-1)</definedName>
    <definedName name="xa" localSheetId="29">OFFSET(YAXIS,0,-1)</definedName>
    <definedName name="xa">OFFSET(YAXIS,0,-1)</definedName>
    <definedName name="xaxIS" localSheetId="15">OFFSET(YAXIS,0,-1)</definedName>
    <definedName name="xaxIS" localSheetId="16">OFFSET(YAXIS,0,-1)</definedName>
    <definedName name="xaxIS" localSheetId="17">OFFSET(YAXIS,0,-1)</definedName>
    <definedName name="xaxIS" localSheetId="18">OFFSET(YAXIS,0,-1)</definedName>
    <definedName name="xaxIS" localSheetId="19">OFFSET(YAXIS,0,-1)</definedName>
    <definedName name="xaxIS" localSheetId="20">OFFSET(YAXIS,0,-1)</definedName>
    <definedName name="xaxIS" localSheetId="21">OFFSET(YAXIS,0,-1)</definedName>
    <definedName name="xaxIS" localSheetId="2">OFFSET(YAXIS,0,-1)</definedName>
    <definedName name="xaxIS" localSheetId="3">OFFSET(YAXIS,0,-1)</definedName>
    <definedName name="xaxIS" localSheetId="5">OFFSET(YAXIS,0,-1)</definedName>
    <definedName name="xaxIS" localSheetId="7">OFFSET(YAXIS,0,-1)</definedName>
    <definedName name="xaxIS" localSheetId="12">OFFSET(YAXIS,0,-1)</definedName>
    <definedName name="xaxIS" localSheetId="14">OFFSET(YAXIS,0,-1)</definedName>
    <definedName name="xaxIS" localSheetId="24">OFFSET(YAXIS,0,-1)</definedName>
    <definedName name="xaxIS" localSheetId="25">OFFSET(YAXIS,0,-1)</definedName>
    <definedName name="xaxIS" localSheetId="26">OFFSET(YAXIS,0,-1)</definedName>
    <definedName name="xaxIS" localSheetId="27">OFFSET(YAXIS,0,-1)</definedName>
    <definedName name="xaxIS" localSheetId="28">OFFSET(YAXIS,0,-1)</definedName>
    <definedName name="xaxIS" localSheetId="29">OFFSET(YAXIS,0,-1)</definedName>
    <definedName name="xaxIS">OFFSET(YAXIS,0,-1)</definedName>
    <definedName name="xes" localSheetId="15" hidden="1">{#N/A,#N/A,FALSE,"Aging Summary";#N/A,#N/A,FALSE,"Ratio Analysis";#N/A,#N/A,FALSE,"Test 120 Day Accts";#N/A,#N/A,FALSE,"Tickmarks"}</definedName>
    <definedName name="xes" localSheetId="16" hidden="1">{#N/A,#N/A,FALSE,"Aging Summary";#N/A,#N/A,FALSE,"Ratio Analysis";#N/A,#N/A,FALSE,"Test 120 Day Accts";#N/A,#N/A,FALSE,"Tickmarks"}</definedName>
    <definedName name="xes" localSheetId="17" hidden="1">{#N/A,#N/A,FALSE,"Aging Summary";#N/A,#N/A,FALSE,"Ratio Analysis";#N/A,#N/A,FALSE,"Test 120 Day Accts";#N/A,#N/A,FALSE,"Tickmarks"}</definedName>
    <definedName name="xes" localSheetId="18" hidden="1">{#N/A,#N/A,FALSE,"Aging Summary";#N/A,#N/A,FALSE,"Ratio Analysis";#N/A,#N/A,FALSE,"Test 120 Day Accts";#N/A,#N/A,FALSE,"Tickmarks"}</definedName>
    <definedName name="xes" localSheetId="19" hidden="1">{#N/A,#N/A,FALSE,"Aging Summary";#N/A,#N/A,FALSE,"Ratio Analysis";#N/A,#N/A,FALSE,"Test 120 Day Accts";#N/A,#N/A,FALSE,"Tickmarks"}</definedName>
    <definedName name="xes" localSheetId="20" hidden="1">{#N/A,#N/A,FALSE,"Aging Summary";#N/A,#N/A,FALSE,"Ratio Analysis";#N/A,#N/A,FALSE,"Test 120 Day Accts";#N/A,#N/A,FALSE,"Tickmarks"}</definedName>
    <definedName name="xes" localSheetId="21" hidden="1">{#N/A,#N/A,FALSE,"Aging Summary";#N/A,#N/A,FALSE,"Ratio Analysis";#N/A,#N/A,FALSE,"Test 120 Day Accts";#N/A,#N/A,FALSE,"Tickmarks"}</definedName>
    <definedName name="xes" localSheetId="2" hidden="1">{#N/A,#N/A,FALSE,"Aging Summary";#N/A,#N/A,FALSE,"Ratio Analysis";#N/A,#N/A,FALSE,"Test 120 Day Accts";#N/A,#N/A,FALSE,"Tickmarks"}</definedName>
    <definedName name="xes" localSheetId="7" hidden="1">{#N/A,#N/A,FALSE,"Aging Summary";#N/A,#N/A,FALSE,"Ratio Analysis";#N/A,#N/A,FALSE,"Test 120 Day Accts";#N/A,#N/A,FALSE,"Tickmarks"}</definedName>
    <definedName name="xes" localSheetId="12" hidden="1">{#N/A,#N/A,FALSE,"Aging Summary";#N/A,#N/A,FALSE,"Ratio Analysis";#N/A,#N/A,FALSE,"Test 120 Day Accts";#N/A,#N/A,FALSE,"Tickmarks"}</definedName>
    <definedName name="xes" localSheetId="14" hidden="1">{#N/A,#N/A,FALSE,"Aging Summary";#N/A,#N/A,FALSE,"Ratio Analysis";#N/A,#N/A,FALSE,"Test 120 Day Accts";#N/A,#N/A,FALSE,"Tickmarks"}</definedName>
    <definedName name="xes" localSheetId="24" hidden="1">{#N/A,#N/A,FALSE,"Aging Summary";#N/A,#N/A,FALSE,"Ratio Analysis";#N/A,#N/A,FALSE,"Test 120 Day Accts";#N/A,#N/A,FALSE,"Tickmarks"}</definedName>
    <definedName name="xes" localSheetId="25" hidden="1">{#N/A,#N/A,FALSE,"Aging Summary";#N/A,#N/A,FALSE,"Ratio Analysis";#N/A,#N/A,FALSE,"Test 120 Day Accts";#N/A,#N/A,FALSE,"Tickmarks"}</definedName>
    <definedName name="xes" localSheetId="26" hidden="1">{#N/A,#N/A,FALSE,"Aging Summary";#N/A,#N/A,FALSE,"Ratio Analysis";#N/A,#N/A,FALSE,"Test 120 Day Accts";#N/A,#N/A,FALSE,"Tickmarks"}</definedName>
    <definedName name="xes" localSheetId="27" hidden="1">{#N/A,#N/A,FALSE,"Aging Summary";#N/A,#N/A,FALSE,"Ratio Analysis";#N/A,#N/A,FALSE,"Test 120 Day Accts";#N/A,#N/A,FALSE,"Tickmarks"}</definedName>
    <definedName name="xes" localSheetId="28" hidden="1">{#N/A,#N/A,FALSE,"Aging Summary";#N/A,#N/A,FALSE,"Ratio Analysis";#N/A,#N/A,FALSE,"Test 120 Day Accts";#N/A,#N/A,FALSE,"Tickmarks"}</definedName>
    <definedName name="xes" localSheetId="29" hidden="1">{#N/A,#N/A,FALSE,"Aging Summary";#N/A,#N/A,FALSE,"Ratio Analysis";#N/A,#N/A,FALSE,"Test 120 Day Accts";#N/A,#N/A,FALSE,"Tickmarks"}</definedName>
    <definedName name="XmnRefRange" localSheetId="15">#REF!</definedName>
    <definedName name="XmnRefRange" localSheetId="16">#REF!</definedName>
    <definedName name="XmnRefRange" localSheetId="17">#REF!</definedName>
    <definedName name="XmnRefRange" localSheetId="18">#REF!</definedName>
    <definedName name="XmnRefRange" localSheetId="19">#REF!</definedName>
    <definedName name="XmnRefRange" localSheetId="20">#REF!</definedName>
    <definedName name="XmnRefRange" localSheetId="24">#REF!</definedName>
    <definedName name="XmnRefRange" localSheetId="25">#REF!</definedName>
    <definedName name="XmnRefRange" localSheetId="26">#REF!</definedName>
    <definedName name="XmnRefRange" localSheetId="27">#REF!</definedName>
    <definedName name="XmnRefRange" localSheetId="28">#REF!</definedName>
    <definedName name="XmnRefRange" localSheetId="29">#REF!</definedName>
    <definedName name="XmnRefRange">#REF!</definedName>
    <definedName name="XREF_COLUMN_1" localSheetId="15" hidden="1">#REF!</definedName>
    <definedName name="XREF_COLUMN_1" localSheetId="16" hidden="1">#REF!</definedName>
    <definedName name="XREF_COLUMN_1" localSheetId="17" hidden="1">#REF!</definedName>
    <definedName name="XREF_COLUMN_1" localSheetId="18" hidden="1">#REF!</definedName>
    <definedName name="XREF_COLUMN_1" localSheetId="19" hidden="1">#REF!</definedName>
    <definedName name="XREF_COLUMN_1" localSheetId="20" hidden="1">#REF!</definedName>
    <definedName name="XREF_COLUMN_1" localSheetId="24" hidden="1">#REF!</definedName>
    <definedName name="XREF_COLUMN_1" localSheetId="25" hidden="1">#REF!</definedName>
    <definedName name="XREF_COLUMN_1" localSheetId="26" hidden="1">#REF!</definedName>
    <definedName name="XREF_COLUMN_1" localSheetId="27" hidden="1">#REF!</definedName>
    <definedName name="XREF_COLUMN_1" localSheetId="28" hidden="1">#REF!</definedName>
    <definedName name="XREF_COLUMN_1" localSheetId="29" hidden="1">#REF!</definedName>
    <definedName name="XREF_COLUMN_1" hidden="1">#REF!</definedName>
    <definedName name="XREF_COLUMN_10" localSheetId="15" hidden="1">#REF!</definedName>
    <definedName name="XREF_COLUMN_10" localSheetId="16" hidden="1">#REF!</definedName>
    <definedName name="XREF_COLUMN_10" localSheetId="17" hidden="1">#REF!</definedName>
    <definedName name="XREF_COLUMN_10" localSheetId="18" hidden="1">#REF!</definedName>
    <definedName name="XREF_COLUMN_10" localSheetId="19" hidden="1">#REF!</definedName>
    <definedName name="XREF_COLUMN_10" localSheetId="20" hidden="1">#REF!</definedName>
    <definedName name="XREF_COLUMN_10" localSheetId="24" hidden="1">#REF!</definedName>
    <definedName name="XREF_COLUMN_10" localSheetId="25" hidden="1">#REF!</definedName>
    <definedName name="XREF_COLUMN_10" localSheetId="26" hidden="1">#REF!</definedName>
    <definedName name="XREF_COLUMN_10" localSheetId="27" hidden="1">#REF!</definedName>
    <definedName name="XREF_COLUMN_10" localSheetId="28" hidden="1">#REF!</definedName>
    <definedName name="XREF_COLUMN_10" localSheetId="29" hidden="1">#REF!</definedName>
    <definedName name="XREF_COLUMN_10" hidden="1">#REF!</definedName>
    <definedName name="XREF_COLUMN_2" localSheetId="15" hidden="1">#REF!</definedName>
    <definedName name="XREF_COLUMN_2" localSheetId="16" hidden="1">#REF!</definedName>
    <definedName name="XREF_COLUMN_2" localSheetId="17" hidden="1">#REF!</definedName>
    <definedName name="XREF_COLUMN_2" localSheetId="18" hidden="1">#REF!</definedName>
    <definedName name="XREF_COLUMN_2" localSheetId="19" hidden="1">#REF!</definedName>
    <definedName name="XREF_COLUMN_2" localSheetId="20" hidden="1">#REF!</definedName>
    <definedName name="XREF_COLUMN_2" localSheetId="24" hidden="1">#REF!</definedName>
    <definedName name="XREF_COLUMN_2" localSheetId="25" hidden="1">#REF!</definedName>
    <definedName name="XREF_COLUMN_2" localSheetId="26" hidden="1">#REF!</definedName>
    <definedName name="XREF_COLUMN_2" localSheetId="27" hidden="1">#REF!</definedName>
    <definedName name="XREF_COLUMN_2" localSheetId="28" hidden="1">#REF!</definedName>
    <definedName name="XREF_COLUMN_2" localSheetId="29" hidden="1">#REF!</definedName>
    <definedName name="XREF_COLUMN_2" hidden="1">#REF!</definedName>
    <definedName name="XREF_COLUMN_3" localSheetId="15" hidden="1">#REF!</definedName>
    <definedName name="XREF_COLUMN_3" localSheetId="16" hidden="1">#REF!</definedName>
    <definedName name="XREF_COLUMN_3" localSheetId="17" hidden="1">#REF!</definedName>
    <definedName name="XREF_COLUMN_3" localSheetId="18" hidden="1">#REF!</definedName>
    <definedName name="XREF_COLUMN_3" localSheetId="19" hidden="1">#REF!</definedName>
    <definedName name="XREF_COLUMN_3" localSheetId="20" hidden="1">#REF!</definedName>
    <definedName name="XREF_COLUMN_3" localSheetId="24" hidden="1">#REF!</definedName>
    <definedName name="XREF_COLUMN_3" localSheetId="25" hidden="1">#REF!</definedName>
    <definedName name="XREF_COLUMN_3" localSheetId="26" hidden="1">#REF!</definedName>
    <definedName name="XREF_COLUMN_3" localSheetId="27" hidden="1">#REF!</definedName>
    <definedName name="XREF_COLUMN_3" localSheetId="28" hidden="1">#REF!</definedName>
    <definedName name="XREF_COLUMN_3" localSheetId="29" hidden="1">#REF!</definedName>
    <definedName name="XREF_COLUMN_3" hidden="1">#REF!</definedName>
    <definedName name="XREF_COLUMN_4" localSheetId="15" hidden="1">#REF!</definedName>
    <definedName name="XREF_COLUMN_4" localSheetId="16" hidden="1">#REF!</definedName>
    <definedName name="XREF_COLUMN_4" localSheetId="17" hidden="1">#REF!</definedName>
    <definedName name="XREF_COLUMN_4" localSheetId="18" hidden="1">#REF!</definedName>
    <definedName name="XREF_COLUMN_4" localSheetId="19" hidden="1">#REF!</definedName>
    <definedName name="XREF_COLUMN_4" localSheetId="20" hidden="1">#REF!</definedName>
    <definedName name="XREF_COLUMN_4" localSheetId="24" hidden="1">#REF!</definedName>
    <definedName name="XREF_COLUMN_4" localSheetId="25" hidden="1">#REF!</definedName>
    <definedName name="XREF_COLUMN_4" localSheetId="26" hidden="1">#REF!</definedName>
    <definedName name="XREF_COLUMN_4" localSheetId="27" hidden="1">#REF!</definedName>
    <definedName name="XREF_COLUMN_4" localSheetId="28" hidden="1">#REF!</definedName>
    <definedName name="XREF_COLUMN_4" localSheetId="29" hidden="1">#REF!</definedName>
    <definedName name="XREF_COLUMN_4" hidden="1">#REF!</definedName>
    <definedName name="XREF_COLUMN_5" localSheetId="15" hidden="1">#REF!</definedName>
    <definedName name="XREF_COLUMN_5" localSheetId="16" hidden="1">#REF!</definedName>
    <definedName name="XREF_COLUMN_5" localSheetId="17" hidden="1">#REF!</definedName>
    <definedName name="XREF_COLUMN_5" localSheetId="18" hidden="1">#REF!</definedName>
    <definedName name="XREF_COLUMN_5" localSheetId="19" hidden="1">#REF!</definedName>
    <definedName name="XREF_COLUMN_5" localSheetId="20" hidden="1">#REF!</definedName>
    <definedName name="XREF_COLUMN_5" localSheetId="24" hidden="1">#REF!</definedName>
    <definedName name="XREF_COLUMN_5" localSheetId="25" hidden="1">#REF!</definedName>
    <definedName name="XREF_COLUMN_5" localSheetId="26" hidden="1">#REF!</definedName>
    <definedName name="XREF_COLUMN_5" localSheetId="27" hidden="1">#REF!</definedName>
    <definedName name="XREF_COLUMN_5" localSheetId="28" hidden="1">#REF!</definedName>
    <definedName name="XREF_COLUMN_5" localSheetId="29" hidden="1">#REF!</definedName>
    <definedName name="XREF_COLUMN_5" hidden="1">#REF!</definedName>
    <definedName name="XREF_COLUMN_6" localSheetId="15" hidden="1">#REF!</definedName>
    <definedName name="XREF_COLUMN_6" localSheetId="16" hidden="1">#REF!</definedName>
    <definedName name="XREF_COLUMN_6" localSheetId="17" hidden="1">#REF!</definedName>
    <definedName name="XREF_COLUMN_6" localSheetId="18" hidden="1">#REF!</definedName>
    <definedName name="XREF_COLUMN_6" localSheetId="19" hidden="1">#REF!</definedName>
    <definedName name="XREF_COLUMN_6" localSheetId="20" hidden="1">#REF!</definedName>
    <definedName name="XREF_COLUMN_6" localSheetId="24" hidden="1">#REF!</definedName>
    <definedName name="XREF_COLUMN_6" localSheetId="25" hidden="1">#REF!</definedName>
    <definedName name="XREF_COLUMN_6" localSheetId="26" hidden="1">#REF!</definedName>
    <definedName name="XREF_COLUMN_6" localSheetId="27" hidden="1">#REF!</definedName>
    <definedName name="XREF_COLUMN_6" localSheetId="28" hidden="1">#REF!</definedName>
    <definedName name="XREF_COLUMN_6" localSheetId="29" hidden="1">#REF!</definedName>
    <definedName name="XREF_COLUMN_6" hidden="1">#REF!</definedName>
    <definedName name="XREF_COLUMN_7" localSheetId="15" hidden="1">#REF!</definedName>
    <definedName name="XREF_COLUMN_7" localSheetId="16" hidden="1">#REF!</definedName>
    <definedName name="XREF_COLUMN_7" localSheetId="17" hidden="1">#REF!</definedName>
    <definedName name="XREF_COLUMN_7" localSheetId="18" hidden="1">#REF!</definedName>
    <definedName name="XREF_COLUMN_7" localSheetId="19" hidden="1">#REF!</definedName>
    <definedName name="XREF_COLUMN_7" localSheetId="20" hidden="1">#REF!</definedName>
    <definedName name="XREF_COLUMN_7" localSheetId="24" hidden="1">#REF!</definedName>
    <definedName name="XREF_COLUMN_7" localSheetId="25" hidden="1">#REF!</definedName>
    <definedName name="XREF_COLUMN_7" localSheetId="26" hidden="1">#REF!</definedName>
    <definedName name="XREF_COLUMN_7" localSheetId="27" hidden="1">#REF!</definedName>
    <definedName name="XREF_COLUMN_7" localSheetId="28" hidden="1">#REF!</definedName>
    <definedName name="XREF_COLUMN_7" localSheetId="29" hidden="1">#REF!</definedName>
    <definedName name="XREF_COLUMN_7" hidden="1">#REF!</definedName>
    <definedName name="XREF_COLUMN_8" localSheetId="15" hidden="1">#REF!</definedName>
    <definedName name="XREF_COLUMN_8" localSheetId="16" hidden="1">#REF!</definedName>
    <definedName name="XREF_COLUMN_8" localSheetId="17" hidden="1">#REF!</definedName>
    <definedName name="XREF_COLUMN_8" localSheetId="18" hidden="1">#REF!</definedName>
    <definedName name="XREF_COLUMN_8" localSheetId="19" hidden="1">#REF!</definedName>
    <definedName name="XREF_COLUMN_8" localSheetId="20" hidden="1">#REF!</definedName>
    <definedName name="XREF_COLUMN_8" localSheetId="24" hidden="1">#REF!</definedName>
    <definedName name="XREF_COLUMN_8" localSheetId="25" hidden="1">#REF!</definedName>
    <definedName name="XREF_COLUMN_8" localSheetId="26" hidden="1">#REF!</definedName>
    <definedName name="XREF_COLUMN_8" localSheetId="27" hidden="1">#REF!</definedName>
    <definedName name="XREF_COLUMN_8" localSheetId="28" hidden="1">#REF!</definedName>
    <definedName name="XREF_COLUMN_8" localSheetId="29" hidden="1">#REF!</definedName>
    <definedName name="XREF_COLUMN_8" hidden="1">#REF!</definedName>
    <definedName name="XREF_COLUMN_9" localSheetId="15" hidden="1">#REF!</definedName>
    <definedName name="XREF_COLUMN_9" localSheetId="16" hidden="1">#REF!</definedName>
    <definedName name="XREF_COLUMN_9" localSheetId="17" hidden="1">#REF!</definedName>
    <definedName name="XREF_COLUMN_9" localSheetId="18" hidden="1">#REF!</definedName>
    <definedName name="XREF_COLUMN_9" localSheetId="19" hidden="1">#REF!</definedName>
    <definedName name="XREF_COLUMN_9" localSheetId="20" hidden="1">#REF!</definedName>
    <definedName name="XREF_COLUMN_9" localSheetId="24" hidden="1">#REF!</definedName>
    <definedName name="XREF_COLUMN_9" localSheetId="25" hidden="1">#REF!</definedName>
    <definedName name="XREF_COLUMN_9" localSheetId="26" hidden="1">#REF!</definedName>
    <definedName name="XREF_COLUMN_9" localSheetId="27" hidden="1">#REF!</definedName>
    <definedName name="XREF_COLUMN_9" localSheetId="28" hidden="1">#REF!</definedName>
    <definedName name="XREF_COLUMN_9" localSheetId="29" hidden="1">#REF!</definedName>
    <definedName name="XREF_COLUMN_9" hidden="1">#REF!</definedName>
    <definedName name="XRefActiveRow" localSheetId="15" hidden="1">#REF!</definedName>
    <definedName name="XRefActiveRow" localSheetId="16" hidden="1">#REF!</definedName>
    <definedName name="XRefActiveRow" localSheetId="17" hidden="1">#REF!</definedName>
    <definedName name="XRefActiveRow" localSheetId="18" hidden="1">#REF!</definedName>
    <definedName name="XRefActiveRow" localSheetId="19" hidden="1">#REF!</definedName>
    <definedName name="XRefActiveRow" localSheetId="20" hidden="1">#REF!</definedName>
    <definedName name="XRefActiveRow" localSheetId="24" hidden="1">#REF!</definedName>
    <definedName name="XRefActiveRow" localSheetId="25" hidden="1">#REF!</definedName>
    <definedName name="XRefActiveRow" localSheetId="26" hidden="1">#REF!</definedName>
    <definedName name="XRefActiveRow" localSheetId="27" hidden="1">#REF!</definedName>
    <definedName name="XRefActiveRow" localSheetId="28" hidden="1">#REF!</definedName>
    <definedName name="XRefActiveRow" localSheetId="29" hidden="1">#REF!</definedName>
    <definedName name="XRefActiveRow" hidden="1">#REF!</definedName>
    <definedName name="XRefColumnsCount" hidden="1">1</definedName>
    <definedName name="XRefCopy1" localSheetId="15" hidden="1">#REF!</definedName>
    <definedName name="XRefCopy1" localSheetId="16" hidden="1">#REF!</definedName>
    <definedName name="XRefCopy1" localSheetId="17" hidden="1">#REF!</definedName>
    <definedName name="XRefCopy1" localSheetId="18" hidden="1">#REF!</definedName>
    <definedName name="XRefCopy1" localSheetId="19" hidden="1">#REF!</definedName>
    <definedName name="XRefCopy1" localSheetId="20" hidden="1">#REF!</definedName>
    <definedName name="XRefCopy1" localSheetId="24" hidden="1">#REF!</definedName>
    <definedName name="XRefCopy1" localSheetId="25" hidden="1">#REF!</definedName>
    <definedName name="XRefCopy1" localSheetId="26" hidden="1">#REF!</definedName>
    <definedName name="XRefCopy1" localSheetId="27" hidden="1">#REF!</definedName>
    <definedName name="XRefCopy1" localSheetId="28" hidden="1">#REF!</definedName>
    <definedName name="XRefCopy1" localSheetId="29" hidden="1">#REF!</definedName>
    <definedName name="XRefCopy1" hidden="1">#REF!</definedName>
    <definedName name="XRefCopy10" localSheetId="15" hidden="1">#REF!</definedName>
    <definedName name="XRefCopy10" localSheetId="16" hidden="1">#REF!</definedName>
    <definedName name="XRefCopy10" localSheetId="17" hidden="1">#REF!</definedName>
    <definedName name="XRefCopy10" localSheetId="18" hidden="1">#REF!</definedName>
    <definedName name="XRefCopy10" localSheetId="19" hidden="1">#REF!</definedName>
    <definedName name="XRefCopy10" localSheetId="20" hidden="1">#REF!</definedName>
    <definedName name="XRefCopy10" localSheetId="24" hidden="1">#REF!</definedName>
    <definedName name="XRefCopy10" localSheetId="25" hidden="1">#REF!</definedName>
    <definedName name="XRefCopy10" localSheetId="26" hidden="1">#REF!</definedName>
    <definedName name="XRefCopy10" localSheetId="27" hidden="1">#REF!</definedName>
    <definedName name="XRefCopy10" localSheetId="28" hidden="1">#REF!</definedName>
    <definedName name="XRefCopy10" localSheetId="29" hidden="1">#REF!</definedName>
    <definedName name="XRefCopy10" hidden="1">#REF!</definedName>
    <definedName name="XRefCopy10Row" localSheetId="15" hidden="1">#REF!</definedName>
    <definedName name="XRefCopy10Row" localSheetId="16" hidden="1">#REF!</definedName>
    <definedName name="XRefCopy10Row" localSheetId="17" hidden="1">#REF!</definedName>
    <definedName name="XRefCopy10Row" localSheetId="18" hidden="1">#REF!</definedName>
    <definedName name="XRefCopy10Row" localSheetId="19" hidden="1">#REF!</definedName>
    <definedName name="XRefCopy10Row" localSheetId="20" hidden="1">#REF!</definedName>
    <definedName name="XRefCopy10Row" localSheetId="24" hidden="1">#REF!</definedName>
    <definedName name="XRefCopy10Row" localSheetId="25" hidden="1">#REF!</definedName>
    <definedName name="XRefCopy10Row" localSheetId="26" hidden="1">#REF!</definedName>
    <definedName name="XRefCopy10Row" localSheetId="27" hidden="1">#REF!</definedName>
    <definedName name="XRefCopy10Row" localSheetId="28" hidden="1">#REF!</definedName>
    <definedName name="XRefCopy10Row" localSheetId="29" hidden="1">#REF!</definedName>
    <definedName name="XRefCopy10Row" hidden="1">#REF!</definedName>
    <definedName name="XRefCopy11" localSheetId="15" hidden="1">#REF!</definedName>
    <definedName name="XRefCopy11" localSheetId="16" hidden="1">#REF!</definedName>
    <definedName name="XRefCopy11" localSheetId="17" hidden="1">#REF!</definedName>
    <definedName name="XRefCopy11" localSheetId="18" hidden="1">#REF!</definedName>
    <definedName name="XRefCopy11" localSheetId="19" hidden="1">#REF!</definedName>
    <definedName name="XRefCopy11" localSheetId="20" hidden="1">#REF!</definedName>
    <definedName name="XRefCopy11" localSheetId="24" hidden="1">#REF!</definedName>
    <definedName name="XRefCopy11" localSheetId="25" hidden="1">#REF!</definedName>
    <definedName name="XRefCopy11" localSheetId="26" hidden="1">#REF!</definedName>
    <definedName name="XRefCopy11" localSheetId="27" hidden="1">#REF!</definedName>
    <definedName name="XRefCopy11" localSheetId="28" hidden="1">#REF!</definedName>
    <definedName name="XRefCopy11" localSheetId="29" hidden="1">#REF!</definedName>
    <definedName name="XRefCopy11" hidden="1">#REF!</definedName>
    <definedName name="XRefCopy11Row" localSheetId="15" hidden="1">#REF!</definedName>
    <definedName name="XRefCopy11Row" localSheetId="16" hidden="1">#REF!</definedName>
    <definedName name="XRefCopy11Row" localSheetId="17" hidden="1">#REF!</definedName>
    <definedName name="XRefCopy11Row" localSheetId="18" hidden="1">#REF!</definedName>
    <definedName name="XRefCopy11Row" localSheetId="19" hidden="1">#REF!</definedName>
    <definedName name="XRefCopy11Row" localSheetId="20" hidden="1">#REF!</definedName>
    <definedName name="XRefCopy11Row" localSheetId="24" hidden="1">#REF!</definedName>
    <definedName name="XRefCopy11Row" localSheetId="25" hidden="1">#REF!</definedName>
    <definedName name="XRefCopy11Row" localSheetId="26" hidden="1">#REF!</definedName>
    <definedName name="XRefCopy11Row" localSheetId="27" hidden="1">#REF!</definedName>
    <definedName name="XRefCopy11Row" localSheetId="28" hidden="1">#REF!</definedName>
    <definedName name="XRefCopy11Row" localSheetId="29" hidden="1">#REF!</definedName>
    <definedName name="XRefCopy11Row" hidden="1">#REF!</definedName>
    <definedName name="XRefCopy12" localSheetId="15" hidden="1">#REF!</definedName>
    <definedName name="XRefCopy12" localSheetId="16" hidden="1">#REF!</definedName>
    <definedName name="XRefCopy12" localSheetId="17" hidden="1">#REF!</definedName>
    <definedName name="XRefCopy12" localSheetId="18" hidden="1">#REF!</definedName>
    <definedName name="XRefCopy12" localSheetId="19" hidden="1">#REF!</definedName>
    <definedName name="XRefCopy12" localSheetId="20" hidden="1">#REF!</definedName>
    <definedName name="XRefCopy12" localSheetId="24" hidden="1">#REF!</definedName>
    <definedName name="XRefCopy12" localSheetId="25" hidden="1">#REF!</definedName>
    <definedName name="XRefCopy12" localSheetId="26" hidden="1">#REF!</definedName>
    <definedName name="XRefCopy12" localSheetId="27" hidden="1">#REF!</definedName>
    <definedName name="XRefCopy12" localSheetId="28" hidden="1">#REF!</definedName>
    <definedName name="XRefCopy12" localSheetId="29" hidden="1">#REF!</definedName>
    <definedName name="XRefCopy12" hidden="1">#REF!</definedName>
    <definedName name="XRefCopy12Row" localSheetId="15" hidden="1">#REF!</definedName>
    <definedName name="XRefCopy12Row" localSheetId="16" hidden="1">#REF!</definedName>
    <definedName name="XRefCopy12Row" localSheetId="17" hidden="1">#REF!</definedName>
    <definedName name="XRefCopy12Row" localSheetId="18" hidden="1">#REF!</definedName>
    <definedName name="XRefCopy12Row" localSheetId="19" hidden="1">#REF!</definedName>
    <definedName name="XRefCopy12Row" localSheetId="20" hidden="1">#REF!</definedName>
    <definedName name="XRefCopy12Row" localSheetId="24" hidden="1">#REF!</definedName>
    <definedName name="XRefCopy12Row" localSheetId="25" hidden="1">#REF!</definedName>
    <definedName name="XRefCopy12Row" localSheetId="26" hidden="1">#REF!</definedName>
    <definedName name="XRefCopy12Row" localSheetId="27" hidden="1">#REF!</definedName>
    <definedName name="XRefCopy12Row" localSheetId="28" hidden="1">#REF!</definedName>
    <definedName name="XRefCopy12Row" localSheetId="29" hidden="1">#REF!</definedName>
    <definedName name="XRefCopy12Row" hidden="1">#REF!</definedName>
    <definedName name="XRefCopy13" localSheetId="15" hidden="1">#REF!</definedName>
    <definedName name="XRefCopy13" localSheetId="16" hidden="1">#REF!</definedName>
    <definedName name="XRefCopy13" localSheetId="17" hidden="1">#REF!</definedName>
    <definedName name="XRefCopy13" localSheetId="18" hidden="1">#REF!</definedName>
    <definedName name="XRefCopy13" localSheetId="19" hidden="1">#REF!</definedName>
    <definedName name="XRefCopy13" localSheetId="20" hidden="1">#REF!</definedName>
    <definedName name="XRefCopy13" localSheetId="24" hidden="1">#REF!</definedName>
    <definedName name="XRefCopy13" localSheetId="25" hidden="1">#REF!</definedName>
    <definedName name="XRefCopy13" localSheetId="26" hidden="1">#REF!</definedName>
    <definedName name="XRefCopy13" localSheetId="27" hidden="1">#REF!</definedName>
    <definedName name="XRefCopy13" localSheetId="28" hidden="1">#REF!</definedName>
    <definedName name="XRefCopy13" localSheetId="29" hidden="1">#REF!</definedName>
    <definedName name="XRefCopy13" hidden="1">#REF!</definedName>
    <definedName name="XRefCopy13Row" localSheetId="15" hidden="1">#REF!</definedName>
    <definedName name="XRefCopy13Row" localSheetId="16" hidden="1">#REF!</definedName>
    <definedName name="XRefCopy13Row" localSheetId="17" hidden="1">#REF!</definedName>
    <definedName name="XRefCopy13Row" localSheetId="18" hidden="1">#REF!</definedName>
    <definedName name="XRefCopy13Row" localSheetId="19" hidden="1">#REF!</definedName>
    <definedName name="XRefCopy13Row" localSheetId="20" hidden="1">#REF!</definedName>
    <definedName name="XRefCopy13Row" localSheetId="24" hidden="1">#REF!</definedName>
    <definedName name="XRefCopy13Row" localSheetId="25" hidden="1">#REF!</definedName>
    <definedName name="XRefCopy13Row" localSheetId="26" hidden="1">#REF!</definedName>
    <definedName name="XRefCopy13Row" localSheetId="27" hidden="1">#REF!</definedName>
    <definedName name="XRefCopy13Row" localSheetId="28" hidden="1">#REF!</definedName>
    <definedName name="XRefCopy13Row" localSheetId="29" hidden="1">#REF!</definedName>
    <definedName name="XRefCopy13Row" hidden="1">#REF!</definedName>
    <definedName name="XRefCopy14" localSheetId="15" hidden="1">#REF!</definedName>
    <definedName name="XRefCopy14" localSheetId="16" hidden="1">#REF!</definedName>
    <definedName name="XRefCopy14" localSheetId="17" hidden="1">#REF!</definedName>
    <definedName name="XRefCopy14" localSheetId="18" hidden="1">#REF!</definedName>
    <definedName name="XRefCopy14" localSheetId="19" hidden="1">#REF!</definedName>
    <definedName name="XRefCopy14" localSheetId="20" hidden="1">#REF!</definedName>
    <definedName name="XRefCopy14" localSheetId="24" hidden="1">#REF!</definedName>
    <definedName name="XRefCopy14" localSheetId="25" hidden="1">#REF!</definedName>
    <definedName name="XRefCopy14" localSheetId="26" hidden="1">#REF!</definedName>
    <definedName name="XRefCopy14" localSheetId="27" hidden="1">#REF!</definedName>
    <definedName name="XRefCopy14" localSheetId="28" hidden="1">#REF!</definedName>
    <definedName name="XRefCopy14" localSheetId="29" hidden="1">#REF!</definedName>
    <definedName name="XRefCopy14" hidden="1">#REF!</definedName>
    <definedName name="XRefCopy14Row" localSheetId="15" hidden="1">#REF!</definedName>
    <definedName name="XRefCopy14Row" localSheetId="16" hidden="1">#REF!</definedName>
    <definedName name="XRefCopy14Row" localSheetId="17" hidden="1">#REF!</definedName>
    <definedName name="XRefCopy14Row" localSheetId="18" hidden="1">#REF!</definedName>
    <definedName name="XRefCopy14Row" localSheetId="19" hidden="1">#REF!</definedName>
    <definedName name="XRefCopy14Row" localSheetId="20" hidden="1">#REF!</definedName>
    <definedName name="XRefCopy14Row" localSheetId="24" hidden="1">#REF!</definedName>
    <definedName name="XRefCopy14Row" localSheetId="25" hidden="1">#REF!</definedName>
    <definedName name="XRefCopy14Row" localSheetId="26" hidden="1">#REF!</definedName>
    <definedName name="XRefCopy14Row" localSheetId="27" hidden="1">#REF!</definedName>
    <definedName name="XRefCopy14Row" localSheetId="28" hidden="1">#REF!</definedName>
    <definedName name="XRefCopy14Row" localSheetId="29" hidden="1">#REF!</definedName>
    <definedName name="XRefCopy14Row" hidden="1">#REF!</definedName>
    <definedName name="XRefCopy15" localSheetId="15" hidden="1">#REF!</definedName>
    <definedName name="XRefCopy15" localSheetId="16" hidden="1">#REF!</definedName>
    <definedName name="XRefCopy15" localSheetId="17" hidden="1">#REF!</definedName>
    <definedName name="XRefCopy15" localSheetId="18" hidden="1">#REF!</definedName>
    <definedName name="XRefCopy15" localSheetId="19" hidden="1">#REF!</definedName>
    <definedName name="XRefCopy15" localSheetId="20" hidden="1">#REF!</definedName>
    <definedName name="XRefCopy15" localSheetId="24" hidden="1">#REF!</definedName>
    <definedName name="XRefCopy15" localSheetId="25" hidden="1">#REF!</definedName>
    <definedName name="XRefCopy15" localSheetId="26" hidden="1">#REF!</definedName>
    <definedName name="XRefCopy15" localSheetId="27" hidden="1">#REF!</definedName>
    <definedName name="XRefCopy15" localSheetId="28" hidden="1">#REF!</definedName>
    <definedName name="XRefCopy15" localSheetId="29" hidden="1">#REF!</definedName>
    <definedName name="XRefCopy15" hidden="1">#REF!</definedName>
    <definedName name="XRefCopy15Row" localSheetId="15" hidden="1">#REF!</definedName>
    <definedName name="XRefCopy15Row" localSheetId="16" hidden="1">#REF!</definedName>
    <definedName name="XRefCopy15Row" localSheetId="17" hidden="1">#REF!</definedName>
    <definedName name="XRefCopy15Row" localSheetId="18" hidden="1">#REF!</definedName>
    <definedName name="XRefCopy15Row" localSheetId="19" hidden="1">#REF!</definedName>
    <definedName name="XRefCopy15Row" localSheetId="20" hidden="1">#REF!</definedName>
    <definedName name="XRefCopy15Row" localSheetId="24" hidden="1">#REF!</definedName>
    <definedName name="XRefCopy15Row" localSheetId="25" hidden="1">#REF!</definedName>
    <definedName name="XRefCopy15Row" localSheetId="26" hidden="1">#REF!</definedName>
    <definedName name="XRefCopy15Row" localSheetId="27" hidden="1">#REF!</definedName>
    <definedName name="XRefCopy15Row" localSheetId="28" hidden="1">#REF!</definedName>
    <definedName name="XRefCopy15Row" localSheetId="29" hidden="1">#REF!</definedName>
    <definedName name="XRefCopy15Row" hidden="1">#REF!</definedName>
    <definedName name="XRefCopy16" localSheetId="15" hidden="1">#REF!</definedName>
    <definedName name="XRefCopy16" localSheetId="16" hidden="1">#REF!</definedName>
    <definedName name="XRefCopy16" localSheetId="17" hidden="1">#REF!</definedName>
    <definedName name="XRefCopy16" localSheetId="18" hidden="1">#REF!</definedName>
    <definedName name="XRefCopy16" localSheetId="19" hidden="1">#REF!</definedName>
    <definedName name="XRefCopy16" localSheetId="20" hidden="1">#REF!</definedName>
    <definedName name="XRefCopy16" localSheetId="24" hidden="1">#REF!</definedName>
    <definedName name="XRefCopy16" localSheetId="25" hidden="1">#REF!</definedName>
    <definedName name="XRefCopy16" localSheetId="26" hidden="1">#REF!</definedName>
    <definedName name="XRefCopy16" localSheetId="27" hidden="1">#REF!</definedName>
    <definedName name="XRefCopy16" localSheetId="28" hidden="1">#REF!</definedName>
    <definedName name="XRefCopy16" localSheetId="29" hidden="1">#REF!</definedName>
    <definedName name="XRefCopy16" hidden="1">#REF!</definedName>
    <definedName name="XRefCopy16Row" localSheetId="15" hidden="1">#REF!</definedName>
    <definedName name="XRefCopy16Row" localSheetId="16" hidden="1">#REF!</definedName>
    <definedName name="XRefCopy16Row" localSheetId="17" hidden="1">#REF!</definedName>
    <definedName name="XRefCopy16Row" localSheetId="18" hidden="1">#REF!</definedName>
    <definedName name="XRefCopy16Row" localSheetId="19" hidden="1">#REF!</definedName>
    <definedName name="XRefCopy16Row" localSheetId="20" hidden="1">#REF!</definedName>
    <definedName name="XRefCopy16Row" localSheetId="24" hidden="1">#REF!</definedName>
    <definedName name="XRefCopy16Row" localSheetId="25" hidden="1">#REF!</definedName>
    <definedName name="XRefCopy16Row" localSheetId="26" hidden="1">#REF!</definedName>
    <definedName name="XRefCopy16Row" localSheetId="27" hidden="1">#REF!</definedName>
    <definedName name="XRefCopy16Row" localSheetId="28" hidden="1">#REF!</definedName>
    <definedName name="XRefCopy16Row" localSheetId="29" hidden="1">#REF!</definedName>
    <definedName name="XRefCopy16Row" hidden="1">#REF!</definedName>
    <definedName name="XRefCopy17" localSheetId="15" hidden="1">#REF!</definedName>
    <definedName name="XRefCopy17" localSheetId="16" hidden="1">#REF!</definedName>
    <definedName name="XRefCopy17" localSheetId="17" hidden="1">#REF!</definedName>
    <definedName name="XRefCopy17" localSheetId="18" hidden="1">#REF!</definedName>
    <definedName name="XRefCopy17" localSheetId="19" hidden="1">#REF!</definedName>
    <definedName name="XRefCopy17" localSheetId="20" hidden="1">#REF!</definedName>
    <definedName name="XRefCopy17" localSheetId="24" hidden="1">#REF!</definedName>
    <definedName name="XRefCopy17" localSheetId="25" hidden="1">#REF!</definedName>
    <definedName name="XRefCopy17" localSheetId="26" hidden="1">#REF!</definedName>
    <definedName name="XRefCopy17" localSheetId="27" hidden="1">#REF!</definedName>
    <definedName name="XRefCopy17" localSheetId="28" hidden="1">#REF!</definedName>
    <definedName name="XRefCopy17" localSheetId="29" hidden="1">#REF!</definedName>
    <definedName name="XRefCopy17" hidden="1">#REF!</definedName>
    <definedName name="XRefCopy17Row" localSheetId="15" hidden="1">#REF!</definedName>
    <definedName name="XRefCopy17Row" localSheetId="16" hidden="1">#REF!</definedName>
    <definedName name="XRefCopy17Row" localSheetId="17" hidden="1">#REF!</definedName>
    <definedName name="XRefCopy17Row" localSheetId="18" hidden="1">#REF!</definedName>
    <definedName name="XRefCopy17Row" localSheetId="19" hidden="1">#REF!</definedName>
    <definedName name="XRefCopy17Row" localSheetId="20" hidden="1">#REF!</definedName>
    <definedName name="XRefCopy17Row" localSheetId="24" hidden="1">#REF!</definedName>
    <definedName name="XRefCopy17Row" localSheetId="25" hidden="1">#REF!</definedName>
    <definedName name="XRefCopy17Row" localSheetId="26" hidden="1">#REF!</definedName>
    <definedName name="XRefCopy17Row" localSheetId="27" hidden="1">#REF!</definedName>
    <definedName name="XRefCopy17Row" localSheetId="28" hidden="1">#REF!</definedName>
    <definedName name="XRefCopy17Row" localSheetId="29" hidden="1">#REF!</definedName>
    <definedName name="XRefCopy17Row" hidden="1">#REF!</definedName>
    <definedName name="XRefCopy18" localSheetId="15" hidden="1">#REF!</definedName>
    <definedName name="XRefCopy18" localSheetId="16" hidden="1">#REF!</definedName>
    <definedName name="XRefCopy18" localSheetId="17" hidden="1">#REF!</definedName>
    <definedName name="XRefCopy18" localSheetId="18" hidden="1">#REF!</definedName>
    <definedName name="XRefCopy18" localSheetId="19" hidden="1">#REF!</definedName>
    <definedName name="XRefCopy18" localSheetId="20" hidden="1">#REF!</definedName>
    <definedName name="XRefCopy18" localSheetId="24" hidden="1">#REF!</definedName>
    <definedName name="XRefCopy18" localSheetId="25" hidden="1">#REF!</definedName>
    <definedName name="XRefCopy18" localSheetId="26" hidden="1">#REF!</definedName>
    <definedName name="XRefCopy18" localSheetId="27" hidden="1">#REF!</definedName>
    <definedName name="XRefCopy18" localSheetId="28" hidden="1">#REF!</definedName>
    <definedName name="XRefCopy18" localSheetId="29" hidden="1">#REF!</definedName>
    <definedName name="XRefCopy18" hidden="1">#REF!</definedName>
    <definedName name="XRefCopy18Row" localSheetId="15" hidden="1">#REF!</definedName>
    <definedName name="XRefCopy18Row" localSheetId="16" hidden="1">#REF!</definedName>
    <definedName name="XRefCopy18Row" localSheetId="17" hidden="1">#REF!</definedName>
    <definedName name="XRefCopy18Row" localSheetId="18" hidden="1">#REF!</definedName>
    <definedName name="XRefCopy18Row" localSheetId="19" hidden="1">#REF!</definedName>
    <definedName name="XRefCopy18Row" localSheetId="20" hidden="1">#REF!</definedName>
    <definedName name="XRefCopy18Row" localSheetId="24" hidden="1">#REF!</definedName>
    <definedName name="XRefCopy18Row" localSheetId="25" hidden="1">#REF!</definedName>
    <definedName name="XRefCopy18Row" localSheetId="26" hidden="1">#REF!</definedName>
    <definedName name="XRefCopy18Row" localSheetId="27" hidden="1">#REF!</definedName>
    <definedName name="XRefCopy18Row" localSheetId="28" hidden="1">#REF!</definedName>
    <definedName name="XRefCopy18Row" localSheetId="29" hidden="1">#REF!</definedName>
    <definedName name="XRefCopy18Row" hidden="1">#REF!</definedName>
    <definedName name="XRefCopy19" localSheetId="15" hidden="1">#REF!</definedName>
    <definedName name="XRefCopy19" localSheetId="16" hidden="1">#REF!</definedName>
    <definedName name="XRefCopy19" localSheetId="17" hidden="1">#REF!</definedName>
    <definedName name="XRefCopy19" localSheetId="18" hidden="1">#REF!</definedName>
    <definedName name="XRefCopy19" localSheetId="19" hidden="1">#REF!</definedName>
    <definedName name="XRefCopy19" localSheetId="20" hidden="1">#REF!</definedName>
    <definedName name="XRefCopy19" localSheetId="24" hidden="1">#REF!</definedName>
    <definedName name="XRefCopy19" localSheetId="25" hidden="1">#REF!</definedName>
    <definedName name="XRefCopy19" localSheetId="26" hidden="1">#REF!</definedName>
    <definedName name="XRefCopy19" localSheetId="27" hidden="1">#REF!</definedName>
    <definedName name="XRefCopy19" localSheetId="28" hidden="1">#REF!</definedName>
    <definedName name="XRefCopy19" localSheetId="29" hidden="1">#REF!</definedName>
    <definedName name="XRefCopy19" hidden="1">#REF!</definedName>
    <definedName name="XRefCopy19Row" localSheetId="15" hidden="1">#REF!</definedName>
    <definedName name="XRefCopy19Row" localSheetId="16" hidden="1">#REF!</definedName>
    <definedName name="XRefCopy19Row" localSheetId="17" hidden="1">#REF!</definedName>
    <definedName name="XRefCopy19Row" localSheetId="18" hidden="1">#REF!</definedName>
    <definedName name="XRefCopy19Row" localSheetId="19" hidden="1">#REF!</definedName>
    <definedName name="XRefCopy19Row" localSheetId="20" hidden="1">#REF!</definedName>
    <definedName name="XRefCopy19Row" localSheetId="24" hidden="1">#REF!</definedName>
    <definedName name="XRefCopy19Row" localSheetId="25" hidden="1">#REF!</definedName>
    <definedName name="XRefCopy19Row" localSheetId="26" hidden="1">#REF!</definedName>
    <definedName name="XRefCopy19Row" localSheetId="27" hidden="1">#REF!</definedName>
    <definedName name="XRefCopy19Row" localSheetId="28" hidden="1">#REF!</definedName>
    <definedName name="XRefCopy19Row" localSheetId="29" hidden="1">#REF!</definedName>
    <definedName name="XRefCopy19Row" hidden="1">#REF!</definedName>
    <definedName name="XRefCopy1Row" localSheetId="15" hidden="1">#REF!</definedName>
    <definedName name="XRefCopy1Row" localSheetId="16" hidden="1">#REF!</definedName>
    <definedName name="XRefCopy1Row" localSheetId="17" hidden="1">#REF!</definedName>
    <definedName name="XRefCopy1Row" localSheetId="18" hidden="1">#REF!</definedName>
    <definedName name="XRefCopy1Row" localSheetId="19" hidden="1">#REF!</definedName>
    <definedName name="XRefCopy1Row" localSheetId="20" hidden="1">#REF!</definedName>
    <definedName name="XRefCopy1Row" localSheetId="24" hidden="1">#REF!</definedName>
    <definedName name="XRefCopy1Row" localSheetId="25" hidden="1">#REF!</definedName>
    <definedName name="XRefCopy1Row" localSheetId="26" hidden="1">#REF!</definedName>
    <definedName name="XRefCopy1Row" localSheetId="27" hidden="1">#REF!</definedName>
    <definedName name="XRefCopy1Row" localSheetId="28" hidden="1">#REF!</definedName>
    <definedName name="XRefCopy1Row" localSheetId="29" hidden="1">#REF!</definedName>
    <definedName name="XRefCopy1Row" hidden="1">#REF!</definedName>
    <definedName name="XRefCopy2" localSheetId="15" hidden="1">#REF!</definedName>
    <definedName name="XRefCopy2" localSheetId="16" hidden="1">#REF!</definedName>
    <definedName name="XRefCopy2" localSheetId="17" hidden="1">#REF!</definedName>
    <definedName name="XRefCopy2" localSheetId="18" hidden="1">#REF!</definedName>
    <definedName name="XRefCopy2" localSheetId="19" hidden="1">#REF!</definedName>
    <definedName name="XRefCopy2" localSheetId="20" hidden="1">#REF!</definedName>
    <definedName name="XRefCopy2" localSheetId="24" hidden="1">#REF!</definedName>
    <definedName name="XRefCopy2" localSheetId="25" hidden="1">#REF!</definedName>
    <definedName name="XRefCopy2" localSheetId="26" hidden="1">#REF!</definedName>
    <definedName name="XRefCopy2" localSheetId="27" hidden="1">#REF!</definedName>
    <definedName name="XRefCopy2" localSheetId="28" hidden="1">#REF!</definedName>
    <definedName name="XRefCopy2" localSheetId="29" hidden="1">#REF!</definedName>
    <definedName name="XRefCopy2" hidden="1">#REF!</definedName>
    <definedName name="XRefCopy20" localSheetId="15" hidden="1">#REF!</definedName>
    <definedName name="XRefCopy20" localSheetId="16" hidden="1">#REF!</definedName>
    <definedName name="XRefCopy20" localSheetId="17" hidden="1">#REF!</definedName>
    <definedName name="XRefCopy20" localSheetId="18" hidden="1">#REF!</definedName>
    <definedName name="XRefCopy20" localSheetId="19" hidden="1">#REF!</definedName>
    <definedName name="XRefCopy20" localSheetId="20" hidden="1">#REF!</definedName>
    <definedName name="XRefCopy20" localSheetId="24" hidden="1">#REF!</definedName>
    <definedName name="XRefCopy20" localSheetId="25" hidden="1">#REF!</definedName>
    <definedName name="XRefCopy20" localSheetId="26" hidden="1">#REF!</definedName>
    <definedName name="XRefCopy20" localSheetId="27" hidden="1">#REF!</definedName>
    <definedName name="XRefCopy20" localSheetId="28" hidden="1">#REF!</definedName>
    <definedName name="XRefCopy20" localSheetId="29" hidden="1">#REF!</definedName>
    <definedName name="XRefCopy20" hidden="1">#REF!</definedName>
    <definedName name="XRefCopy20Row" localSheetId="15" hidden="1">#REF!</definedName>
    <definedName name="XRefCopy20Row" localSheetId="16" hidden="1">#REF!</definedName>
    <definedName name="XRefCopy20Row" localSheetId="17" hidden="1">#REF!</definedName>
    <definedName name="XRefCopy20Row" localSheetId="18" hidden="1">#REF!</definedName>
    <definedName name="XRefCopy20Row" localSheetId="19" hidden="1">#REF!</definedName>
    <definedName name="XRefCopy20Row" localSheetId="20" hidden="1">#REF!</definedName>
    <definedName name="XRefCopy20Row" localSheetId="24" hidden="1">#REF!</definedName>
    <definedName name="XRefCopy20Row" localSheetId="25" hidden="1">#REF!</definedName>
    <definedName name="XRefCopy20Row" localSheetId="26" hidden="1">#REF!</definedName>
    <definedName name="XRefCopy20Row" localSheetId="27" hidden="1">#REF!</definedName>
    <definedName name="XRefCopy20Row" localSheetId="28" hidden="1">#REF!</definedName>
    <definedName name="XRefCopy20Row" localSheetId="29" hidden="1">#REF!</definedName>
    <definedName name="XRefCopy20Row" hidden="1">#REF!</definedName>
    <definedName name="XRefCopy21" localSheetId="15" hidden="1">#REF!</definedName>
    <definedName name="XRefCopy21" localSheetId="16" hidden="1">#REF!</definedName>
    <definedName name="XRefCopy21" localSheetId="17" hidden="1">#REF!</definedName>
    <definedName name="XRefCopy21" localSheetId="18" hidden="1">#REF!</definedName>
    <definedName name="XRefCopy21" localSheetId="19" hidden="1">#REF!</definedName>
    <definedName name="XRefCopy21" localSheetId="20" hidden="1">#REF!</definedName>
    <definedName name="XRefCopy21" localSheetId="24" hidden="1">#REF!</definedName>
    <definedName name="XRefCopy21" localSheetId="25" hidden="1">#REF!</definedName>
    <definedName name="XRefCopy21" localSheetId="26" hidden="1">#REF!</definedName>
    <definedName name="XRefCopy21" localSheetId="27" hidden="1">#REF!</definedName>
    <definedName name="XRefCopy21" localSheetId="28" hidden="1">#REF!</definedName>
    <definedName name="XRefCopy21" localSheetId="29" hidden="1">#REF!</definedName>
    <definedName name="XRefCopy21" hidden="1">#REF!</definedName>
    <definedName name="XRefCopy21Row" localSheetId="15" hidden="1">#REF!</definedName>
    <definedName name="XRefCopy21Row" localSheetId="16" hidden="1">#REF!</definedName>
    <definedName name="XRefCopy21Row" localSheetId="17" hidden="1">#REF!</definedName>
    <definedName name="XRefCopy21Row" localSheetId="18" hidden="1">#REF!</definedName>
    <definedName name="XRefCopy21Row" localSheetId="19" hidden="1">#REF!</definedName>
    <definedName name="XRefCopy21Row" localSheetId="20" hidden="1">#REF!</definedName>
    <definedName name="XRefCopy21Row" localSheetId="24" hidden="1">#REF!</definedName>
    <definedName name="XRefCopy21Row" localSheetId="25" hidden="1">#REF!</definedName>
    <definedName name="XRefCopy21Row" localSheetId="26" hidden="1">#REF!</definedName>
    <definedName name="XRefCopy21Row" localSheetId="27" hidden="1">#REF!</definedName>
    <definedName name="XRefCopy21Row" localSheetId="28" hidden="1">#REF!</definedName>
    <definedName name="XRefCopy21Row" localSheetId="29" hidden="1">#REF!</definedName>
    <definedName name="XRefCopy21Row" hidden="1">#REF!</definedName>
    <definedName name="XRefCopy22" localSheetId="15" hidden="1">#REF!</definedName>
    <definedName name="XRefCopy22" localSheetId="16" hidden="1">#REF!</definedName>
    <definedName name="XRefCopy22" localSheetId="17" hidden="1">#REF!</definedName>
    <definedName name="XRefCopy22" localSheetId="18" hidden="1">#REF!</definedName>
    <definedName name="XRefCopy22" localSheetId="19" hidden="1">#REF!</definedName>
    <definedName name="XRefCopy22" localSheetId="20" hidden="1">#REF!</definedName>
    <definedName name="XRefCopy22" localSheetId="24" hidden="1">#REF!</definedName>
    <definedName name="XRefCopy22" localSheetId="25" hidden="1">#REF!</definedName>
    <definedName name="XRefCopy22" localSheetId="26" hidden="1">#REF!</definedName>
    <definedName name="XRefCopy22" localSheetId="27" hidden="1">#REF!</definedName>
    <definedName name="XRefCopy22" localSheetId="28" hidden="1">#REF!</definedName>
    <definedName name="XRefCopy22" localSheetId="29" hidden="1">#REF!</definedName>
    <definedName name="XRefCopy22" hidden="1">#REF!</definedName>
    <definedName name="XRefCopy22Row" localSheetId="15" hidden="1">#REF!</definedName>
    <definedName name="XRefCopy22Row" localSheetId="16" hidden="1">#REF!</definedName>
    <definedName name="XRefCopy22Row" localSheetId="17" hidden="1">#REF!</definedName>
    <definedName name="XRefCopy22Row" localSheetId="18" hidden="1">#REF!</definedName>
    <definedName name="XRefCopy22Row" localSheetId="19" hidden="1">#REF!</definedName>
    <definedName name="XRefCopy22Row" localSheetId="20" hidden="1">#REF!</definedName>
    <definedName name="XRefCopy22Row" localSheetId="24" hidden="1">#REF!</definedName>
    <definedName name="XRefCopy22Row" localSheetId="25" hidden="1">#REF!</definedName>
    <definedName name="XRefCopy22Row" localSheetId="26" hidden="1">#REF!</definedName>
    <definedName name="XRefCopy22Row" localSheetId="27" hidden="1">#REF!</definedName>
    <definedName name="XRefCopy22Row" localSheetId="28" hidden="1">#REF!</definedName>
    <definedName name="XRefCopy22Row" localSheetId="29" hidden="1">#REF!</definedName>
    <definedName name="XRefCopy22Row" hidden="1">#REF!</definedName>
    <definedName name="XRefCopy2Row" localSheetId="15" hidden="1">#REF!</definedName>
    <definedName name="XRefCopy2Row" localSheetId="16" hidden="1">#REF!</definedName>
    <definedName name="XRefCopy2Row" localSheetId="17" hidden="1">#REF!</definedName>
    <definedName name="XRefCopy2Row" localSheetId="18" hidden="1">#REF!</definedName>
    <definedName name="XRefCopy2Row" localSheetId="19" hidden="1">#REF!</definedName>
    <definedName name="XRefCopy2Row" localSheetId="20" hidden="1">#REF!</definedName>
    <definedName name="XRefCopy2Row" localSheetId="24" hidden="1">#REF!</definedName>
    <definedName name="XRefCopy2Row" localSheetId="25" hidden="1">#REF!</definedName>
    <definedName name="XRefCopy2Row" localSheetId="26" hidden="1">#REF!</definedName>
    <definedName name="XRefCopy2Row" localSheetId="27" hidden="1">#REF!</definedName>
    <definedName name="XRefCopy2Row" localSheetId="28" hidden="1">#REF!</definedName>
    <definedName name="XRefCopy2Row" localSheetId="29" hidden="1">#REF!</definedName>
    <definedName name="XRefCopy2Row" hidden="1">#REF!</definedName>
    <definedName name="XRefCopy3" localSheetId="15" hidden="1">#REF!</definedName>
    <definedName name="XRefCopy3" localSheetId="16" hidden="1">#REF!</definedName>
    <definedName name="XRefCopy3" localSheetId="17" hidden="1">#REF!</definedName>
    <definedName name="XRefCopy3" localSheetId="18" hidden="1">#REF!</definedName>
    <definedName name="XRefCopy3" localSheetId="19" hidden="1">#REF!</definedName>
    <definedName name="XRefCopy3" localSheetId="20" hidden="1">#REF!</definedName>
    <definedName name="XRefCopy3" localSheetId="24" hidden="1">#REF!</definedName>
    <definedName name="XRefCopy3" localSheetId="25" hidden="1">#REF!</definedName>
    <definedName name="XRefCopy3" localSheetId="26" hidden="1">#REF!</definedName>
    <definedName name="XRefCopy3" localSheetId="27" hidden="1">#REF!</definedName>
    <definedName name="XRefCopy3" localSheetId="28" hidden="1">#REF!</definedName>
    <definedName name="XRefCopy3" localSheetId="29" hidden="1">#REF!</definedName>
    <definedName name="XRefCopy3" hidden="1">#REF!</definedName>
    <definedName name="XRefCopy3Row" localSheetId="15" hidden="1">#REF!</definedName>
    <definedName name="XRefCopy3Row" localSheetId="16" hidden="1">#REF!</definedName>
    <definedName name="XRefCopy3Row" localSheetId="17" hidden="1">#REF!</definedName>
    <definedName name="XRefCopy3Row" localSheetId="18" hidden="1">#REF!</definedName>
    <definedName name="XRefCopy3Row" localSheetId="19" hidden="1">#REF!</definedName>
    <definedName name="XRefCopy3Row" localSheetId="20" hidden="1">#REF!</definedName>
    <definedName name="XRefCopy3Row" localSheetId="24" hidden="1">#REF!</definedName>
    <definedName name="XRefCopy3Row" localSheetId="25" hidden="1">#REF!</definedName>
    <definedName name="XRefCopy3Row" localSheetId="26" hidden="1">#REF!</definedName>
    <definedName name="XRefCopy3Row" localSheetId="27" hidden="1">#REF!</definedName>
    <definedName name="XRefCopy3Row" localSheetId="28" hidden="1">#REF!</definedName>
    <definedName name="XRefCopy3Row" localSheetId="29" hidden="1">#REF!</definedName>
    <definedName name="XRefCopy3Row" hidden="1">#REF!</definedName>
    <definedName name="XRefCopy4" localSheetId="15" hidden="1">#REF!</definedName>
    <definedName name="XRefCopy4" localSheetId="16" hidden="1">#REF!</definedName>
    <definedName name="XRefCopy4" localSheetId="17" hidden="1">#REF!</definedName>
    <definedName name="XRefCopy4" localSheetId="18" hidden="1">#REF!</definedName>
    <definedName name="XRefCopy4" localSheetId="19" hidden="1">#REF!</definedName>
    <definedName name="XRefCopy4" localSheetId="20" hidden="1">#REF!</definedName>
    <definedName name="XRefCopy4" localSheetId="24" hidden="1">#REF!</definedName>
    <definedName name="XRefCopy4" localSheetId="25" hidden="1">#REF!</definedName>
    <definedName name="XRefCopy4" localSheetId="26" hidden="1">#REF!</definedName>
    <definedName name="XRefCopy4" localSheetId="27" hidden="1">#REF!</definedName>
    <definedName name="XRefCopy4" localSheetId="28" hidden="1">#REF!</definedName>
    <definedName name="XRefCopy4" localSheetId="29" hidden="1">#REF!</definedName>
    <definedName name="XRefCopy4" hidden="1">#REF!</definedName>
    <definedName name="XRefCopy4Row" localSheetId="15" hidden="1">#REF!</definedName>
    <definedName name="XRefCopy4Row" localSheetId="16" hidden="1">#REF!</definedName>
    <definedName name="XRefCopy4Row" localSheetId="17" hidden="1">#REF!</definedName>
    <definedName name="XRefCopy4Row" localSheetId="18" hidden="1">#REF!</definedName>
    <definedName name="XRefCopy4Row" localSheetId="19" hidden="1">#REF!</definedName>
    <definedName name="XRefCopy4Row" localSheetId="20" hidden="1">#REF!</definedName>
    <definedName name="XRefCopy4Row" localSheetId="24" hidden="1">#REF!</definedName>
    <definedName name="XRefCopy4Row" localSheetId="25" hidden="1">#REF!</definedName>
    <definedName name="XRefCopy4Row" localSheetId="26" hidden="1">#REF!</definedName>
    <definedName name="XRefCopy4Row" localSheetId="27" hidden="1">#REF!</definedName>
    <definedName name="XRefCopy4Row" localSheetId="28" hidden="1">#REF!</definedName>
    <definedName name="XRefCopy4Row" localSheetId="29" hidden="1">#REF!</definedName>
    <definedName name="XRefCopy4Row" hidden="1">#REF!</definedName>
    <definedName name="XRefCopy5" localSheetId="15" hidden="1">#REF!</definedName>
    <definedName name="XRefCopy5" localSheetId="16" hidden="1">#REF!</definedName>
    <definedName name="XRefCopy5" localSheetId="17" hidden="1">#REF!</definedName>
    <definedName name="XRefCopy5" localSheetId="18" hidden="1">#REF!</definedName>
    <definedName name="XRefCopy5" localSheetId="19" hidden="1">#REF!</definedName>
    <definedName name="XRefCopy5" localSheetId="20" hidden="1">#REF!</definedName>
    <definedName name="XRefCopy5" localSheetId="24" hidden="1">#REF!</definedName>
    <definedName name="XRefCopy5" localSheetId="25" hidden="1">#REF!</definedName>
    <definedName name="XRefCopy5" localSheetId="26" hidden="1">#REF!</definedName>
    <definedName name="XRefCopy5" localSheetId="27" hidden="1">#REF!</definedName>
    <definedName name="XRefCopy5" localSheetId="28" hidden="1">#REF!</definedName>
    <definedName name="XRefCopy5" localSheetId="29" hidden="1">#REF!</definedName>
    <definedName name="XRefCopy5" hidden="1">#REF!</definedName>
    <definedName name="XRefCopy5Row" localSheetId="15" hidden="1">#REF!</definedName>
    <definedName name="XRefCopy5Row" localSheetId="16" hidden="1">#REF!</definedName>
    <definedName name="XRefCopy5Row" localSheetId="17" hidden="1">#REF!</definedName>
    <definedName name="XRefCopy5Row" localSheetId="18" hidden="1">#REF!</definedName>
    <definedName name="XRefCopy5Row" localSheetId="19" hidden="1">#REF!</definedName>
    <definedName name="XRefCopy5Row" localSheetId="20" hidden="1">#REF!</definedName>
    <definedName name="XRefCopy5Row" localSheetId="24" hidden="1">#REF!</definedName>
    <definedName name="XRefCopy5Row" localSheetId="25" hidden="1">#REF!</definedName>
    <definedName name="XRefCopy5Row" localSheetId="26" hidden="1">#REF!</definedName>
    <definedName name="XRefCopy5Row" localSheetId="27" hidden="1">#REF!</definedName>
    <definedName name="XRefCopy5Row" localSheetId="28" hidden="1">#REF!</definedName>
    <definedName name="XRefCopy5Row" localSheetId="29" hidden="1">#REF!</definedName>
    <definedName name="XRefCopy5Row" hidden="1">#REF!</definedName>
    <definedName name="XRefCopy6" localSheetId="15" hidden="1">#REF!</definedName>
    <definedName name="XRefCopy6" localSheetId="16" hidden="1">#REF!</definedName>
    <definedName name="XRefCopy6" localSheetId="17" hidden="1">#REF!</definedName>
    <definedName name="XRefCopy6" localSheetId="18" hidden="1">#REF!</definedName>
    <definedName name="XRefCopy6" localSheetId="19" hidden="1">#REF!</definedName>
    <definedName name="XRefCopy6" localSheetId="20" hidden="1">#REF!</definedName>
    <definedName name="XRefCopy6" localSheetId="24" hidden="1">#REF!</definedName>
    <definedName name="XRefCopy6" localSheetId="25" hidden="1">#REF!</definedName>
    <definedName name="XRefCopy6" localSheetId="26" hidden="1">#REF!</definedName>
    <definedName name="XRefCopy6" localSheetId="27" hidden="1">#REF!</definedName>
    <definedName name="XRefCopy6" localSheetId="28" hidden="1">#REF!</definedName>
    <definedName name="XRefCopy6" localSheetId="29" hidden="1">#REF!</definedName>
    <definedName name="XRefCopy6" hidden="1">#REF!</definedName>
    <definedName name="XRefCopy6Row" localSheetId="15" hidden="1">#REF!</definedName>
    <definedName name="XRefCopy6Row" localSheetId="16" hidden="1">#REF!</definedName>
    <definedName name="XRefCopy6Row" localSheetId="17" hidden="1">#REF!</definedName>
    <definedName name="XRefCopy6Row" localSheetId="18" hidden="1">#REF!</definedName>
    <definedName name="XRefCopy6Row" localSheetId="19" hidden="1">#REF!</definedName>
    <definedName name="XRefCopy6Row" localSheetId="20" hidden="1">#REF!</definedName>
    <definedName name="XRefCopy6Row" localSheetId="24" hidden="1">#REF!</definedName>
    <definedName name="XRefCopy6Row" localSheetId="25" hidden="1">#REF!</definedName>
    <definedName name="XRefCopy6Row" localSheetId="26" hidden="1">#REF!</definedName>
    <definedName name="XRefCopy6Row" localSheetId="27" hidden="1">#REF!</definedName>
    <definedName name="XRefCopy6Row" localSheetId="28" hidden="1">#REF!</definedName>
    <definedName name="XRefCopy6Row" localSheetId="29" hidden="1">#REF!</definedName>
    <definedName name="XRefCopy6Row" hidden="1">#REF!</definedName>
    <definedName name="XRefCopy7" localSheetId="15" hidden="1">#REF!</definedName>
    <definedName name="XRefCopy7" localSheetId="16" hidden="1">#REF!</definedName>
    <definedName name="XRefCopy7" localSheetId="17" hidden="1">#REF!</definedName>
    <definedName name="XRefCopy7" localSheetId="18" hidden="1">#REF!</definedName>
    <definedName name="XRefCopy7" localSheetId="19" hidden="1">#REF!</definedName>
    <definedName name="XRefCopy7" localSheetId="20" hidden="1">#REF!</definedName>
    <definedName name="XRefCopy7" localSheetId="24" hidden="1">#REF!</definedName>
    <definedName name="XRefCopy7" localSheetId="25" hidden="1">#REF!</definedName>
    <definedName name="XRefCopy7" localSheetId="26" hidden="1">#REF!</definedName>
    <definedName name="XRefCopy7" localSheetId="27" hidden="1">#REF!</definedName>
    <definedName name="XRefCopy7" localSheetId="28" hidden="1">#REF!</definedName>
    <definedName name="XRefCopy7" localSheetId="29" hidden="1">#REF!</definedName>
    <definedName name="XRefCopy7" hidden="1">#REF!</definedName>
    <definedName name="XRefCopy7Row" localSheetId="15" hidden="1">#REF!</definedName>
    <definedName name="XRefCopy7Row" localSheetId="16" hidden="1">#REF!</definedName>
    <definedName name="XRefCopy7Row" localSheetId="17" hidden="1">#REF!</definedName>
    <definedName name="XRefCopy7Row" localSheetId="18" hidden="1">#REF!</definedName>
    <definedName name="XRefCopy7Row" localSheetId="19" hidden="1">#REF!</definedName>
    <definedName name="XRefCopy7Row" localSheetId="20" hidden="1">#REF!</definedName>
    <definedName name="XRefCopy7Row" localSheetId="24" hidden="1">#REF!</definedName>
    <definedName name="XRefCopy7Row" localSheetId="25" hidden="1">#REF!</definedName>
    <definedName name="XRefCopy7Row" localSheetId="26" hidden="1">#REF!</definedName>
    <definedName name="XRefCopy7Row" localSheetId="27" hidden="1">#REF!</definedName>
    <definedName name="XRefCopy7Row" localSheetId="28" hidden="1">#REF!</definedName>
    <definedName name="XRefCopy7Row" localSheetId="29" hidden="1">#REF!</definedName>
    <definedName name="XRefCopy7Row" hidden="1">#REF!</definedName>
    <definedName name="XRefCopy8" localSheetId="15" hidden="1">#REF!</definedName>
    <definedName name="XRefCopy8" localSheetId="16" hidden="1">#REF!</definedName>
    <definedName name="XRefCopy8" localSheetId="17" hidden="1">#REF!</definedName>
    <definedName name="XRefCopy8" localSheetId="18" hidden="1">#REF!</definedName>
    <definedName name="XRefCopy8" localSheetId="19" hidden="1">#REF!</definedName>
    <definedName name="XRefCopy8" localSheetId="20" hidden="1">#REF!</definedName>
    <definedName name="XRefCopy8" localSheetId="24" hidden="1">#REF!</definedName>
    <definedName name="XRefCopy8" localSheetId="25" hidden="1">#REF!</definedName>
    <definedName name="XRefCopy8" localSheetId="26" hidden="1">#REF!</definedName>
    <definedName name="XRefCopy8" localSheetId="27" hidden="1">#REF!</definedName>
    <definedName name="XRefCopy8" localSheetId="28" hidden="1">#REF!</definedName>
    <definedName name="XRefCopy8" localSheetId="29" hidden="1">#REF!</definedName>
    <definedName name="XRefCopy8" hidden="1">#REF!</definedName>
    <definedName name="XRefCopy8Row" localSheetId="15" hidden="1">#REF!</definedName>
    <definedName name="XRefCopy8Row" localSheetId="16" hidden="1">#REF!</definedName>
    <definedName name="XRefCopy8Row" localSheetId="17" hidden="1">#REF!</definedName>
    <definedName name="XRefCopy8Row" localSheetId="18" hidden="1">#REF!</definedName>
    <definedName name="XRefCopy8Row" localSheetId="19" hidden="1">#REF!</definedName>
    <definedName name="XRefCopy8Row" localSheetId="20" hidden="1">#REF!</definedName>
    <definedName name="XRefCopy8Row" localSheetId="24" hidden="1">#REF!</definedName>
    <definedName name="XRefCopy8Row" localSheetId="25" hidden="1">#REF!</definedName>
    <definedName name="XRefCopy8Row" localSheetId="26" hidden="1">#REF!</definedName>
    <definedName name="XRefCopy8Row" localSheetId="27" hidden="1">#REF!</definedName>
    <definedName name="XRefCopy8Row" localSheetId="28" hidden="1">#REF!</definedName>
    <definedName name="XRefCopy8Row" localSheetId="29" hidden="1">#REF!</definedName>
    <definedName name="XRefCopy8Row" hidden="1">#REF!</definedName>
    <definedName name="XRefCopy9" localSheetId="15" hidden="1">#REF!</definedName>
    <definedName name="XRefCopy9" localSheetId="16" hidden="1">#REF!</definedName>
    <definedName name="XRefCopy9" localSheetId="17" hidden="1">#REF!</definedName>
    <definedName name="XRefCopy9" localSheetId="18" hidden="1">#REF!</definedName>
    <definedName name="XRefCopy9" localSheetId="19" hidden="1">#REF!</definedName>
    <definedName name="XRefCopy9" localSheetId="20" hidden="1">#REF!</definedName>
    <definedName name="XRefCopy9" localSheetId="24" hidden="1">#REF!</definedName>
    <definedName name="XRefCopy9" localSheetId="25" hidden="1">#REF!</definedName>
    <definedName name="XRefCopy9" localSheetId="26" hidden="1">#REF!</definedName>
    <definedName name="XRefCopy9" localSheetId="27" hidden="1">#REF!</definedName>
    <definedName name="XRefCopy9" localSheetId="28" hidden="1">#REF!</definedName>
    <definedName name="XRefCopy9" localSheetId="29" hidden="1">#REF!</definedName>
    <definedName name="XRefCopy9" hidden="1">#REF!</definedName>
    <definedName name="XRefCopy9Row" localSheetId="15" hidden="1">#REF!</definedName>
    <definedName name="XRefCopy9Row" localSheetId="16" hidden="1">#REF!</definedName>
    <definedName name="XRefCopy9Row" localSheetId="17" hidden="1">#REF!</definedName>
    <definedName name="XRefCopy9Row" localSheetId="18" hidden="1">#REF!</definedName>
    <definedName name="XRefCopy9Row" localSheetId="19" hidden="1">#REF!</definedName>
    <definedName name="XRefCopy9Row" localSheetId="20" hidden="1">#REF!</definedName>
    <definedName name="XRefCopy9Row" localSheetId="24" hidden="1">#REF!</definedName>
    <definedName name="XRefCopy9Row" localSheetId="25" hidden="1">#REF!</definedName>
    <definedName name="XRefCopy9Row" localSheetId="26" hidden="1">#REF!</definedName>
    <definedName name="XRefCopy9Row" localSheetId="27" hidden="1">#REF!</definedName>
    <definedName name="XRefCopy9Row" localSheetId="28" hidden="1">#REF!</definedName>
    <definedName name="XRefCopy9Row" localSheetId="29" hidden="1">#REF!</definedName>
    <definedName name="XRefCopy9Row" hidden="1">#REF!</definedName>
    <definedName name="XRefCopyRangeCount" hidden="1">1</definedName>
    <definedName name="XRefPaste1" localSheetId="15" hidden="1">#REF!</definedName>
    <definedName name="XRefPaste1" localSheetId="16" hidden="1">#REF!</definedName>
    <definedName name="XRefPaste1" localSheetId="17" hidden="1">#REF!</definedName>
    <definedName name="XRefPaste1" localSheetId="18" hidden="1">#REF!</definedName>
    <definedName name="XRefPaste1" localSheetId="19" hidden="1">#REF!</definedName>
    <definedName name="XRefPaste1" localSheetId="20" hidden="1">#REF!</definedName>
    <definedName name="XRefPaste1" localSheetId="24" hidden="1">#REF!</definedName>
    <definedName name="XRefPaste1" localSheetId="25" hidden="1">#REF!</definedName>
    <definedName name="XRefPaste1" localSheetId="26" hidden="1">#REF!</definedName>
    <definedName name="XRefPaste1" localSheetId="27" hidden="1">#REF!</definedName>
    <definedName name="XRefPaste1" localSheetId="28" hidden="1">#REF!</definedName>
    <definedName name="XRefPaste1" localSheetId="29" hidden="1">#REF!</definedName>
    <definedName name="XRefPaste1" hidden="1">#REF!</definedName>
    <definedName name="XRefPaste1Row" localSheetId="15" hidden="1">#REF!</definedName>
    <definedName name="XRefPaste1Row" localSheetId="16" hidden="1">#REF!</definedName>
    <definedName name="XRefPaste1Row" localSheetId="17" hidden="1">#REF!</definedName>
    <definedName name="XRefPaste1Row" localSheetId="18" hidden="1">#REF!</definedName>
    <definedName name="XRefPaste1Row" localSheetId="19" hidden="1">#REF!</definedName>
    <definedName name="XRefPaste1Row" localSheetId="20" hidden="1">#REF!</definedName>
    <definedName name="XRefPaste1Row" localSheetId="24" hidden="1">#REF!</definedName>
    <definedName name="XRefPaste1Row" localSheetId="25" hidden="1">#REF!</definedName>
    <definedName name="XRefPaste1Row" localSheetId="26" hidden="1">#REF!</definedName>
    <definedName name="XRefPaste1Row" localSheetId="27" hidden="1">#REF!</definedName>
    <definedName name="XRefPaste1Row" localSheetId="28" hidden="1">#REF!</definedName>
    <definedName name="XRefPaste1Row" localSheetId="29" hidden="1">#REF!</definedName>
    <definedName name="XRefPaste1Row" hidden="1">#REF!</definedName>
    <definedName name="XRefPaste2" localSheetId="15" hidden="1">#REF!</definedName>
    <definedName name="XRefPaste2" localSheetId="16" hidden="1">#REF!</definedName>
    <definedName name="XRefPaste2" localSheetId="17" hidden="1">#REF!</definedName>
    <definedName name="XRefPaste2" localSheetId="18" hidden="1">#REF!</definedName>
    <definedName name="XRefPaste2" localSheetId="19" hidden="1">#REF!</definedName>
    <definedName name="XRefPaste2" localSheetId="20" hidden="1">#REF!</definedName>
    <definedName name="XRefPaste2" localSheetId="24" hidden="1">#REF!</definedName>
    <definedName name="XRefPaste2" localSheetId="25" hidden="1">#REF!</definedName>
    <definedName name="XRefPaste2" localSheetId="26" hidden="1">#REF!</definedName>
    <definedName name="XRefPaste2" localSheetId="27" hidden="1">#REF!</definedName>
    <definedName name="XRefPaste2" localSheetId="28" hidden="1">#REF!</definedName>
    <definedName name="XRefPaste2" localSheetId="29" hidden="1">#REF!</definedName>
    <definedName name="XRefPaste2" hidden="1">#REF!</definedName>
    <definedName name="XRefPaste2Row" localSheetId="15" hidden="1">#REF!</definedName>
    <definedName name="XRefPaste2Row" localSheetId="16" hidden="1">#REF!</definedName>
    <definedName name="XRefPaste2Row" localSheetId="17" hidden="1">#REF!</definedName>
    <definedName name="XRefPaste2Row" localSheetId="18" hidden="1">#REF!</definedName>
    <definedName name="XRefPaste2Row" localSheetId="19" hidden="1">#REF!</definedName>
    <definedName name="XRefPaste2Row" localSheetId="20" hidden="1">#REF!</definedName>
    <definedName name="XRefPaste2Row" localSheetId="24" hidden="1">#REF!</definedName>
    <definedName name="XRefPaste2Row" localSheetId="25" hidden="1">#REF!</definedName>
    <definedName name="XRefPaste2Row" localSheetId="26" hidden="1">#REF!</definedName>
    <definedName name="XRefPaste2Row" localSheetId="27" hidden="1">#REF!</definedName>
    <definedName name="XRefPaste2Row" localSheetId="28" hidden="1">#REF!</definedName>
    <definedName name="XRefPaste2Row" localSheetId="29" hidden="1">#REF!</definedName>
    <definedName name="XRefPaste2Row" hidden="1">#REF!</definedName>
    <definedName name="XRefPaste3" localSheetId="15" hidden="1">#REF!</definedName>
    <definedName name="XRefPaste3" localSheetId="16" hidden="1">#REF!</definedName>
    <definedName name="XRefPaste3" localSheetId="17" hidden="1">#REF!</definedName>
    <definedName name="XRefPaste3" localSheetId="18" hidden="1">#REF!</definedName>
    <definedName name="XRefPaste3" localSheetId="19" hidden="1">#REF!</definedName>
    <definedName name="XRefPaste3" localSheetId="20" hidden="1">#REF!</definedName>
    <definedName name="XRefPaste3" localSheetId="24" hidden="1">#REF!</definedName>
    <definedName name="XRefPaste3" localSheetId="25" hidden="1">#REF!</definedName>
    <definedName name="XRefPaste3" localSheetId="26" hidden="1">#REF!</definedName>
    <definedName name="XRefPaste3" localSheetId="27" hidden="1">#REF!</definedName>
    <definedName name="XRefPaste3" localSheetId="28" hidden="1">#REF!</definedName>
    <definedName name="XRefPaste3" localSheetId="29" hidden="1">#REF!</definedName>
    <definedName name="XRefPaste3" hidden="1">#REF!</definedName>
    <definedName name="XRefPaste3Row" localSheetId="15" hidden="1">#REF!</definedName>
    <definedName name="XRefPaste3Row" localSheetId="16" hidden="1">#REF!</definedName>
    <definedName name="XRefPaste3Row" localSheetId="17" hidden="1">#REF!</definedName>
    <definedName name="XRefPaste3Row" localSheetId="18" hidden="1">#REF!</definedName>
    <definedName name="XRefPaste3Row" localSheetId="19" hidden="1">#REF!</definedName>
    <definedName name="XRefPaste3Row" localSheetId="20" hidden="1">#REF!</definedName>
    <definedName name="XRefPaste3Row" localSheetId="24" hidden="1">#REF!</definedName>
    <definedName name="XRefPaste3Row" localSheetId="25" hidden="1">#REF!</definedName>
    <definedName name="XRefPaste3Row" localSheetId="26" hidden="1">#REF!</definedName>
    <definedName name="XRefPaste3Row" localSheetId="27" hidden="1">#REF!</definedName>
    <definedName name="XRefPaste3Row" localSheetId="28" hidden="1">#REF!</definedName>
    <definedName name="XRefPaste3Row" localSheetId="29" hidden="1">#REF!</definedName>
    <definedName name="XRefPaste3Row" hidden="1">#REF!</definedName>
    <definedName name="XRefPaste4" localSheetId="15" hidden="1">#REF!</definedName>
    <definedName name="XRefPaste4" localSheetId="16" hidden="1">#REF!</definedName>
    <definedName name="XRefPaste4" localSheetId="17" hidden="1">#REF!</definedName>
    <definedName name="XRefPaste4" localSheetId="18" hidden="1">#REF!</definedName>
    <definedName name="XRefPaste4" localSheetId="19" hidden="1">#REF!</definedName>
    <definedName name="XRefPaste4" localSheetId="20" hidden="1">#REF!</definedName>
    <definedName name="XRefPaste4" localSheetId="24" hidden="1">#REF!</definedName>
    <definedName name="XRefPaste4" localSheetId="25" hidden="1">#REF!</definedName>
    <definedName name="XRefPaste4" localSheetId="26" hidden="1">#REF!</definedName>
    <definedName name="XRefPaste4" localSheetId="27" hidden="1">#REF!</definedName>
    <definedName name="XRefPaste4" localSheetId="28" hidden="1">#REF!</definedName>
    <definedName name="XRefPaste4" localSheetId="29" hidden="1">#REF!</definedName>
    <definedName name="XRefPaste4" hidden="1">#REF!</definedName>
    <definedName name="XRefPaste4Row" localSheetId="15" hidden="1">#REF!</definedName>
    <definedName name="XRefPaste4Row" localSheetId="16" hidden="1">#REF!</definedName>
    <definedName name="XRefPaste4Row" localSheetId="17" hidden="1">#REF!</definedName>
    <definedName name="XRefPaste4Row" localSheetId="18" hidden="1">#REF!</definedName>
    <definedName name="XRefPaste4Row" localSheetId="19" hidden="1">#REF!</definedName>
    <definedName name="XRefPaste4Row" localSheetId="20" hidden="1">#REF!</definedName>
    <definedName name="XRefPaste4Row" localSheetId="24" hidden="1">#REF!</definedName>
    <definedName name="XRefPaste4Row" localSheetId="25" hidden="1">#REF!</definedName>
    <definedName name="XRefPaste4Row" localSheetId="26" hidden="1">#REF!</definedName>
    <definedName name="XRefPaste4Row" localSheetId="27" hidden="1">#REF!</definedName>
    <definedName name="XRefPaste4Row" localSheetId="28" hidden="1">#REF!</definedName>
    <definedName name="XRefPaste4Row" localSheetId="29" hidden="1">#REF!</definedName>
    <definedName name="XRefPaste4Row" hidden="1">#REF!</definedName>
    <definedName name="XRefPaste5Row" localSheetId="15" hidden="1">#REF!</definedName>
    <definedName name="XRefPaste5Row" localSheetId="16" hidden="1">#REF!</definedName>
    <definedName name="XRefPaste5Row" localSheetId="17" hidden="1">#REF!</definedName>
    <definedName name="XRefPaste5Row" localSheetId="18" hidden="1">#REF!</definedName>
    <definedName name="XRefPaste5Row" localSheetId="19" hidden="1">#REF!</definedName>
    <definedName name="XRefPaste5Row" localSheetId="20" hidden="1">#REF!</definedName>
    <definedName name="XRefPaste5Row" localSheetId="24" hidden="1">#REF!</definedName>
    <definedName name="XRefPaste5Row" localSheetId="25" hidden="1">#REF!</definedName>
    <definedName name="XRefPaste5Row" localSheetId="26" hidden="1">#REF!</definedName>
    <definedName name="XRefPaste5Row" localSheetId="27" hidden="1">#REF!</definedName>
    <definedName name="XRefPaste5Row" localSheetId="28" hidden="1">#REF!</definedName>
    <definedName name="XRefPaste5Row" localSheetId="29" hidden="1">#REF!</definedName>
    <definedName name="XRefPaste5Row" hidden="1">#REF!</definedName>
    <definedName name="XRefPaste6" localSheetId="15" hidden="1">#REF!</definedName>
    <definedName name="XRefPaste6" localSheetId="16" hidden="1">#REF!</definedName>
    <definedName name="XRefPaste6" localSheetId="17" hidden="1">#REF!</definedName>
    <definedName name="XRefPaste6" localSheetId="18" hidden="1">#REF!</definedName>
    <definedName name="XRefPaste6" localSheetId="19" hidden="1">#REF!</definedName>
    <definedName name="XRefPaste6" localSheetId="20" hidden="1">#REF!</definedName>
    <definedName name="XRefPaste6" localSheetId="24" hidden="1">#REF!</definedName>
    <definedName name="XRefPaste6" localSheetId="25" hidden="1">#REF!</definedName>
    <definedName name="XRefPaste6" localSheetId="26" hidden="1">#REF!</definedName>
    <definedName name="XRefPaste6" localSheetId="27" hidden="1">#REF!</definedName>
    <definedName name="XRefPaste6" localSheetId="28" hidden="1">#REF!</definedName>
    <definedName name="XRefPaste6" localSheetId="29" hidden="1">#REF!</definedName>
    <definedName name="XRefPaste6" hidden="1">#REF!</definedName>
    <definedName name="XRefPaste6Row" localSheetId="15" hidden="1">#REF!</definedName>
    <definedName name="XRefPaste6Row" localSheetId="16" hidden="1">#REF!</definedName>
    <definedName name="XRefPaste6Row" localSheetId="17" hidden="1">#REF!</definedName>
    <definedName name="XRefPaste6Row" localSheetId="18" hidden="1">#REF!</definedName>
    <definedName name="XRefPaste6Row" localSheetId="19" hidden="1">#REF!</definedName>
    <definedName name="XRefPaste6Row" localSheetId="20" hidden="1">#REF!</definedName>
    <definedName name="XRefPaste6Row" localSheetId="24" hidden="1">#REF!</definedName>
    <definedName name="XRefPaste6Row" localSheetId="25" hidden="1">#REF!</definedName>
    <definedName name="XRefPaste6Row" localSheetId="26" hidden="1">#REF!</definedName>
    <definedName name="XRefPaste6Row" localSheetId="27" hidden="1">#REF!</definedName>
    <definedName name="XRefPaste6Row" localSheetId="28" hidden="1">#REF!</definedName>
    <definedName name="XRefPaste6Row" localSheetId="29" hidden="1">#REF!</definedName>
    <definedName name="XRefPaste6Row" hidden="1">#REF!</definedName>
    <definedName name="XRefPasteRangeCount" hidden="1">3</definedName>
    <definedName name="xsTYPE">"tbl"</definedName>
    <definedName name="xxx" localSheetId="1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1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1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1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1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2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2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1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1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2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2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2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2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2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2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1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1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1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1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1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2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2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1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1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2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2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2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2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2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2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ear">#REF!</definedName>
    <definedName name="YEClose1992" localSheetId="15">#REF!</definedName>
    <definedName name="YEClose1992" localSheetId="16">#REF!</definedName>
    <definedName name="YEClose1992" localSheetId="17">#REF!</definedName>
    <definedName name="YEClose1992" localSheetId="18">#REF!</definedName>
    <definedName name="YEClose1992" localSheetId="19">#REF!</definedName>
    <definedName name="YEClose1992" localSheetId="20">#REF!</definedName>
    <definedName name="YEClose1992" localSheetId="24">#REF!</definedName>
    <definedName name="YEClose1992" localSheetId="25">#REF!</definedName>
    <definedName name="YEClose1992" localSheetId="26">#REF!</definedName>
    <definedName name="YEClose1992" localSheetId="27">#REF!</definedName>
    <definedName name="YEClose1992" localSheetId="28">#REF!</definedName>
    <definedName name="YEClose1992" localSheetId="29">#REF!</definedName>
    <definedName name="YEClose1992">#REF!</definedName>
    <definedName name="yeperiod" localSheetId="15">#REF!</definedName>
    <definedName name="yeperiod" localSheetId="16">#REF!</definedName>
    <definedName name="yeperiod" localSheetId="17">#REF!</definedName>
    <definedName name="yeperiod" localSheetId="18">#REF!</definedName>
    <definedName name="yeperiod" localSheetId="19">#REF!</definedName>
    <definedName name="yeperiod" localSheetId="20">#REF!</definedName>
    <definedName name="yeperiod" localSheetId="24">#REF!</definedName>
    <definedName name="yeperiod" localSheetId="25">#REF!</definedName>
    <definedName name="yeperiod" localSheetId="26">#REF!</definedName>
    <definedName name="yeperiod" localSheetId="27">#REF!</definedName>
    <definedName name="yeperiod" localSheetId="28">#REF!</definedName>
    <definedName name="yeperiod" localSheetId="29">#REF!</definedName>
    <definedName name="yeperiod">#REF!</definedName>
    <definedName name="yes" localSheetId="15"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16"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17"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18"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19"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20"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21"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2"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7"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12"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14"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24"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25"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26"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27"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28"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29"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_No" localSheetId="15">'[8]misc tables'!$B$20:$B$21</definedName>
    <definedName name="Yes_No" localSheetId="16">'[8]misc tables'!$B$20:$B$21</definedName>
    <definedName name="Yes_No" localSheetId="17">'[8]misc tables'!$B$20:$B$21</definedName>
    <definedName name="Yes_No" localSheetId="18">'[8]misc tables'!$B$20:$B$21</definedName>
    <definedName name="Yes_No" localSheetId="19">'[8]misc tables'!$B$20:$B$21</definedName>
    <definedName name="Yes_No" localSheetId="20">'[8]misc tables'!$B$20:$B$21</definedName>
    <definedName name="Yes_No" localSheetId="24">'[8]misc tables'!$B$20:$B$21</definedName>
    <definedName name="Yes_No" localSheetId="25">'[8]misc tables'!$B$20:$B$21</definedName>
    <definedName name="Yes_No" localSheetId="26">'[8]misc tables'!$B$20:$B$21</definedName>
    <definedName name="Yes_No" localSheetId="27">'[8]misc tables'!$B$20:$B$21</definedName>
    <definedName name="Yes_No" localSheetId="28">'[8]misc tables'!$B$20:$B$21</definedName>
    <definedName name="Yes_No" localSheetId="29">'[8]misc tables'!$B$20:$B$21</definedName>
    <definedName name="Yes_No">'[8]misc tables'!$B$20:$B$21</definedName>
    <definedName name="yield_curves">[5]Inputs!$B$28</definedName>
    <definedName name="YrAvg" localSheetId="15">#REF!</definedName>
    <definedName name="YrAvg" localSheetId="16">#REF!</definedName>
    <definedName name="YrAvg" localSheetId="17">#REF!</definedName>
    <definedName name="YrAvg" localSheetId="18">#REF!</definedName>
    <definedName name="YrAvg" localSheetId="19">#REF!</definedName>
    <definedName name="YrAvg" localSheetId="20">#REF!</definedName>
    <definedName name="YrAvg" localSheetId="24">#REF!</definedName>
    <definedName name="YrAvg" localSheetId="25">#REF!</definedName>
    <definedName name="YrAvg" localSheetId="26">#REF!</definedName>
    <definedName name="YrAvg" localSheetId="27">#REF!</definedName>
    <definedName name="YrAvg" localSheetId="28">#REF!</definedName>
    <definedName name="YrAvg" localSheetId="29">#REF!</definedName>
    <definedName name="YrAvg">#REF!</definedName>
    <definedName name="YTDInc" localSheetId="15">#REF!</definedName>
    <definedName name="YTDInc" localSheetId="16">#REF!</definedName>
    <definedName name="YTDInc" localSheetId="17">#REF!</definedName>
    <definedName name="YTDInc" localSheetId="18">#REF!</definedName>
    <definedName name="YTDInc" localSheetId="19">#REF!</definedName>
    <definedName name="YTDInc" localSheetId="20">#REF!</definedName>
    <definedName name="YTDInc" localSheetId="24">#REF!</definedName>
    <definedName name="YTDInc" localSheetId="25">#REF!</definedName>
    <definedName name="YTDInc" localSheetId="26">#REF!</definedName>
    <definedName name="YTDInc" localSheetId="27">#REF!</definedName>
    <definedName name="YTDInc" localSheetId="28">#REF!</definedName>
    <definedName name="YTDInc" localSheetId="29">#REF!</definedName>
    <definedName name="YTDInc">#REF!</definedName>
    <definedName name="ytytyt" localSheetId="15">#REF!</definedName>
    <definedName name="ytytyt" localSheetId="16">#REF!</definedName>
    <definedName name="ytytyt" localSheetId="17">#REF!</definedName>
    <definedName name="ytytyt" localSheetId="18">#REF!</definedName>
    <definedName name="ytytyt" localSheetId="19">#REF!</definedName>
    <definedName name="ytytyt" localSheetId="20">#REF!</definedName>
    <definedName name="ytytyt" localSheetId="24">#REF!</definedName>
    <definedName name="ytytyt" localSheetId="25">#REF!</definedName>
    <definedName name="ytytyt" localSheetId="26">#REF!</definedName>
    <definedName name="ytytyt" localSheetId="27">#REF!</definedName>
    <definedName name="ytytyt" localSheetId="28">#REF!</definedName>
    <definedName name="ytytyt" localSheetId="29">#REF!</definedName>
    <definedName name="ytytyt">#REF!</definedName>
    <definedName name="yyyy" localSheetId="1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1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1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1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1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2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2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1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1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2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2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2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2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2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2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Z_598CECA0_5C60_11D3_B382_005004054BC5_.wvu.Rows" hidden="1">[31]Inputs!$A$6:$IV$7,[31]Inputs!$A$9:$IV$15,[31]Inputs!$A$22:$IV$23</definedName>
    <definedName name="Z_BA465841_5925_11D2_BE45_080009FCDD9A_.wvu.PrintTitles" hidden="1">[32]Buyout!$A$1:$A$65536,[32]Buyout!$A$2:$IV$2</definedName>
    <definedName name="Z_BA465842_5925_11D2_BE45_080009FCDD9A_.wvu.PrintTitles" hidden="1">'[32]CES Inputs'!$K$1:$K$65536,'[32]CES Inputs'!$A$19:$IV$25</definedName>
    <definedName name="Z_BA465843_5925_11D2_BE45_080009FCDD9A_.wvu.PrintTitles" hidden="1">'[32]CES Inputs'!$K$1:$K$65536,'[32]CES Inputs'!$A$19:$IV$25</definedName>
    <definedName name="Z_BA465844_5925_11D2_BE45_080009FCDD9A_.wvu.PrintTitles" hidden="1">'[32]CES Inputs'!$K$1:$K$65536,'[32]CES Inputs'!$A$19:$IV$25</definedName>
    <definedName name="Z_BA465845_5925_11D2_BE45_080009FCDD9A_.wvu.PrintTitles" hidden="1">'[32]CES Inputs'!$K$1:$K$65536,'[32]CES Inputs'!$A$19:$IV$25</definedName>
    <definedName name="Z_BA465846_5925_11D2_BE45_080009FCDD9A_.wvu.PrintTitles" hidden="1">'[32]CES Inputs'!$K$1:$K$65536,'[32]CES Inputs'!$A$19:$IV$25</definedName>
    <definedName name="Z_D5124360_59F1_11D2_BE45_080009FCDD9A_.wvu.PrintTitles" hidden="1">[32]Buyout!$A$1:$A$65536,[32]Buyout!$A$2:$IV$2</definedName>
    <definedName name="Z_D5124361_59F1_11D2_BE45_080009FCDD9A_.wvu.PrintTitles" hidden="1">'[32]CES Inputs'!$K$1:$K$65536,'[32]CES Inputs'!$A$19:$IV$25</definedName>
    <definedName name="Z_D5124362_59F1_11D2_BE45_080009FCDD9A_.wvu.PrintTitles" hidden="1">'[32]CES Inputs'!$K$1:$K$65536,'[32]CES Inputs'!$A$19:$IV$25</definedName>
    <definedName name="Z_D5124363_59F1_11D2_BE45_080009FCDD9A_.wvu.PrintTitles" hidden="1">'[32]CES Inputs'!$K$1:$K$65536,'[32]CES Inputs'!$A$19:$IV$25</definedName>
    <definedName name="Z_D5124364_59F1_11D2_BE45_080009FCDD9A_.wvu.PrintTitles" hidden="1">'[32]CES Inputs'!$K$1:$K$65536,'[32]CES Inputs'!$A$19:$IV$25</definedName>
    <definedName name="Z_D5124365_59F1_11D2_BE45_080009FCDD9A_.wvu.PrintTitles" hidden="1">'[32]CES Inputs'!$K$1:$K$65536,'[32]CES Inputs'!$A$19:$IV$25</definedName>
    <definedName name="Z_D57DC6C0_593E_11D2_BE45_080009FCDD9A_.wvu.PrintTitles" hidden="1">[32]Buyout!$A$1:$A$65536,[32]Buyout!$A$2:$IV$2</definedName>
    <definedName name="Z_D57DC6C1_593E_11D2_BE45_080009FCDD9A_.wvu.PrintTitles" hidden="1">'[32]CES Inputs'!$K$1:$K$65536,'[32]CES Inputs'!$A$19:$IV$25</definedName>
    <definedName name="Z_D57DC6C2_593E_11D2_BE45_080009FCDD9A_.wvu.PrintTitles" hidden="1">'[32]CES Inputs'!$K$1:$K$65536,'[32]CES Inputs'!$A$19:$IV$25</definedName>
    <definedName name="Z_D57DC6C3_593E_11D2_BE45_080009FCDD9A_.wvu.PrintTitles" hidden="1">'[32]CES Inputs'!$K$1:$K$65536,'[32]CES Inputs'!$A$19:$IV$25</definedName>
    <definedName name="Z_D57DC6C4_593E_11D2_BE45_080009FCDD9A_.wvu.PrintTitles" hidden="1">'[32]CES Inputs'!$K$1:$K$65536,'[32]CES Inputs'!$A$19:$IV$25</definedName>
    <definedName name="Z_D57DC6C5_593E_11D2_BE45_080009FCDD9A_.wvu.PrintTitles" hidden="1">'[32]CES Inputs'!$K$1:$K$65536,'[32]CES Inputs'!$A$19:$IV$25</definedName>
    <definedName name="Z_NWC_CashAP" localSheetId="15">#REF!</definedName>
    <definedName name="Z_NWC_CashAP" localSheetId="16">#REF!</definedName>
    <definedName name="Z_NWC_CashAP" localSheetId="17">#REF!</definedName>
    <definedName name="Z_NWC_CashAP" localSheetId="18">#REF!</definedName>
    <definedName name="Z_NWC_CashAP" localSheetId="19">#REF!</definedName>
    <definedName name="Z_NWC_CashAP" localSheetId="20">#REF!</definedName>
    <definedName name="Z_NWC_CashAP" localSheetId="24">#REF!</definedName>
    <definedName name="Z_NWC_CashAP" localSheetId="25">#REF!</definedName>
    <definedName name="Z_NWC_CashAP" localSheetId="26">#REF!</definedName>
    <definedName name="Z_NWC_CashAP" localSheetId="27">#REF!</definedName>
    <definedName name="Z_NWC_CashAP" localSheetId="28">#REF!</definedName>
    <definedName name="Z_NWC_CashAP" localSheetId="29">#REF!</definedName>
    <definedName name="Z_NWC_CashAP">#REF!</definedName>
    <definedName name="Z_NWC_CashAR" localSheetId="15">#REF!</definedName>
    <definedName name="Z_NWC_CashAR" localSheetId="16">#REF!</definedName>
    <definedName name="Z_NWC_CashAR" localSheetId="17">#REF!</definedName>
    <definedName name="Z_NWC_CashAR" localSheetId="18">#REF!</definedName>
    <definedName name="Z_NWC_CashAR" localSheetId="19">#REF!</definedName>
    <definedName name="Z_NWC_CashAR" localSheetId="20">#REF!</definedName>
    <definedName name="Z_NWC_CashAR" localSheetId="24">#REF!</definedName>
    <definedName name="Z_NWC_CashAR" localSheetId="25">#REF!</definedName>
    <definedName name="Z_NWC_CashAR" localSheetId="26">#REF!</definedName>
    <definedName name="Z_NWC_CashAR" localSheetId="27">#REF!</definedName>
    <definedName name="Z_NWC_CashAR" localSheetId="28">#REF!</definedName>
    <definedName name="Z_NWC_CashAR" localSheetId="29">#REF!</definedName>
    <definedName name="Z_NWC_CashAR">#REF!</definedName>
    <definedName name="Z_NWC_CashComNPurch" localSheetId="15">#REF!</definedName>
    <definedName name="Z_NWC_CashComNPurch" localSheetId="16">#REF!</definedName>
    <definedName name="Z_NWC_CashComNPurch" localSheetId="17">#REF!</definedName>
    <definedName name="Z_NWC_CashComNPurch" localSheetId="18">#REF!</definedName>
    <definedName name="Z_NWC_CashComNPurch" localSheetId="19">#REF!</definedName>
    <definedName name="Z_NWC_CashComNPurch" localSheetId="20">#REF!</definedName>
    <definedName name="Z_NWC_CashComNPurch" localSheetId="24">#REF!</definedName>
    <definedName name="Z_NWC_CashComNPurch" localSheetId="25">#REF!</definedName>
    <definedName name="Z_NWC_CashComNPurch" localSheetId="26">#REF!</definedName>
    <definedName name="Z_NWC_CashComNPurch" localSheetId="27">#REF!</definedName>
    <definedName name="Z_NWC_CashComNPurch" localSheetId="28">#REF!</definedName>
    <definedName name="Z_NWC_CashComNPurch" localSheetId="29">#REF!</definedName>
    <definedName name="Z_NWC_CashComNPurch">#REF!</definedName>
    <definedName name="Z_NWC_CashCustDep" localSheetId="15">#REF!</definedName>
    <definedName name="Z_NWC_CashCustDep" localSheetId="16">#REF!</definedName>
    <definedName name="Z_NWC_CashCustDep" localSheetId="17">#REF!</definedName>
    <definedName name="Z_NWC_CashCustDep" localSheetId="18">#REF!</definedName>
    <definedName name="Z_NWC_CashCustDep" localSheetId="19">#REF!</definedName>
    <definedName name="Z_NWC_CashCustDep" localSheetId="20">#REF!</definedName>
    <definedName name="Z_NWC_CashCustDep" localSheetId="24">#REF!</definedName>
    <definedName name="Z_NWC_CashCustDep" localSheetId="25">#REF!</definedName>
    <definedName name="Z_NWC_CashCustDep" localSheetId="26">#REF!</definedName>
    <definedName name="Z_NWC_CashCustDep" localSheetId="27">#REF!</definedName>
    <definedName name="Z_NWC_CashCustDep" localSheetId="28">#REF!</definedName>
    <definedName name="Z_NWC_CashCustDep" localSheetId="29">#REF!</definedName>
    <definedName name="Z_NWC_CashCustDep">#REF!</definedName>
    <definedName name="Z_NWC_CashDivPay" localSheetId="15">#REF!</definedName>
    <definedName name="Z_NWC_CashDivPay" localSheetId="16">#REF!</definedName>
    <definedName name="Z_NWC_CashDivPay" localSheetId="17">#REF!</definedName>
    <definedName name="Z_NWC_CashDivPay" localSheetId="18">#REF!</definedName>
    <definedName name="Z_NWC_CashDivPay" localSheetId="19">#REF!</definedName>
    <definedName name="Z_NWC_CashDivPay" localSheetId="20">#REF!</definedName>
    <definedName name="Z_NWC_CashDivPay" localSheetId="24">#REF!</definedName>
    <definedName name="Z_NWC_CashDivPay" localSheetId="25">#REF!</definedName>
    <definedName name="Z_NWC_CashDivPay" localSheetId="26">#REF!</definedName>
    <definedName name="Z_NWC_CashDivPay" localSheetId="27">#REF!</definedName>
    <definedName name="Z_NWC_CashDivPay" localSheetId="28">#REF!</definedName>
    <definedName name="Z_NWC_CashDivPay" localSheetId="29">#REF!</definedName>
    <definedName name="Z_NWC_CashDivPay">#REF!</definedName>
    <definedName name="Z_NWC_CashEnergyLiabilities" localSheetId="15">#REF!</definedName>
    <definedName name="Z_NWC_CashEnergyLiabilities" localSheetId="16">#REF!</definedName>
    <definedName name="Z_NWC_CashEnergyLiabilities" localSheetId="17">#REF!</definedName>
    <definedName name="Z_NWC_CashEnergyLiabilities" localSheetId="18">#REF!</definedName>
    <definedName name="Z_NWC_CashEnergyLiabilities" localSheetId="19">#REF!</definedName>
    <definedName name="Z_NWC_CashEnergyLiabilities" localSheetId="20">#REF!</definedName>
    <definedName name="Z_NWC_CashEnergyLiabilities" localSheetId="24">#REF!</definedName>
    <definedName name="Z_NWC_CashEnergyLiabilities" localSheetId="25">#REF!</definedName>
    <definedName name="Z_NWC_CashEnergyLiabilities" localSheetId="26">#REF!</definedName>
    <definedName name="Z_NWC_CashEnergyLiabilities" localSheetId="27">#REF!</definedName>
    <definedName name="Z_NWC_CashEnergyLiabilities" localSheetId="28">#REF!</definedName>
    <definedName name="Z_NWC_CashEnergyLiabilities" localSheetId="29">#REF!</definedName>
    <definedName name="Z_NWC_CashEnergyLiabilities">#REF!</definedName>
    <definedName name="Z_NWC_CashEnergyTradingAssets" localSheetId="15">#REF!</definedName>
    <definedName name="Z_NWC_CashEnergyTradingAssets" localSheetId="16">#REF!</definedName>
    <definedName name="Z_NWC_CashEnergyTradingAssets" localSheetId="17">#REF!</definedName>
    <definedName name="Z_NWC_CashEnergyTradingAssets" localSheetId="18">#REF!</definedName>
    <definedName name="Z_NWC_CashEnergyTradingAssets" localSheetId="19">#REF!</definedName>
    <definedName name="Z_NWC_CashEnergyTradingAssets" localSheetId="20">#REF!</definedName>
    <definedName name="Z_NWC_CashEnergyTradingAssets" localSheetId="24">#REF!</definedName>
    <definedName name="Z_NWC_CashEnergyTradingAssets" localSheetId="25">#REF!</definedName>
    <definedName name="Z_NWC_CashEnergyTradingAssets" localSheetId="26">#REF!</definedName>
    <definedName name="Z_NWC_CashEnergyTradingAssets" localSheetId="27">#REF!</definedName>
    <definedName name="Z_NWC_CashEnergyTradingAssets" localSheetId="28">#REF!</definedName>
    <definedName name="Z_NWC_CashEnergyTradingAssets" localSheetId="29">#REF!</definedName>
    <definedName name="Z_NWC_CashEnergyTradingAssets">#REF!</definedName>
    <definedName name="Z_NWC_CashIntPay" localSheetId="15">#REF!</definedName>
    <definedName name="Z_NWC_CashIntPay" localSheetId="16">#REF!</definedName>
    <definedName name="Z_NWC_CashIntPay" localSheetId="17">#REF!</definedName>
    <definedName name="Z_NWC_CashIntPay" localSheetId="18">#REF!</definedName>
    <definedName name="Z_NWC_CashIntPay" localSheetId="19">#REF!</definedName>
    <definedName name="Z_NWC_CashIntPay" localSheetId="20">#REF!</definedName>
    <definedName name="Z_NWC_CashIntPay" localSheetId="24">#REF!</definedName>
    <definedName name="Z_NWC_CashIntPay" localSheetId="25">#REF!</definedName>
    <definedName name="Z_NWC_CashIntPay" localSheetId="26">#REF!</definedName>
    <definedName name="Z_NWC_CashIntPay" localSheetId="27">#REF!</definedName>
    <definedName name="Z_NWC_CashIntPay" localSheetId="28">#REF!</definedName>
    <definedName name="Z_NWC_CashIntPay" localSheetId="29">#REF!</definedName>
    <definedName name="Z_NWC_CashIntPay">#REF!</definedName>
    <definedName name="Z_NWC_CashInventory" localSheetId="15">#REF!</definedName>
    <definedName name="Z_NWC_CashInventory" localSheetId="16">#REF!</definedName>
    <definedName name="Z_NWC_CashInventory" localSheetId="17">#REF!</definedName>
    <definedName name="Z_NWC_CashInventory" localSheetId="18">#REF!</definedName>
    <definedName name="Z_NWC_CashInventory" localSheetId="19">#REF!</definedName>
    <definedName name="Z_NWC_CashInventory" localSheetId="20">#REF!</definedName>
    <definedName name="Z_NWC_CashInventory" localSheetId="24">#REF!</definedName>
    <definedName name="Z_NWC_CashInventory" localSheetId="25">#REF!</definedName>
    <definedName name="Z_NWC_CashInventory" localSheetId="26">#REF!</definedName>
    <definedName name="Z_NWC_CashInventory" localSheetId="27">#REF!</definedName>
    <definedName name="Z_NWC_CashInventory" localSheetId="28">#REF!</definedName>
    <definedName name="Z_NWC_CashInventory" localSheetId="29">#REF!</definedName>
    <definedName name="Z_NWC_CashInventory">#REF!</definedName>
    <definedName name="Z_NWC_CashNP" localSheetId="15">#REF!</definedName>
    <definedName name="Z_NWC_CashNP" localSheetId="16">#REF!</definedName>
    <definedName name="Z_NWC_CashNP" localSheetId="17">#REF!</definedName>
    <definedName name="Z_NWC_CashNP" localSheetId="18">#REF!</definedName>
    <definedName name="Z_NWC_CashNP" localSheetId="19">#REF!</definedName>
    <definedName name="Z_NWC_CashNP" localSheetId="20">#REF!</definedName>
    <definedName name="Z_NWC_CashNP" localSheetId="24">#REF!</definedName>
    <definedName name="Z_NWC_CashNP" localSheetId="25">#REF!</definedName>
    <definedName name="Z_NWC_CashNP" localSheetId="26">#REF!</definedName>
    <definedName name="Z_NWC_CashNP" localSheetId="27">#REF!</definedName>
    <definedName name="Z_NWC_CashNP" localSheetId="28">#REF!</definedName>
    <definedName name="Z_NWC_CashNP" localSheetId="29">#REF!</definedName>
    <definedName name="Z_NWC_CashNP">#REF!</definedName>
    <definedName name="Z_NWC_CashNR" localSheetId="15">#REF!</definedName>
    <definedName name="Z_NWC_CashNR" localSheetId="16">#REF!</definedName>
    <definedName name="Z_NWC_CashNR" localSheetId="17">#REF!</definedName>
    <definedName name="Z_NWC_CashNR" localSheetId="18">#REF!</definedName>
    <definedName name="Z_NWC_CashNR" localSheetId="19">#REF!</definedName>
    <definedName name="Z_NWC_CashNR" localSheetId="20">#REF!</definedName>
    <definedName name="Z_NWC_CashNR" localSheetId="24">#REF!</definedName>
    <definedName name="Z_NWC_CashNR" localSheetId="25">#REF!</definedName>
    <definedName name="Z_NWC_CashNR" localSheetId="26">#REF!</definedName>
    <definedName name="Z_NWC_CashNR" localSheetId="27">#REF!</definedName>
    <definedName name="Z_NWC_CashNR" localSheetId="28">#REF!</definedName>
    <definedName name="Z_NWC_CashNR" localSheetId="29">#REF!</definedName>
    <definedName name="Z_NWC_CashNR">#REF!</definedName>
    <definedName name="Z_NWC_CashOthAssets" localSheetId="15">#REF!</definedName>
    <definedName name="Z_NWC_CashOthAssets" localSheetId="16">#REF!</definedName>
    <definedName name="Z_NWC_CashOthAssets" localSheetId="17">#REF!</definedName>
    <definedName name="Z_NWC_CashOthAssets" localSheetId="18">#REF!</definedName>
    <definedName name="Z_NWC_CashOthAssets" localSheetId="19">#REF!</definedName>
    <definedName name="Z_NWC_CashOthAssets" localSheetId="20">#REF!</definedName>
    <definedName name="Z_NWC_CashOthAssets" localSheetId="24">#REF!</definedName>
    <definedName name="Z_NWC_CashOthAssets" localSheetId="25">#REF!</definedName>
    <definedName name="Z_NWC_CashOthAssets" localSheetId="26">#REF!</definedName>
    <definedName name="Z_NWC_CashOthAssets" localSheetId="27">#REF!</definedName>
    <definedName name="Z_NWC_CashOthAssets" localSheetId="28">#REF!</definedName>
    <definedName name="Z_NWC_CashOthAssets" localSheetId="29">#REF!</definedName>
    <definedName name="Z_NWC_CashOthAssets">#REF!</definedName>
    <definedName name="Z_NWC_CashOthLiabilities" localSheetId="15">#REF!</definedName>
    <definedName name="Z_NWC_CashOthLiabilities" localSheetId="16">#REF!</definedName>
    <definedName name="Z_NWC_CashOthLiabilities" localSheetId="17">#REF!</definedName>
    <definedName name="Z_NWC_CashOthLiabilities" localSheetId="18">#REF!</definedName>
    <definedName name="Z_NWC_CashOthLiabilities" localSheetId="19">#REF!</definedName>
    <definedName name="Z_NWC_CashOthLiabilities" localSheetId="20">#REF!</definedName>
    <definedName name="Z_NWC_CashOthLiabilities" localSheetId="24">#REF!</definedName>
    <definedName name="Z_NWC_CashOthLiabilities" localSheetId="25">#REF!</definedName>
    <definedName name="Z_NWC_CashOthLiabilities" localSheetId="26">#REF!</definedName>
    <definedName name="Z_NWC_CashOthLiabilities" localSheetId="27">#REF!</definedName>
    <definedName name="Z_NWC_CashOthLiabilities" localSheetId="28">#REF!</definedName>
    <definedName name="Z_NWC_CashOthLiabilities" localSheetId="29">#REF!</definedName>
    <definedName name="Z_NWC_CashOthLiabilities">#REF!</definedName>
    <definedName name="Z_NWC_CashRegAssets" localSheetId="15">#REF!</definedName>
    <definedName name="Z_NWC_CashRegAssets" localSheetId="16">#REF!</definedName>
    <definedName name="Z_NWC_CashRegAssets" localSheetId="17">#REF!</definedName>
    <definedName name="Z_NWC_CashRegAssets" localSheetId="18">#REF!</definedName>
    <definedName name="Z_NWC_CashRegAssets" localSheetId="19">#REF!</definedName>
    <definedName name="Z_NWC_CashRegAssets" localSheetId="20">#REF!</definedName>
    <definedName name="Z_NWC_CashRegAssets" localSheetId="24">#REF!</definedName>
    <definedName name="Z_NWC_CashRegAssets" localSheetId="25">#REF!</definedName>
    <definedName name="Z_NWC_CashRegAssets" localSheetId="26">#REF!</definedName>
    <definedName name="Z_NWC_CashRegAssets" localSheetId="27">#REF!</definedName>
    <definedName name="Z_NWC_CashRegAssets" localSheetId="28">#REF!</definedName>
    <definedName name="Z_NWC_CashRegAssets" localSheetId="29">#REF!</definedName>
    <definedName name="Z_NWC_CashRegAssets">#REF!</definedName>
    <definedName name="Z_NWC_CashRegLiabilities" localSheetId="15">#REF!</definedName>
    <definedName name="Z_NWC_CashRegLiabilities" localSheetId="16">#REF!</definedName>
    <definedName name="Z_NWC_CashRegLiabilities" localSheetId="17">#REF!</definedName>
    <definedName name="Z_NWC_CashRegLiabilities" localSheetId="18">#REF!</definedName>
    <definedName name="Z_NWC_CashRegLiabilities" localSheetId="19">#REF!</definedName>
    <definedName name="Z_NWC_CashRegLiabilities" localSheetId="20">#REF!</definedName>
    <definedName name="Z_NWC_CashRegLiabilities" localSheetId="24">#REF!</definedName>
    <definedName name="Z_NWC_CashRegLiabilities" localSheetId="25">#REF!</definedName>
    <definedName name="Z_NWC_CashRegLiabilities" localSheetId="26">#REF!</definedName>
    <definedName name="Z_NWC_CashRegLiabilities" localSheetId="27">#REF!</definedName>
    <definedName name="Z_NWC_CashRegLiabilities" localSheetId="28">#REF!</definedName>
    <definedName name="Z_NWC_CashRegLiabilities" localSheetId="29">#REF!</definedName>
    <definedName name="Z_NWC_CashRegLiabilities">#REF!</definedName>
    <definedName name="Z_NWC_CashRepurchaseObligations" localSheetId="15">#REF!</definedName>
    <definedName name="Z_NWC_CashRepurchaseObligations" localSheetId="16">#REF!</definedName>
    <definedName name="Z_NWC_CashRepurchaseObligations" localSheetId="17">#REF!</definedName>
    <definedName name="Z_NWC_CashRepurchaseObligations" localSheetId="18">#REF!</definedName>
    <definedName name="Z_NWC_CashRepurchaseObligations" localSheetId="19">#REF!</definedName>
    <definedName name="Z_NWC_CashRepurchaseObligations" localSheetId="20">#REF!</definedName>
    <definedName name="Z_NWC_CashRepurchaseObligations" localSheetId="24">#REF!</definedName>
    <definedName name="Z_NWC_CashRepurchaseObligations" localSheetId="25">#REF!</definedName>
    <definedName name="Z_NWC_CashRepurchaseObligations" localSheetId="26">#REF!</definedName>
    <definedName name="Z_NWC_CashRepurchaseObligations" localSheetId="27">#REF!</definedName>
    <definedName name="Z_NWC_CashRepurchaseObligations" localSheetId="28">#REF!</definedName>
    <definedName name="Z_NWC_CashRepurchaseObligations" localSheetId="29">#REF!</definedName>
    <definedName name="Z_NWC_CashRepurchaseObligations">#REF!</definedName>
    <definedName name="Z_NWC_CashResaleAgreements" localSheetId="15">#REF!</definedName>
    <definedName name="Z_NWC_CashResaleAgreements" localSheetId="16">#REF!</definedName>
    <definedName name="Z_NWC_CashResaleAgreements" localSheetId="17">#REF!</definedName>
    <definedName name="Z_NWC_CashResaleAgreements" localSheetId="18">#REF!</definedName>
    <definedName name="Z_NWC_CashResaleAgreements" localSheetId="19">#REF!</definedName>
    <definedName name="Z_NWC_CashResaleAgreements" localSheetId="20">#REF!</definedName>
    <definedName name="Z_NWC_CashResaleAgreements" localSheetId="24">#REF!</definedName>
    <definedName name="Z_NWC_CashResaleAgreements" localSheetId="25">#REF!</definedName>
    <definedName name="Z_NWC_CashResaleAgreements" localSheetId="26">#REF!</definedName>
    <definedName name="Z_NWC_CashResaleAgreements" localSheetId="27">#REF!</definedName>
    <definedName name="Z_NWC_CashResaleAgreements" localSheetId="28">#REF!</definedName>
    <definedName name="Z_NWC_CashResaleAgreements" localSheetId="29">#REF!</definedName>
    <definedName name="Z_NWC_CashResaleAgreements">#REF!</definedName>
    <definedName name="Z_NWC_CashTAX" localSheetId="15">#REF!</definedName>
    <definedName name="Z_NWC_CashTAX" localSheetId="16">#REF!</definedName>
    <definedName name="Z_NWC_CashTAX" localSheetId="17">#REF!</definedName>
    <definedName name="Z_NWC_CashTAX" localSheetId="18">#REF!</definedName>
    <definedName name="Z_NWC_CashTAX" localSheetId="19">#REF!</definedName>
    <definedName name="Z_NWC_CashTAX" localSheetId="20">#REF!</definedName>
    <definedName name="Z_NWC_CashTAX" localSheetId="24">#REF!</definedName>
    <definedName name="Z_NWC_CashTAX" localSheetId="25">#REF!</definedName>
    <definedName name="Z_NWC_CashTAX" localSheetId="26">#REF!</definedName>
    <definedName name="Z_NWC_CashTAX" localSheetId="27">#REF!</definedName>
    <definedName name="Z_NWC_CashTAX" localSheetId="28">#REF!</definedName>
    <definedName name="Z_NWC_CashTAX" localSheetId="29">#REF!</definedName>
    <definedName name="Z_NWC_CashTAX">#REF!</definedName>
    <definedName name="zzzzzzzzzz" localSheetId="15" hidden="1">{"SourcesUses",#N/A,TRUE,"CFMODEL";"TransOverview",#N/A,TRUE,"CFMODEL"}</definedName>
    <definedName name="zzzzzzzzzz" localSheetId="16" hidden="1">{"SourcesUses",#N/A,TRUE,"CFMODEL";"TransOverview",#N/A,TRUE,"CFMODEL"}</definedName>
    <definedName name="zzzzzzzzzz" localSheetId="17" hidden="1">{"SourcesUses",#N/A,TRUE,"CFMODEL";"TransOverview",#N/A,TRUE,"CFMODEL"}</definedName>
    <definedName name="zzzzzzzzzz" localSheetId="18" hidden="1">{"SourcesUses",#N/A,TRUE,"CFMODEL";"TransOverview",#N/A,TRUE,"CFMODEL"}</definedName>
    <definedName name="zzzzzzzzzz" localSheetId="19" hidden="1">{"SourcesUses",#N/A,TRUE,"CFMODEL";"TransOverview",#N/A,TRUE,"CFMODEL"}</definedName>
    <definedName name="zzzzzzzzzz" localSheetId="20" hidden="1">{"SourcesUses",#N/A,TRUE,"CFMODEL";"TransOverview",#N/A,TRUE,"CFMODEL"}</definedName>
    <definedName name="zzzzzzzzzz" localSheetId="21" hidden="1">{"SourcesUses",#N/A,TRUE,"CFMODEL";"TransOverview",#N/A,TRUE,"CFMODEL"}</definedName>
    <definedName name="zzzzzzzzzz" localSheetId="2" hidden="1">{"SourcesUses",#N/A,TRUE,"CFMODEL";"TransOverview",#N/A,TRUE,"CFMODEL"}</definedName>
    <definedName name="zzzzzzzzzz" localSheetId="7" hidden="1">{"SourcesUses",#N/A,TRUE,"CFMODEL";"TransOverview",#N/A,TRUE,"CFMODEL"}</definedName>
    <definedName name="zzzzzzzzzz" localSheetId="12" hidden="1">{"SourcesUses",#N/A,TRUE,"CFMODEL";"TransOverview",#N/A,TRUE,"CFMODEL"}</definedName>
    <definedName name="zzzzzzzzzz" localSheetId="14" hidden="1">{"SourcesUses",#N/A,TRUE,"CFMODEL";"TransOverview",#N/A,TRUE,"CFMODEL"}</definedName>
    <definedName name="zzzzzzzzzz" localSheetId="24" hidden="1">{"SourcesUses",#N/A,TRUE,"CFMODEL";"TransOverview",#N/A,TRUE,"CFMODEL"}</definedName>
    <definedName name="zzzzzzzzzz" localSheetId="25" hidden="1">{"SourcesUses",#N/A,TRUE,"CFMODEL";"TransOverview",#N/A,TRUE,"CFMODEL"}</definedName>
    <definedName name="zzzzzzzzzz" localSheetId="26" hidden="1">{"SourcesUses",#N/A,TRUE,"CFMODEL";"TransOverview",#N/A,TRUE,"CFMODEL"}</definedName>
    <definedName name="zzzzzzzzzz" localSheetId="27" hidden="1">{"SourcesUses",#N/A,TRUE,"CFMODEL";"TransOverview",#N/A,TRUE,"CFMODEL"}</definedName>
    <definedName name="zzzzzzzzzz" localSheetId="28" hidden="1">{"SourcesUses",#N/A,TRUE,"CFMODEL";"TransOverview",#N/A,TRUE,"CFMODEL"}</definedName>
    <definedName name="zzzzzzzzzz" localSheetId="29" hidden="1">{"SourcesUses",#N/A,TRUE,"CFMODEL";"TransOverview",#N/A,TRUE,"CFMODEL"}</definedName>
    <definedName name="zzzzzzzzzzzzzzzzz" localSheetId="15" hidden="1">{"SourcesUses",#N/A,TRUE,"CFMODEL";"TransOverview",#N/A,TRUE,"CFMODEL"}</definedName>
    <definedName name="zzzzzzzzzzzzzzzzz" localSheetId="16" hidden="1">{"SourcesUses",#N/A,TRUE,"CFMODEL";"TransOverview",#N/A,TRUE,"CFMODEL"}</definedName>
    <definedName name="zzzzzzzzzzzzzzzzz" localSheetId="17" hidden="1">{"SourcesUses",#N/A,TRUE,"CFMODEL";"TransOverview",#N/A,TRUE,"CFMODEL"}</definedName>
    <definedName name="zzzzzzzzzzzzzzzzz" localSheetId="18" hidden="1">{"SourcesUses",#N/A,TRUE,"CFMODEL";"TransOverview",#N/A,TRUE,"CFMODEL"}</definedName>
    <definedName name="zzzzzzzzzzzzzzzzz" localSheetId="19" hidden="1">{"SourcesUses",#N/A,TRUE,"CFMODEL";"TransOverview",#N/A,TRUE,"CFMODEL"}</definedName>
    <definedName name="zzzzzzzzzzzzzzzzz" localSheetId="20" hidden="1">{"SourcesUses",#N/A,TRUE,"CFMODEL";"TransOverview",#N/A,TRUE,"CFMODEL"}</definedName>
    <definedName name="zzzzzzzzzzzzzzzzz" localSheetId="21" hidden="1">{"SourcesUses",#N/A,TRUE,"CFMODEL";"TransOverview",#N/A,TRUE,"CFMODEL"}</definedName>
    <definedName name="zzzzzzzzzzzzzzzzz" localSheetId="2" hidden="1">{"SourcesUses",#N/A,TRUE,"CFMODEL";"TransOverview",#N/A,TRUE,"CFMODEL"}</definedName>
    <definedName name="zzzzzzzzzzzzzzzzz" localSheetId="7" hidden="1">{"SourcesUses",#N/A,TRUE,"CFMODEL";"TransOverview",#N/A,TRUE,"CFMODEL"}</definedName>
    <definedName name="zzzzzzzzzzzzzzzzz" localSheetId="12" hidden="1">{"SourcesUses",#N/A,TRUE,"CFMODEL";"TransOverview",#N/A,TRUE,"CFMODEL"}</definedName>
    <definedName name="zzzzzzzzzzzzzzzzz" localSheetId="14" hidden="1">{"SourcesUses",#N/A,TRUE,"CFMODEL";"TransOverview",#N/A,TRUE,"CFMODEL"}</definedName>
    <definedName name="zzzzzzzzzzzzzzzzz" localSheetId="24" hidden="1">{"SourcesUses",#N/A,TRUE,"CFMODEL";"TransOverview",#N/A,TRUE,"CFMODEL"}</definedName>
    <definedName name="zzzzzzzzzzzzzzzzz" localSheetId="25" hidden="1">{"SourcesUses",#N/A,TRUE,"CFMODEL";"TransOverview",#N/A,TRUE,"CFMODEL"}</definedName>
    <definedName name="zzzzzzzzzzzzzzzzz" localSheetId="26" hidden="1">{"SourcesUses",#N/A,TRUE,"CFMODEL";"TransOverview",#N/A,TRUE,"CFMODEL"}</definedName>
    <definedName name="zzzzzzzzzzzzzzzzz" localSheetId="27" hidden="1">{"SourcesUses",#N/A,TRUE,"CFMODEL";"TransOverview",#N/A,TRUE,"CFMODEL"}</definedName>
    <definedName name="zzzzzzzzzzzzzzzzz" localSheetId="28" hidden="1">{"SourcesUses",#N/A,TRUE,"CFMODEL";"TransOverview",#N/A,TRUE,"CFMODEL"}</definedName>
    <definedName name="zzzzzzzzzzzzzzzzz" localSheetId="29" hidden="1">{"SourcesUses",#N/A,TRUE,"CFMODEL";"TransOverview",#N/A,TRUE,"CFMODEL"}</definedName>
    <definedName name="zzzzzzzzzzzzzzzzzzzzzzzzz" localSheetId="15" hidden="1">{"Income Statement",#N/A,FALSE,"CFMODEL";"Balance Sheet",#N/A,FALSE,"CFMODEL"}</definedName>
    <definedName name="zzzzzzzzzzzzzzzzzzzzzzzzz" localSheetId="16" hidden="1">{"Income Statement",#N/A,FALSE,"CFMODEL";"Balance Sheet",#N/A,FALSE,"CFMODEL"}</definedName>
    <definedName name="zzzzzzzzzzzzzzzzzzzzzzzzz" localSheetId="17" hidden="1">{"Income Statement",#N/A,FALSE,"CFMODEL";"Balance Sheet",#N/A,FALSE,"CFMODEL"}</definedName>
    <definedName name="zzzzzzzzzzzzzzzzzzzzzzzzz" localSheetId="18" hidden="1">{"Income Statement",#N/A,FALSE,"CFMODEL";"Balance Sheet",#N/A,FALSE,"CFMODEL"}</definedName>
    <definedName name="zzzzzzzzzzzzzzzzzzzzzzzzz" localSheetId="19" hidden="1">{"Income Statement",#N/A,FALSE,"CFMODEL";"Balance Sheet",#N/A,FALSE,"CFMODEL"}</definedName>
    <definedName name="zzzzzzzzzzzzzzzzzzzzzzzzz" localSheetId="20" hidden="1">{"Income Statement",#N/A,FALSE,"CFMODEL";"Balance Sheet",#N/A,FALSE,"CFMODEL"}</definedName>
    <definedName name="zzzzzzzzzzzzzzzzzzzzzzzzz" localSheetId="21" hidden="1">{"Income Statement",#N/A,FALSE,"CFMODEL";"Balance Sheet",#N/A,FALSE,"CFMODEL"}</definedName>
    <definedName name="zzzzzzzzzzzzzzzzzzzzzzzzz" localSheetId="2" hidden="1">{"Income Statement",#N/A,FALSE,"CFMODEL";"Balance Sheet",#N/A,FALSE,"CFMODEL"}</definedName>
    <definedName name="zzzzzzzzzzzzzzzzzzzzzzzzz" localSheetId="7" hidden="1">{"Income Statement",#N/A,FALSE,"CFMODEL";"Balance Sheet",#N/A,FALSE,"CFMODEL"}</definedName>
    <definedName name="zzzzzzzzzzzzzzzzzzzzzzzzz" localSheetId="12" hidden="1">{"Income Statement",#N/A,FALSE,"CFMODEL";"Balance Sheet",#N/A,FALSE,"CFMODEL"}</definedName>
    <definedName name="zzzzzzzzzzzzzzzzzzzzzzzzz" localSheetId="14" hidden="1">{"Income Statement",#N/A,FALSE,"CFMODEL";"Balance Sheet",#N/A,FALSE,"CFMODEL"}</definedName>
    <definedName name="zzzzzzzzzzzzzzzzzzzzzzzzz" localSheetId="24" hidden="1">{"Income Statement",#N/A,FALSE,"CFMODEL";"Balance Sheet",#N/A,FALSE,"CFMODEL"}</definedName>
    <definedName name="zzzzzzzzzzzzzzzzzzzzzzzzz" localSheetId="25" hidden="1">{"Income Statement",#N/A,FALSE,"CFMODEL";"Balance Sheet",#N/A,FALSE,"CFMODEL"}</definedName>
    <definedName name="zzzzzzzzzzzzzzzzzzzzzzzzz" localSheetId="26" hidden="1">{"Income Statement",#N/A,FALSE,"CFMODEL";"Balance Sheet",#N/A,FALSE,"CFMODEL"}</definedName>
    <definedName name="zzzzzzzzzzzzzzzzzzzzzzzzz" localSheetId="27" hidden="1">{"Income Statement",#N/A,FALSE,"CFMODEL";"Balance Sheet",#N/A,FALSE,"CFMODEL"}</definedName>
    <definedName name="zzzzzzzzzzzzzzzzzzzzzzzzz" localSheetId="28" hidden="1">{"Income Statement",#N/A,FALSE,"CFMODEL";"Balance Sheet",#N/A,FALSE,"CFMODEL"}</definedName>
    <definedName name="zzzzzzzzzzzzzzzzzzzzzzzzz" localSheetId="29" hidden="1">{"Income Statement",#N/A,FALSE,"CFMODEL";"Balance Sheet",#N/A,FALSE,"CFMODEL"}</definedName>
    <definedName name="zzzzzzzzzzzzzzzzzzzzzzzzzzz" localSheetId="15" hidden="1">{"SourcesUses",#N/A,TRUE,"FundsFlow";"TransOverview",#N/A,TRUE,"FundsFlow"}</definedName>
    <definedName name="zzzzzzzzzzzzzzzzzzzzzzzzzzz" localSheetId="16" hidden="1">{"SourcesUses",#N/A,TRUE,"FundsFlow";"TransOverview",#N/A,TRUE,"FundsFlow"}</definedName>
    <definedName name="zzzzzzzzzzzzzzzzzzzzzzzzzzz" localSheetId="17" hidden="1">{"SourcesUses",#N/A,TRUE,"FundsFlow";"TransOverview",#N/A,TRUE,"FundsFlow"}</definedName>
    <definedName name="zzzzzzzzzzzzzzzzzzzzzzzzzzz" localSheetId="18" hidden="1">{"SourcesUses",#N/A,TRUE,"FundsFlow";"TransOverview",#N/A,TRUE,"FundsFlow"}</definedName>
    <definedName name="zzzzzzzzzzzzzzzzzzzzzzzzzzz" localSheetId="19" hidden="1">{"SourcesUses",#N/A,TRUE,"FundsFlow";"TransOverview",#N/A,TRUE,"FundsFlow"}</definedName>
    <definedName name="zzzzzzzzzzzzzzzzzzzzzzzzzzz" localSheetId="20" hidden="1">{"SourcesUses",#N/A,TRUE,"FundsFlow";"TransOverview",#N/A,TRUE,"FundsFlow"}</definedName>
    <definedName name="zzzzzzzzzzzzzzzzzzzzzzzzzzz" localSheetId="21" hidden="1">{"SourcesUses",#N/A,TRUE,"FundsFlow";"TransOverview",#N/A,TRUE,"FundsFlow"}</definedName>
    <definedName name="zzzzzzzzzzzzzzzzzzzzzzzzzzz" localSheetId="2" hidden="1">{"SourcesUses",#N/A,TRUE,"FundsFlow";"TransOverview",#N/A,TRUE,"FundsFlow"}</definedName>
    <definedName name="zzzzzzzzzzzzzzzzzzzzzzzzzzz" localSheetId="7" hidden="1">{"SourcesUses",#N/A,TRUE,"FundsFlow";"TransOverview",#N/A,TRUE,"FundsFlow"}</definedName>
    <definedName name="zzzzzzzzzzzzzzzzzzzzzzzzzzz" localSheetId="12" hidden="1">{"SourcesUses",#N/A,TRUE,"FundsFlow";"TransOverview",#N/A,TRUE,"FundsFlow"}</definedName>
    <definedName name="zzzzzzzzzzzzzzzzzzzzzzzzzzz" localSheetId="14" hidden="1">{"SourcesUses",#N/A,TRUE,"FundsFlow";"TransOverview",#N/A,TRUE,"FundsFlow"}</definedName>
    <definedName name="zzzzzzzzzzzzzzzzzzzzzzzzzzz" localSheetId="24" hidden="1">{"SourcesUses",#N/A,TRUE,"FundsFlow";"TransOverview",#N/A,TRUE,"FundsFlow"}</definedName>
    <definedName name="zzzzzzzzzzzzzzzzzzzzzzzzzzz" localSheetId="25" hidden="1">{"SourcesUses",#N/A,TRUE,"FundsFlow";"TransOverview",#N/A,TRUE,"FundsFlow"}</definedName>
    <definedName name="zzzzzzzzzzzzzzzzzzzzzzzzzzz" localSheetId="26" hidden="1">{"SourcesUses",#N/A,TRUE,"FundsFlow";"TransOverview",#N/A,TRUE,"FundsFlow"}</definedName>
    <definedName name="zzzzzzzzzzzzzzzzzzzzzzzzzzz" localSheetId="27" hidden="1">{"SourcesUses",#N/A,TRUE,"FundsFlow";"TransOverview",#N/A,TRUE,"FundsFlow"}</definedName>
    <definedName name="zzzzzzzzzzzzzzzzzzzzzzzzzzz" localSheetId="28" hidden="1">{"SourcesUses",#N/A,TRUE,"FundsFlow";"TransOverview",#N/A,TRUE,"FundsFlow"}</definedName>
    <definedName name="zzzzzzzzzzzzzzzzzzzzzzzzzzz" localSheetId="29" hidden="1">{"SourcesUses",#N/A,TRUE,"FundsFlow";"TransOverview",#N/A,TRUE,"FundsFlow"}</definedName>
    <definedName name="zzzzzzzzzzzzzzzzzzzzzzzzzzzzz" localSheetId="15" hidden="1">{"SourcesUses",#N/A,TRUE,"CFMODEL";"TransOverview",#N/A,TRUE,"CFMODEL"}</definedName>
    <definedName name="zzzzzzzzzzzzzzzzzzzzzzzzzzzzz" localSheetId="16" hidden="1">{"SourcesUses",#N/A,TRUE,"CFMODEL";"TransOverview",#N/A,TRUE,"CFMODEL"}</definedName>
    <definedName name="zzzzzzzzzzzzzzzzzzzzzzzzzzzzz" localSheetId="17" hidden="1">{"SourcesUses",#N/A,TRUE,"CFMODEL";"TransOverview",#N/A,TRUE,"CFMODEL"}</definedName>
    <definedName name="zzzzzzzzzzzzzzzzzzzzzzzzzzzzz" localSheetId="18" hidden="1">{"SourcesUses",#N/A,TRUE,"CFMODEL";"TransOverview",#N/A,TRUE,"CFMODEL"}</definedName>
    <definedName name="zzzzzzzzzzzzzzzzzzzzzzzzzzzzz" localSheetId="19" hidden="1">{"SourcesUses",#N/A,TRUE,"CFMODEL";"TransOverview",#N/A,TRUE,"CFMODEL"}</definedName>
    <definedName name="zzzzzzzzzzzzzzzzzzzzzzzzzzzzz" localSheetId="20" hidden="1">{"SourcesUses",#N/A,TRUE,"CFMODEL";"TransOverview",#N/A,TRUE,"CFMODEL"}</definedName>
    <definedName name="zzzzzzzzzzzzzzzzzzzzzzzzzzzzz" localSheetId="21" hidden="1">{"SourcesUses",#N/A,TRUE,"CFMODEL";"TransOverview",#N/A,TRUE,"CFMODEL"}</definedName>
    <definedName name="zzzzzzzzzzzzzzzzzzzzzzzzzzzzz" localSheetId="2" hidden="1">{"SourcesUses",#N/A,TRUE,"CFMODEL";"TransOverview",#N/A,TRUE,"CFMODEL"}</definedName>
    <definedName name="zzzzzzzzzzzzzzzzzzzzzzzzzzzzz" localSheetId="7" hidden="1">{"SourcesUses",#N/A,TRUE,"CFMODEL";"TransOverview",#N/A,TRUE,"CFMODEL"}</definedName>
    <definedName name="zzzzzzzzzzzzzzzzzzzzzzzzzzzzz" localSheetId="12" hidden="1">{"SourcesUses",#N/A,TRUE,"CFMODEL";"TransOverview",#N/A,TRUE,"CFMODEL"}</definedName>
    <definedName name="zzzzzzzzzzzzzzzzzzzzzzzzzzzzz" localSheetId="14" hidden="1">{"SourcesUses",#N/A,TRUE,"CFMODEL";"TransOverview",#N/A,TRUE,"CFMODEL"}</definedName>
    <definedName name="zzzzzzzzzzzzzzzzzzzzzzzzzzzzz" localSheetId="24" hidden="1">{"SourcesUses",#N/A,TRUE,"CFMODEL";"TransOverview",#N/A,TRUE,"CFMODEL"}</definedName>
    <definedName name="zzzzzzzzzzzzzzzzzzzzzzzzzzzzz" localSheetId="25" hidden="1">{"SourcesUses",#N/A,TRUE,"CFMODEL";"TransOverview",#N/A,TRUE,"CFMODEL"}</definedName>
    <definedName name="zzzzzzzzzzzzzzzzzzzzzzzzzzzzz" localSheetId="26" hidden="1">{"SourcesUses",#N/A,TRUE,"CFMODEL";"TransOverview",#N/A,TRUE,"CFMODEL"}</definedName>
    <definedName name="zzzzzzzzzzzzzzzzzzzzzzzzzzzzz" localSheetId="27" hidden="1">{"SourcesUses",#N/A,TRUE,"CFMODEL";"TransOverview",#N/A,TRUE,"CFMODEL"}</definedName>
    <definedName name="zzzzzzzzzzzzzzzzzzzzzzzzzzzzz" localSheetId="28" hidden="1">{"SourcesUses",#N/A,TRUE,"CFMODEL";"TransOverview",#N/A,TRUE,"CFMODEL"}</definedName>
    <definedName name="zzzzzzzzzzzzzzzzzzzzzzzzzzzzz" localSheetId="29" hidden="1">{"SourcesUses",#N/A,TRUE,"CFMODEL";"TransOverview",#N/A,TRUE,"CFMODEL"}</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1" i="72" l="1"/>
  <c r="E6" i="83"/>
  <c r="C6" i="83"/>
  <c r="B17" i="75"/>
  <c r="B17" i="72" l="1"/>
  <c r="W19" i="71"/>
  <c r="W13" i="71"/>
  <c r="B17" i="89"/>
  <c r="G17" i="89"/>
  <c r="H17" i="87" l="1"/>
  <c r="H40" i="87"/>
  <c r="B79" i="4"/>
  <c r="B78" i="4"/>
  <c r="B77" i="4"/>
  <c r="B76" i="4"/>
  <c r="L17" i="8"/>
  <c r="K17" i="8"/>
  <c r="K18" i="8"/>
  <c r="K20" i="8"/>
  <c r="H8" i="75" l="1"/>
  <c r="G8" i="75"/>
  <c r="D11" i="75"/>
  <c r="I33" i="72"/>
  <c r="H33" i="72"/>
  <c r="D11" i="72"/>
  <c r="D35" i="72"/>
  <c r="G9" i="72"/>
  <c r="H9" i="72" s="1"/>
  <c r="J13" i="71"/>
  <c r="K13" i="71"/>
  <c r="U13" i="71" s="1"/>
  <c r="E13" i="71"/>
  <c r="Y13" i="71"/>
  <c r="T13" i="71"/>
  <c r="O13" i="71"/>
  <c r="H8" i="89"/>
  <c r="G8" i="89"/>
  <c r="D11" i="89"/>
  <c r="V13" i="71" l="1"/>
  <c r="I9" i="72"/>
  <c r="I9" i="87"/>
  <c r="H9" i="87"/>
  <c r="G9" i="87"/>
  <c r="I32" i="87"/>
  <c r="H32" i="87"/>
  <c r="G32" i="87"/>
  <c r="D34" i="87"/>
  <c r="D11" i="87"/>
  <c r="J13" i="86" l="1"/>
  <c r="K13" i="86"/>
  <c r="E13" i="86"/>
  <c r="Y13" i="86" l="1"/>
  <c r="V13" i="86"/>
  <c r="U13" i="86"/>
  <c r="T13" i="86"/>
  <c r="O13" i="86"/>
  <c r="F43" i="76" l="1"/>
  <c r="G43" i="76"/>
  <c r="W12" i="86"/>
  <c r="D34" i="72"/>
  <c r="W9" i="71" l="1"/>
  <c r="W10" i="71" s="1"/>
  <c r="W11" i="71" s="1"/>
  <c r="W12" i="71" s="1"/>
  <c r="D112" i="115" l="1"/>
  <c r="F8" i="83" l="1"/>
  <c r="D10" i="89"/>
  <c r="H7" i="89"/>
  <c r="G7" i="89"/>
  <c r="J12" i="86"/>
  <c r="E12" i="86"/>
  <c r="K12" i="86" s="1"/>
  <c r="Y12" i="86"/>
  <c r="T12" i="86"/>
  <c r="O12" i="86"/>
  <c r="D10" i="87"/>
  <c r="D33" i="87"/>
  <c r="G31" i="87"/>
  <c r="I31" i="87" s="1"/>
  <c r="G8" i="87"/>
  <c r="H8" i="87" s="1"/>
  <c r="I32" i="72"/>
  <c r="G32" i="72"/>
  <c r="H32" i="72" s="1"/>
  <c r="G8" i="72"/>
  <c r="I8" i="72" s="1"/>
  <c r="D10" i="72"/>
  <c r="J12" i="71"/>
  <c r="E12" i="71"/>
  <c r="K12" i="71" s="1"/>
  <c r="Y12" i="71"/>
  <c r="T12" i="71"/>
  <c r="O12" i="71"/>
  <c r="H7" i="75"/>
  <c r="G7" i="75"/>
  <c r="D10" i="75"/>
  <c r="I103" i="116"/>
  <c r="H103" i="116"/>
  <c r="G103" i="116"/>
  <c r="F103" i="116"/>
  <c r="E103" i="116"/>
  <c r="W8" i="86"/>
  <c r="W9" i="86" s="1"/>
  <c r="W10" i="86" s="1"/>
  <c r="W11" i="86" s="1"/>
  <c r="D9" i="75"/>
  <c r="H8" i="72" l="1"/>
  <c r="J14" i="116"/>
  <c r="J22" i="116"/>
  <c r="J31" i="116"/>
  <c r="J40" i="116"/>
  <c r="J48" i="116"/>
  <c r="J56" i="116"/>
  <c r="J65" i="116"/>
  <c r="J73" i="116"/>
  <c r="J82" i="116"/>
  <c r="J15" i="116"/>
  <c r="J23" i="116"/>
  <c r="J32" i="116"/>
  <c r="J41" i="116"/>
  <c r="J49" i="116"/>
  <c r="J58" i="116"/>
  <c r="J66" i="116"/>
  <c r="J74" i="116"/>
  <c r="J83" i="116"/>
  <c r="J16" i="116"/>
  <c r="J24" i="116"/>
  <c r="J33" i="116"/>
  <c r="J42" i="116"/>
  <c r="J50" i="116"/>
  <c r="J59" i="116"/>
  <c r="J67" i="116"/>
  <c r="J76" i="116"/>
  <c r="J84" i="116"/>
  <c r="J25" i="116"/>
  <c r="J34" i="116"/>
  <c r="J43" i="116"/>
  <c r="J51" i="116"/>
  <c r="J60" i="116"/>
  <c r="J68" i="116"/>
  <c r="J77" i="116"/>
  <c r="J85" i="116"/>
  <c r="J9" i="116"/>
  <c r="J18" i="116"/>
  <c r="J26" i="116"/>
  <c r="J35" i="116"/>
  <c r="J44" i="116"/>
  <c r="J52" i="116"/>
  <c r="J61" i="116"/>
  <c r="J69" i="116"/>
  <c r="J78" i="116"/>
  <c r="J86" i="116"/>
  <c r="J10" i="116"/>
  <c r="J19" i="116"/>
  <c r="J27" i="116"/>
  <c r="J36" i="116"/>
  <c r="J45" i="116"/>
  <c r="J53" i="116"/>
  <c r="J62" i="116"/>
  <c r="J70" i="116"/>
  <c r="J79" i="116"/>
  <c r="J11" i="116"/>
  <c r="J20" i="116"/>
  <c r="J28" i="116"/>
  <c r="J38" i="116"/>
  <c r="J46" i="116"/>
  <c r="J54" i="116"/>
  <c r="J63" i="116"/>
  <c r="J71" i="116"/>
  <c r="J80" i="116"/>
  <c r="J13" i="116"/>
  <c r="J21" i="116"/>
  <c r="J29" i="116"/>
  <c r="J47" i="116"/>
  <c r="J55" i="116"/>
  <c r="J64" i="116"/>
  <c r="J81" i="116"/>
  <c r="J17" i="116"/>
  <c r="J39" i="116"/>
  <c r="J72" i="116"/>
  <c r="V12" i="71"/>
  <c r="U12" i="71"/>
  <c r="U12" i="86"/>
  <c r="V12" i="86"/>
  <c r="I8" i="87"/>
  <c r="H31" i="87"/>
  <c r="J99" i="116"/>
  <c r="J94" i="116"/>
  <c r="J91" i="116"/>
  <c r="J89" i="116"/>
  <c r="J98" i="116"/>
  <c r="J92" i="116"/>
  <c r="J96" i="116"/>
  <c r="J93" i="116"/>
  <c r="J88" i="116"/>
  <c r="J95" i="116"/>
  <c r="J90" i="116"/>
  <c r="Y11" i="86"/>
  <c r="T11" i="86"/>
  <c r="O11" i="86"/>
  <c r="J11" i="86"/>
  <c r="E11" i="86"/>
  <c r="K11" i="86" s="1"/>
  <c r="H6" i="89"/>
  <c r="G6" i="89"/>
  <c r="D9" i="89"/>
  <c r="I30" i="87"/>
  <c r="H30" i="87"/>
  <c r="G30" i="87"/>
  <c r="G7" i="87"/>
  <c r="I7" i="87" s="1"/>
  <c r="D9" i="87"/>
  <c r="D32" i="87"/>
  <c r="H6" i="75"/>
  <c r="G6" i="75"/>
  <c r="I7" i="72"/>
  <c r="G7" i="72"/>
  <c r="H7" i="72" s="1"/>
  <c r="G31" i="72"/>
  <c r="H31" i="72" s="1"/>
  <c r="D33" i="72"/>
  <c r="D9" i="72"/>
  <c r="T11" i="71"/>
  <c r="O11" i="71"/>
  <c r="J11" i="71"/>
  <c r="E11" i="71"/>
  <c r="K11" i="71" s="1"/>
  <c r="Y11" i="71"/>
  <c r="D56" i="21"/>
  <c r="C56" i="21"/>
  <c r="B56" i="21"/>
  <c r="F110" i="21"/>
  <c r="G110" i="21"/>
  <c r="E110" i="21"/>
  <c r="F162" i="21"/>
  <c r="G162" i="21"/>
  <c r="E162" i="21"/>
  <c r="C65" i="7"/>
  <c r="D65" i="7"/>
  <c r="E65" i="7"/>
  <c r="F65" i="7"/>
  <c r="G65" i="7"/>
  <c r="H65" i="7"/>
  <c r="I65" i="7"/>
  <c r="J65" i="7"/>
  <c r="K65" i="7"/>
  <c r="L65" i="7"/>
  <c r="M65" i="7"/>
  <c r="N65" i="7"/>
  <c r="O65" i="7"/>
  <c r="P65" i="7"/>
  <c r="Q65" i="7"/>
  <c r="B65" i="7"/>
  <c r="E56" i="7"/>
  <c r="D56" i="7"/>
  <c r="Q54" i="7"/>
  <c r="P54" i="7"/>
  <c r="P55" i="7"/>
  <c r="Q55" i="7"/>
  <c r="Q56" i="7"/>
  <c r="P56" i="7"/>
  <c r="E55" i="7"/>
  <c r="J103" i="116" l="1"/>
  <c r="V11" i="71"/>
  <c r="U11" i="71"/>
  <c r="V11" i="86"/>
  <c r="U11" i="86"/>
  <c r="H7" i="87"/>
  <c r="I31" i="72"/>
  <c r="N56" i="7"/>
  <c r="O56" i="7"/>
  <c r="C43" i="7" l="1"/>
  <c r="D43" i="7"/>
  <c r="E43" i="7"/>
  <c r="F43" i="7"/>
  <c r="G43" i="7"/>
  <c r="H43" i="7"/>
  <c r="I43" i="7"/>
  <c r="J43" i="7"/>
  <c r="K43" i="7"/>
  <c r="L43" i="7"/>
  <c r="M43" i="7"/>
  <c r="N43" i="7"/>
  <c r="O43" i="7"/>
  <c r="P43" i="7"/>
  <c r="Q43" i="7"/>
  <c r="F41" i="115"/>
  <c r="I6" i="72"/>
  <c r="H6" i="72"/>
  <c r="G6" i="72"/>
  <c r="I30" i="72"/>
  <c r="H30" i="72"/>
  <c r="G30" i="72"/>
  <c r="D32" i="72"/>
  <c r="D8" i="72"/>
  <c r="H5" i="75" l="1"/>
  <c r="G5" i="75"/>
  <c r="D8" i="75"/>
  <c r="Y10" i="71"/>
  <c r="T10" i="71"/>
  <c r="O10" i="71"/>
  <c r="J10" i="71" l="1"/>
  <c r="E10" i="71"/>
  <c r="K10" i="71" l="1"/>
  <c r="L20" i="8"/>
  <c r="I6" i="87"/>
  <c r="H6" i="87"/>
  <c r="I29" i="87"/>
  <c r="H29" i="87"/>
  <c r="G29" i="87"/>
  <c r="D31" i="87"/>
  <c r="V10" i="71" l="1"/>
  <c r="U10" i="71"/>
  <c r="H5" i="89"/>
  <c r="G5" i="89"/>
  <c r="D8" i="89"/>
  <c r="D8" i="87" l="1"/>
  <c r="Y10" i="86"/>
  <c r="U10" i="86"/>
  <c r="T10" i="86"/>
  <c r="V10" i="86" s="1"/>
  <c r="O10" i="86"/>
  <c r="K10" i="86"/>
  <c r="J10" i="86"/>
  <c r="E10" i="86"/>
  <c r="I99" i="112" l="1"/>
  <c r="H99" i="112"/>
  <c r="G99" i="112"/>
  <c r="F99" i="112"/>
  <c r="F56" i="21" l="1"/>
  <c r="G56" i="21"/>
  <c r="E56" i="21"/>
  <c r="N55" i="7"/>
  <c r="O55" i="7"/>
  <c r="B43" i="7"/>
  <c r="T9" i="71"/>
  <c r="O9" i="71"/>
  <c r="J9" i="71"/>
  <c r="E9" i="71"/>
  <c r="K9" i="71" s="1"/>
  <c r="U9" i="71" l="1"/>
  <c r="V9" i="71"/>
  <c r="G53" i="74" l="1"/>
  <c r="G52" i="74"/>
  <c r="G51" i="74"/>
  <c r="G50" i="74"/>
  <c r="G49" i="74"/>
  <c r="G48" i="74"/>
  <c r="G47" i="74"/>
  <c r="G46" i="74"/>
  <c r="G45" i="74"/>
  <c r="G44" i="74"/>
  <c r="G43" i="74"/>
  <c r="G42" i="74"/>
  <c r="G41" i="74"/>
  <c r="G40" i="74"/>
  <c r="G39" i="74"/>
  <c r="G38" i="74"/>
  <c r="G37" i="74"/>
  <c r="G36" i="74"/>
  <c r="G35" i="74"/>
  <c r="G34" i="74"/>
  <c r="G33" i="74"/>
  <c r="G32" i="74"/>
  <c r="G31" i="74"/>
  <c r="G30" i="74"/>
  <c r="G29" i="74"/>
  <c r="G28" i="74"/>
  <c r="G27" i="74"/>
  <c r="G26" i="74"/>
  <c r="G25" i="74"/>
  <c r="G24" i="74"/>
  <c r="G23" i="74"/>
  <c r="G22" i="74"/>
  <c r="G21" i="74"/>
  <c r="G20" i="74"/>
  <c r="G19" i="74"/>
  <c r="G18" i="74"/>
  <c r="G17" i="74"/>
  <c r="G16" i="74"/>
  <c r="G15" i="74"/>
  <c r="G14" i="74"/>
  <c r="G13" i="74"/>
  <c r="G12" i="74"/>
  <c r="G11" i="74"/>
  <c r="G10" i="74"/>
  <c r="G9" i="74"/>
  <c r="G8" i="74"/>
  <c r="G7" i="74"/>
  <c r="D7" i="72"/>
  <c r="D31" i="72"/>
  <c r="D7" i="75"/>
  <c r="D7" i="89" l="1"/>
  <c r="I29" i="72"/>
  <c r="G29" i="72"/>
  <c r="H29" i="72" s="1"/>
  <c r="G5" i="72"/>
  <c r="I5" i="72" s="1"/>
  <c r="G5" i="87"/>
  <c r="I5" i="87" s="1"/>
  <c r="G28" i="87"/>
  <c r="I28" i="87" s="1"/>
  <c r="D30" i="87"/>
  <c r="D7" i="87"/>
  <c r="J9" i="86"/>
  <c r="K9" i="86" s="1"/>
  <c r="H28" i="87" l="1"/>
  <c r="H5" i="87"/>
  <c r="H5" i="72"/>
  <c r="Y9" i="86"/>
  <c r="V9" i="86"/>
  <c r="U9" i="86"/>
  <c r="T9" i="86"/>
  <c r="O9" i="86"/>
  <c r="O54" i="7"/>
  <c r="O53" i="7"/>
  <c r="P53" i="7"/>
  <c r="Q53" i="7"/>
  <c r="N54" i="7"/>
  <c r="N53" i="7"/>
  <c r="F91" i="115" l="1"/>
  <c r="F95" i="115"/>
  <c r="F96" i="115"/>
  <c r="F84" i="115"/>
  <c r="D103" i="115"/>
  <c r="D105" i="115"/>
  <c r="D106" i="115"/>
  <c r="D107" i="115"/>
  <c r="D108" i="115"/>
  <c r="D110" i="115"/>
  <c r="D111" i="115"/>
  <c r="D101" i="115"/>
  <c r="G6" i="83" l="1"/>
  <c r="F6" i="83"/>
  <c r="T8" i="71" l="1"/>
  <c r="O8" i="71"/>
  <c r="J8" i="71" l="1"/>
  <c r="E8" i="71"/>
  <c r="D6" i="75"/>
  <c r="D6" i="72"/>
  <c r="D30" i="72"/>
  <c r="D6" i="89"/>
  <c r="D29" i="87"/>
  <c r="D6" i="87"/>
  <c r="Y8" i="86"/>
  <c r="T8" i="86"/>
  <c r="O8" i="86"/>
  <c r="J8" i="86"/>
  <c r="K8" i="86" s="1"/>
  <c r="K8" i="71" l="1"/>
  <c r="V8" i="71" s="1"/>
  <c r="W8" i="71" s="1"/>
  <c r="V8" i="86"/>
  <c r="U8" i="86"/>
  <c r="Y9" i="71" l="1"/>
  <c r="Y8" i="71"/>
  <c r="U8" i="71"/>
  <c r="E6" i="85"/>
  <c r="L18" i="8" l="1"/>
  <c r="M18" i="8"/>
  <c r="D5" i="72" l="1"/>
  <c r="D29" i="72"/>
  <c r="F17" i="75"/>
  <c r="H17" i="75" s="1"/>
  <c r="E17" i="75"/>
  <c r="G17" i="75" s="1"/>
  <c r="D5" i="75"/>
  <c r="C17" i="75"/>
  <c r="D17" i="75" s="1"/>
  <c r="L9" i="67" l="1"/>
  <c r="K9" i="67"/>
  <c r="L14" i="8"/>
  <c r="K14" i="8"/>
  <c r="M14" i="8" s="1"/>
  <c r="L8" i="8"/>
  <c r="K8" i="8"/>
  <c r="B75" i="108" l="1"/>
  <c r="D64" i="108"/>
  <c r="E64" i="108"/>
  <c r="F64" i="108"/>
  <c r="G64" i="108"/>
  <c r="H38" i="108" l="1"/>
  <c r="H39" i="108"/>
  <c r="H61" i="108"/>
  <c r="H40" i="108"/>
  <c r="H34" i="108"/>
  <c r="H25" i="108"/>
  <c r="H12" i="108"/>
  <c r="H46" i="108"/>
  <c r="H57" i="108"/>
  <c r="H41" i="108"/>
  <c r="H35" i="108"/>
  <c r="H26" i="108"/>
  <c r="H13" i="108"/>
  <c r="H47" i="108"/>
  <c r="H58" i="108"/>
  <c r="H45" i="108"/>
  <c r="H19" i="108"/>
  <c r="H27" i="108"/>
  <c r="H14" i="108"/>
  <c r="H42" i="108"/>
  <c r="H59" i="108"/>
  <c r="H48" i="108"/>
  <c r="H20" i="108"/>
  <c r="H28" i="108"/>
  <c r="H15" i="108"/>
  <c r="H43" i="108"/>
  <c r="H54" i="108"/>
  <c r="H49" i="108"/>
  <c r="H21" i="108"/>
  <c r="H29" i="108"/>
  <c r="H16" i="108"/>
  <c r="H44" i="108"/>
  <c r="H55" i="108"/>
  <c r="H50" i="108"/>
  <c r="H22" i="108"/>
  <c r="H30" i="108"/>
  <c r="H17" i="108"/>
  <c r="H52" i="108"/>
  <c r="H32" i="108"/>
  <c r="H23" i="108"/>
  <c r="H10" i="108"/>
  <c r="H37" i="108"/>
  <c r="H33" i="108"/>
  <c r="H24" i="108"/>
  <c r="H11" i="108"/>
  <c r="H9" i="108"/>
  <c r="H64" i="108" l="1"/>
  <c r="B77" i="108"/>
  <c r="B76" i="108"/>
  <c r="D14" i="96"/>
  <c r="C17" i="72"/>
  <c r="C41" i="72"/>
  <c r="D41" i="72" s="1"/>
  <c r="G41" i="72" l="1"/>
  <c r="H41" i="72" s="1"/>
  <c r="F17" i="72"/>
  <c r="E17" i="72"/>
  <c r="F41" i="72"/>
  <c r="E41" i="72"/>
  <c r="G17" i="72"/>
  <c r="H17" i="72" s="1"/>
  <c r="I41" i="72" l="1"/>
  <c r="I17" i="72"/>
  <c r="D17" i="72" l="1"/>
  <c r="D75" i="108" l="1"/>
  <c r="C75" i="108"/>
  <c r="O7" i="86" l="1"/>
  <c r="T7" i="86"/>
  <c r="C88" i="7"/>
  <c r="O21" i="7" l="1"/>
  <c r="M21" i="7"/>
  <c r="J21" i="53" l="1"/>
  <c r="D76" i="108" l="1"/>
  <c r="B88" i="7"/>
  <c r="F8" i="115" l="1"/>
  <c r="B79" i="108" l="1"/>
  <c r="C77" i="108" l="1"/>
  <c r="D77" i="108"/>
  <c r="C76" i="108" l="1"/>
  <c r="D79" i="108"/>
  <c r="C79" i="108" l="1"/>
  <c r="G8" i="70"/>
  <c r="P64" i="108" l="1"/>
  <c r="Q28" i="108" l="1"/>
  <c r="Q29" i="108"/>
  <c r="Q61" i="108"/>
  <c r="Q9" i="108"/>
  <c r="Q10" i="108"/>
  <c r="Q11" i="108"/>
  <c r="Q12" i="108"/>
  <c r="Q13" i="108"/>
  <c r="Q14" i="108"/>
  <c r="Q15" i="108"/>
  <c r="Q41" i="108"/>
  <c r="Q49" i="108"/>
  <c r="Q20" i="108"/>
  <c r="Q16" i="108"/>
  <c r="Q42" i="108"/>
  <c r="Q21" i="108"/>
  <c r="Q58" i="108"/>
  <c r="Q32" i="108"/>
  <c r="Q54" i="108"/>
  <c r="Q33" i="108"/>
  <c r="Q52" i="108"/>
  <c r="Q34" i="108"/>
  <c r="Q38" i="108"/>
  <c r="Q35" i="108"/>
  <c r="Q39" i="108"/>
  <c r="Q30" i="108"/>
  <c r="Q59" i="108"/>
  <c r="Q37" i="108"/>
  <c r="Q40" i="108"/>
  <c r="Q48" i="108"/>
  <c r="Q19" i="108"/>
  <c r="Q27" i="108"/>
  <c r="Q57" i="108"/>
  <c r="Q50" i="108"/>
  <c r="Q17" i="108"/>
  <c r="Q43" i="108"/>
  <c r="Q22" i="108"/>
  <c r="Q44" i="108"/>
  <c r="Q23" i="108"/>
  <c r="Q45" i="108"/>
  <c r="Q24" i="108"/>
  <c r="Q46" i="108"/>
  <c r="Q25" i="108"/>
  <c r="Q47" i="108"/>
  <c r="Q26" i="108"/>
  <c r="F107" i="113"/>
  <c r="Q64" i="108" l="1"/>
  <c r="G24" i="70"/>
  <c r="S19" i="86" l="1"/>
  <c r="R19" i="86"/>
  <c r="Q19" i="86"/>
  <c r="M64" i="108" l="1"/>
  <c r="N64" i="108"/>
  <c r="O64" i="108"/>
  <c r="L7" i="8" l="1"/>
  <c r="K7" i="8"/>
  <c r="C29" i="53"/>
  <c r="E29" i="53"/>
  <c r="E38" i="53" s="1"/>
  <c r="F29" i="53"/>
  <c r="F38" i="53" s="1"/>
  <c r="H29" i="53"/>
  <c r="I29" i="53"/>
  <c r="B29" i="53"/>
  <c r="K29" i="53" l="1"/>
  <c r="L29" i="53"/>
  <c r="G38" i="53"/>
  <c r="E114" i="112"/>
  <c r="D114" i="112"/>
  <c r="H38" i="53"/>
  <c r="I38" i="53"/>
  <c r="M8" i="8"/>
  <c r="F114" i="112" l="1"/>
  <c r="J38" i="53"/>
  <c r="B15" i="85"/>
  <c r="B17" i="85" s="1"/>
  <c r="E201" i="21" l="1"/>
  <c r="F201" i="21"/>
  <c r="G35" i="53" l="1"/>
  <c r="J35" i="53"/>
  <c r="C40" i="87"/>
  <c r="G8" i="96" l="1"/>
  <c r="F22" i="8" l="1"/>
  <c r="F16" i="115" l="1"/>
  <c r="D12" i="96" l="1"/>
  <c r="D9" i="96"/>
  <c r="D8" i="96"/>
  <c r="D5" i="89" l="1"/>
  <c r="G17" i="87"/>
  <c r="F17" i="87"/>
  <c r="E17" i="87"/>
  <c r="M8" i="67" l="1"/>
  <c r="M16" i="8" l="1"/>
  <c r="K9" i="96"/>
  <c r="L9" i="96"/>
  <c r="K12" i="96"/>
  <c r="L12" i="96"/>
  <c r="K14" i="96"/>
  <c r="L14" i="96"/>
  <c r="K15" i="96"/>
  <c r="L8" i="96"/>
  <c r="K8" i="96"/>
  <c r="J8" i="96"/>
  <c r="D13" i="96"/>
  <c r="D15" i="96"/>
  <c r="M8" i="96" l="1"/>
  <c r="Y7" i="71"/>
  <c r="T7" i="71"/>
  <c r="O7" i="71"/>
  <c r="J7" i="71"/>
  <c r="E7" i="71"/>
  <c r="K7" i="71" s="1"/>
  <c r="J9" i="96"/>
  <c r="M9" i="96" s="1"/>
  <c r="G9" i="96"/>
  <c r="G13" i="96"/>
  <c r="G14" i="96"/>
  <c r="G15" i="96"/>
  <c r="J13" i="96"/>
  <c r="J14" i="96"/>
  <c r="M14" i="96" s="1"/>
  <c r="J15" i="96"/>
  <c r="M15" i="96" s="1"/>
  <c r="J12" i="96"/>
  <c r="M12" i="96" s="1"/>
  <c r="G12" i="96"/>
  <c r="C34" i="110"/>
  <c r="B34" i="110"/>
  <c r="D32" i="110"/>
  <c r="D31" i="110"/>
  <c r="D30" i="110"/>
  <c r="L28" i="53"/>
  <c r="K28" i="53"/>
  <c r="J28" i="53"/>
  <c r="G28" i="53"/>
  <c r="D28" i="53"/>
  <c r="I19" i="71"/>
  <c r="D34" i="110" l="1"/>
  <c r="U7" i="71"/>
  <c r="M28" i="53"/>
  <c r="V7" i="71" l="1"/>
  <c r="E88" i="7"/>
  <c r="J88" i="7"/>
  <c r="K88" i="7"/>
  <c r="L88" i="7"/>
  <c r="M88" i="7"/>
  <c r="I88" i="7"/>
  <c r="F88" i="7"/>
  <c r="G88" i="7"/>
  <c r="H88" i="7"/>
  <c r="D44" i="115" l="1"/>
  <c r="F44" i="115"/>
  <c r="S19" i="71"/>
  <c r="T19" i="71"/>
  <c r="F19" i="71"/>
  <c r="G19" i="71"/>
  <c r="H19" i="71"/>
  <c r="L19" i="71"/>
  <c r="M19" i="71"/>
  <c r="N19" i="71"/>
  <c r="O19" i="71"/>
  <c r="P19" i="71"/>
  <c r="Q19" i="71"/>
  <c r="R19" i="71"/>
  <c r="C121" i="116"/>
  <c r="B121" i="116"/>
  <c r="Y19" i="71"/>
  <c r="J24" i="70"/>
  <c r="F54" i="74"/>
  <c r="E54" i="74"/>
  <c r="I7" i="74"/>
  <c r="I8" i="74"/>
  <c r="I9" i="74"/>
  <c r="I10" i="74"/>
  <c r="I11" i="74"/>
  <c r="I12" i="74"/>
  <c r="I13" i="74"/>
  <c r="I14" i="74"/>
  <c r="I15" i="74"/>
  <c r="I16" i="74"/>
  <c r="I17" i="74"/>
  <c r="I18" i="74"/>
  <c r="I19" i="74"/>
  <c r="I20" i="74"/>
  <c r="I21" i="74"/>
  <c r="I23" i="74"/>
  <c r="I24" i="74"/>
  <c r="I25" i="74"/>
  <c r="I26" i="74"/>
  <c r="I27" i="74"/>
  <c r="I28" i="74"/>
  <c r="I29" i="74"/>
  <c r="I30" i="74"/>
  <c r="I32" i="74"/>
  <c r="I33" i="74"/>
  <c r="I35" i="74"/>
  <c r="I36" i="74"/>
  <c r="I38" i="74"/>
  <c r="I39" i="74"/>
  <c r="I40" i="74"/>
  <c r="I41" i="74"/>
  <c r="I42" i="74"/>
  <c r="I43" i="74"/>
  <c r="I45" i="74"/>
  <c r="I46" i="74"/>
  <c r="I47" i="74"/>
  <c r="I48" i="74"/>
  <c r="I49" i="74"/>
  <c r="I50" i="74"/>
  <c r="I51" i="74"/>
  <c r="I52" i="74"/>
  <c r="I53" i="74"/>
  <c r="I6" i="74"/>
  <c r="H8" i="74"/>
  <c r="H9" i="74"/>
  <c r="H10" i="74"/>
  <c r="H11" i="74"/>
  <c r="H12" i="74"/>
  <c r="H13" i="74"/>
  <c r="H14" i="74"/>
  <c r="H15" i="74"/>
  <c r="H17" i="74"/>
  <c r="H18" i="74"/>
  <c r="H21" i="74"/>
  <c r="H22" i="74"/>
  <c r="H23" i="74"/>
  <c r="H24" i="74"/>
  <c r="H25" i="74"/>
  <c r="H26" i="74"/>
  <c r="H27" i="74"/>
  <c r="H28" i="74"/>
  <c r="H29" i="74"/>
  <c r="H30" i="74"/>
  <c r="H31" i="74"/>
  <c r="H32" i="74"/>
  <c r="H33" i="74"/>
  <c r="H34" i="74"/>
  <c r="H35" i="74"/>
  <c r="H36" i="74"/>
  <c r="H37" i="74"/>
  <c r="H38" i="74"/>
  <c r="H39" i="74"/>
  <c r="H40" i="74"/>
  <c r="H41" i="74"/>
  <c r="H42" i="74"/>
  <c r="H44" i="74"/>
  <c r="H45" i="74"/>
  <c r="H46" i="74"/>
  <c r="H47" i="74"/>
  <c r="H48" i="74"/>
  <c r="H50" i="74"/>
  <c r="H52" i="74"/>
  <c r="H53" i="74"/>
  <c r="H6" i="74"/>
  <c r="G6" i="74"/>
  <c r="E19" i="71"/>
  <c r="C19" i="71"/>
  <c r="B19" i="71"/>
  <c r="J25" i="70"/>
  <c r="G25" i="70"/>
  <c r="D26" i="115"/>
  <c r="F24" i="115"/>
  <c r="J19" i="71" l="1"/>
  <c r="G54" i="74"/>
  <c r="V19" i="71" l="1"/>
  <c r="U19" i="71"/>
  <c r="K19" i="71"/>
  <c r="F43" i="90" l="1"/>
  <c r="D17" i="70" l="1"/>
  <c r="D119" i="116"/>
  <c r="G201" i="21" l="1"/>
  <c r="D8" i="115" l="1"/>
  <c r="E116" i="112" l="1"/>
  <c r="D116" i="112"/>
  <c r="E115" i="112"/>
  <c r="D115" i="112"/>
  <c r="D118" i="112" l="1"/>
  <c r="D111" i="113"/>
  <c r="D118" i="116"/>
  <c r="D117" i="116"/>
  <c r="D116" i="116"/>
  <c r="D121" i="116" l="1"/>
  <c r="F18" i="115" l="1"/>
  <c r="D18" i="115"/>
  <c r="G6" i="70" l="1"/>
  <c r="D49" i="115" l="1"/>
  <c r="F49" i="115"/>
  <c r="M7" i="8"/>
  <c r="P7" i="8" s="1"/>
  <c r="O13" i="8"/>
  <c r="M13" i="8"/>
  <c r="L19" i="70"/>
  <c r="K19" i="70"/>
  <c r="D21" i="70"/>
  <c r="L7" i="70"/>
  <c r="L8" i="70"/>
  <c r="L11" i="70"/>
  <c r="L13" i="70"/>
  <c r="L6" i="70"/>
  <c r="K11" i="70"/>
  <c r="K13" i="70"/>
  <c r="K14" i="70"/>
  <c r="D5" i="87"/>
  <c r="D28" i="87"/>
  <c r="E7" i="86"/>
  <c r="Y7" i="86"/>
  <c r="J7" i="86"/>
  <c r="Q135" i="7"/>
  <c r="P135" i="7"/>
  <c r="O135" i="7"/>
  <c r="N135" i="7"/>
  <c r="M135" i="7"/>
  <c r="L135" i="7"/>
  <c r="K135" i="7"/>
  <c r="J135" i="7"/>
  <c r="I135" i="7"/>
  <c r="H135" i="7"/>
  <c r="G135" i="7"/>
  <c r="F135" i="7"/>
  <c r="E135" i="7"/>
  <c r="D135" i="7"/>
  <c r="C135" i="7"/>
  <c r="B135" i="7"/>
  <c r="Q116" i="7"/>
  <c r="P116" i="7"/>
  <c r="O116" i="7"/>
  <c r="N116" i="7"/>
  <c r="M116" i="7"/>
  <c r="L116" i="7"/>
  <c r="K116" i="7"/>
  <c r="J116" i="7"/>
  <c r="I116" i="7"/>
  <c r="H116" i="7"/>
  <c r="G116" i="7"/>
  <c r="F116" i="7"/>
  <c r="E116" i="7"/>
  <c r="D116" i="7"/>
  <c r="C116" i="7"/>
  <c r="B116" i="7"/>
  <c r="F208" i="21"/>
  <c r="E208" i="21"/>
  <c r="G207" i="21"/>
  <c r="G206" i="21"/>
  <c r="E111" i="113"/>
  <c r="F109" i="113"/>
  <c r="F108" i="113"/>
  <c r="E118" i="112"/>
  <c r="F116" i="112"/>
  <c r="F115" i="112"/>
  <c r="K7" i="53"/>
  <c r="H19" i="53"/>
  <c r="F19" i="53"/>
  <c r="E19" i="53"/>
  <c r="B17" i="87"/>
  <c r="I17" i="87" s="1"/>
  <c r="F40" i="87"/>
  <c r="G40" i="87"/>
  <c r="E40" i="87"/>
  <c r="E17" i="89"/>
  <c r="D25" i="115"/>
  <c r="D19" i="115"/>
  <c r="D16" i="115"/>
  <c r="D15" i="115"/>
  <c r="J8" i="67"/>
  <c r="F20" i="115"/>
  <c r="F56" i="115"/>
  <c r="F55" i="115"/>
  <c r="F54" i="115"/>
  <c r="F53" i="115"/>
  <c r="F51" i="115"/>
  <c r="F48" i="115"/>
  <c r="F47" i="115"/>
  <c r="F46" i="115"/>
  <c r="F42" i="115"/>
  <c r="F43" i="115"/>
  <c r="F40" i="115"/>
  <c r="F39" i="115"/>
  <c r="F22" i="115"/>
  <c r="F23" i="115"/>
  <c r="F25" i="115"/>
  <c r="F26" i="115"/>
  <c r="F27" i="115"/>
  <c r="F28" i="115"/>
  <c r="F29" i="115"/>
  <c r="F30" i="115"/>
  <c r="F31" i="115"/>
  <c r="F32" i="115"/>
  <c r="F33" i="115"/>
  <c r="F34" i="115"/>
  <c r="F35" i="115"/>
  <c r="F36" i="115"/>
  <c r="F37" i="115"/>
  <c r="F19" i="115"/>
  <c r="F17" i="115"/>
  <c r="F15" i="115"/>
  <c r="F13" i="115"/>
  <c r="F12" i="115"/>
  <c r="F9" i="115"/>
  <c r="D43" i="115"/>
  <c r="D42" i="115"/>
  <c r="D51" i="115"/>
  <c r="D20" i="115"/>
  <c r="G43" i="90"/>
  <c r="N8" i="67"/>
  <c r="D55" i="115"/>
  <c r="D54" i="115"/>
  <c r="D53" i="115"/>
  <c r="D48" i="115"/>
  <c r="D47" i="115"/>
  <c r="D46" i="115"/>
  <c r="D40" i="115"/>
  <c r="D39" i="115"/>
  <c r="D56" i="115"/>
  <c r="D37" i="115"/>
  <c r="D36" i="115"/>
  <c r="D35" i="115"/>
  <c r="D34" i="115"/>
  <c r="D27" i="115"/>
  <c r="D28" i="115"/>
  <c r="D29" i="115"/>
  <c r="D30" i="115"/>
  <c r="D31" i="115"/>
  <c r="D32" i="115"/>
  <c r="D33" i="115"/>
  <c r="D22" i="115"/>
  <c r="D23" i="115"/>
  <c r="D24" i="115"/>
  <c r="D17" i="115"/>
  <c r="D13" i="115"/>
  <c r="D12" i="115"/>
  <c r="D9" i="115"/>
  <c r="D14" i="8"/>
  <c r="B11" i="106"/>
  <c r="M20" i="8"/>
  <c r="J19" i="8"/>
  <c r="G19" i="8"/>
  <c r="L12" i="70"/>
  <c r="K12" i="70"/>
  <c r="N8" i="8"/>
  <c r="J8" i="8"/>
  <c r="G8" i="8"/>
  <c r="D8" i="8"/>
  <c r="D10" i="8" s="1"/>
  <c r="N20" i="8"/>
  <c r="O20" i="8"/>
  <c r="J20" i="8"/>
  <c r="G20" i="8"/>
  <c r="I19" i="53"/>
  <c r="I31" i="53" s="1"/>
  <c r="K10" i="53"/>
  <c r="G53" i="88"/>
  <c r="G7" i="88"/>
  <c r="G8" i="88"/>
  <c r="G9" i="88"/>
  <c r="G10" i="88"/>
  <c r="G11" i="88"/>
  <c r="G12" i="88"/>
  <c r="G13" i="88"/>
  <c r="G14" i="88"/>
  <c r="J14" i="88" s="1"/>
  <c r="G15" i="88"/>
  <c r="G16" i="88"/>
  <c r="G17" i="88"/>
  <c r="G18" i="88"/>
  <c r="G19" i="88"/>
  <c r="G20" i="88"/>
  <c r="G21" i="88"/>
  <c r="G22" i="88"/>
  <c r="J22" i="88" s="1"/>
  <c r="G23" i="88"/>
  <c r="G24" i="88"/>
  <c r="G25" i="88"/>
  <c r="G26" i="88"/>
  <c r="G27" i="88"/>
  <c r="G28" i="88"/>
  <c r="G29" i="88"/>
  <c r="G30" i="88"/>
  <c r="G31" i="88"/>
  <c r="G32" i="88"/>
  <c r="G33" i="88"/>
  <c r="G34" i="88"/>
  <c r="G35" i="88"/>
  <c r="G36" i="88"/>
  <c r="G37" i="88"/>
  <c r="G38" i="88"/>
  <c r="G39" i="88"/>
  <c r="G40" i="88"/>
  <c r="G41" i="88"/>
  <c r="G42" i="88"/>
  <c r="G43" i="88"/>
  <c r="G44" i="88"/>
  <c r="G45" i="88"/>
  <c r="G46" i="88"/>
  <c r="G47" i="88"/>
  <c r="G48" i="88"/>
  <c r="G49" i="88"/>
  <c r="G50" i="88"/>
  <c r="G51" i="88"/>
  <c r="G52" i="88"/>
  <c r="G6" i="88"/>
  <c r="D7" i="88"/>
  <c r="D8" i="88"/>
  <c r="D9" i="88"/>
  <c r="D10" i="88"/>
  <c r="D11" i="88"/>
  <c r="D12" i="88"/>
  <c r="D13" i="88"/>
  <c r="D14" i="88"/>
  <c r="D15" i="88"/>
  <c r="D16" i="88"/>
  <c r="D17" i="88"/>
  <c r="D18" i="88"/>
  <c r="D19" i="88"/>
  <c r="D20" i="88"/>
  <c r="D21" i="88"/>
  <c r="D22" i="88"/>
  <c r="D23" i="88"/>
  <c r="D24" i="88"/>
  <c r="D25" i="88"/>
  <c r="D26" i="88"/>
  <c r="D27" i="88"/>
  <c r="D28" i="88"/>
  <c r="D29" i="88"/>
  <c r="D30" i="88"/>
  <c r="D31" i="88"/>
  <c r="D32" i="88"/>
  <c r="D33" i="88"/>
  <c r="D34" i="88"/>
  <c r="D35" i="88"/>
  <c r="D36" i="88"/>
  <c r="D37" i="88"/>
  <c r="D38" i="88"/>
  <c r="D39" i="88"/>
  <c r="D40" i="88"/>
  <c r="D41" i="88"/>
  <c r="D42" i="88"/>
  <c r="D43" i="88"/>
  <c r="D44" i="88"/>
  <c r="D45" i="88"/>
  <c r="D46" i="88"/>
  <c r="D47" i="88"/>
  <c r="D48" i="88"/>
  <c r="D49" i="88"/>
  <c r="D50" i="88"/>
  <c r="D51" i="88"/>
  <c r="D52" i="88"/>
  <c r="D53" i="88"/>
  <c r="D6" i="88"/>
  <c r="I7" i="88"/>
  <c r="H8" i="88"/>
  <c r="I8" i="88"/>
  <c r="H9" i="88"/>
  <c r="I9" i="88"/>
  <c r="H10" i="88"/>
  <c r="I10" i="88"/>
  <c r="H11" i="88"/>
  <c r="I11" i="88"/>
  <c r="H12" i="88"/>
  <c r="I12" i="88"/>
  <c r="H13" i="88"/>
  <c r="I13" i="88"/>
  <c r="H14" i="88"/>
  <c r="I14" i="88"/>
  <c r="H15" i="88"/>
  <c r="I15" i="88"/>
  <c r="I16" i="88"/>
  <c r="H17" i="88"/>
  <c r="I17" i="88"/>
  <c r="H18" i="88"/>
  <c r="I18" i="88"/>
  <c r="I19" i="88"/>
  <c r="I20" i="88"/>
  <c r="H21" i="88"/>
  <c r="I21" i="88"/>
  <c r="H22" i="88"/>
  <c r="H23" i="88"/>
  <c r="I23" i="88"/>
  <c r="H24" i="88"/>
  <c r="I24" i="88"/>
  <c r="H25" i="88"/>
  <c r="I25" i="88"/>
  <c r="H26" i="88"/>
  <c r="I26" i="88"/>
  <c r="H27" i="88"/>
  <c r="I27" i="88"/>
  <c r="H28" i="88"/>
  <c r="I28" i="88"/>
  <c r="H29" i="88"/>
  <c r="I29" i="88"/>
  <c r="H30" i="88"/>
  <c r="I30" i="88"/>
  <c r="H31" i="88"/>
  <c r="H32" i="88"/>
  <c r="I32" i="88"/>
  <c r="H34" i="88"/>
  <c r="H35" i="88"/>
  <c r="I35" i="88"/>
  <c r="H36" i="88"/>
  <c r="I36" i="88"/>
  <c r="H37" i="88"/>
  <c r="H38" i="88"/>
  <c r="I38" i="88"/>
  <c r="H39" i="88"/>
  <c r="I39" i="88"/>
  <c r="H40" i="88"/>
  <c r="I40" i="88"/>
  <c r="H41" i="88"/>
  <c r="I41" i="88"/>
  <c r="H42" i="88"/>
  <c r="I42" i="88"/>
  <c r="I43" i="88"/>
  <c r="H44" i="88"/>
  <c r="H45" i="88"/>
  <c r="I45" i="88"/>
  <c r="H46" i="88"/>
  <c r="I46" i="88"/>
  <c r="H47" i="88"/>
  <c r="I47" i="88"/>
  <c r="H48" i="88"/>
  <c r="I48" i="88"/>
  <c r="I49" i="88"/>
  <c r="H50" i="88"/>
  <c r="I50" i="88"/>
  <c r="I51" i="88"/>
  <c r="H52" i="88"/>
  <c r="I52" i="88"/>
  <c r="H53" i="88"/>
  <c r="I53" i="88"/>
  <c r="I6" i="88"/>
  <c r="O18" i="8"/>
  <c r="N18" i="8"/>
  <c r="O17" i="8"/>
  <c r="N17" i="8"/>
  <c r="N16" i="8"/>
  <c r="O15" i="8"/>
  <c r="N15" i="8"/>
  <c r="O14" i="8"/>
  <c r="N14" i="8"/>
  <c r="N13" i="8"/>
  <c r="N7" i="8"/>
  <c r="O19" i="8"/>
  <c r="N19" i="8"/>
  <c r="I10" i="8"/>
  <c r="H10" i="8"/>
  <c r="F10" i="8"/>
  <c r="E10" i="8"/>
  <c r="M17" i="8"/>
  <c r="M15" i="8"/>
  <c r="C19" i="53"/>
  <c r="B19" i="53"/>
  <c r="J18" i="53"/>
  <c r="G18" i="53"/>
  <c r="D18" i="53"/>
  <c r="M19" i="8"/>
  <c r="P19" i="8" s="1"/>
  <c r="D7" i="74"/>
  <c r="J7" i="74" s="1"/>
  <c r="D8" i="74"/>
  <c r="J8" i="74" s="1"/>
  <c r="D9" i="74"/>
  <c r="J9" i="74" s="1"/>
  <c r="D10" i="74"/>
  <c r="J10" i="74" s="1"/>
  <c r="D11" i="74"/>
  <c r="J11" i="74" s="1"/>
  <c r="D12" i="74"/>
  <c r="J12" i="74" s="1"/>
  <c r="D13" i="74"/>
  <c r="J13" i="74" s="1"/>
  <c r="D14" i="74"/>
  <c r="J14" i="74" s="1"/>
  <c r="D15" i="74"/>
  <c r="J15" i="74" s="1"/>
  <c r="D16" i="74"/>
  <c r="J16" i="74" s="1"/>
  <c r="D17" i="74"/>
  <c r="J17" i="74" s="1"/>
  <c r="D18" i="74"/>
  <c r="J18" i="74" s="1"/>
  <c r="D19" i="74"/>
  <c r="J19" i="74" s="1"/>
  <c r="D20" i="74"/>
  <c r="J20" i="74" s="1"/>
  <c r="D21" i="74"/>
  <c r="J21" i="74" s="1"/>
  <c r="D22" i="74"/>
  <c r="J22" i="74" s="1"/>
  <c r="D23" i="74"/>
  <c r="J23" i="74" s="1"/>
  <c r="D24" i="74"/>
  <c r="J24" i="74" s="1"/>
  <c r="D25" i="74"/>
  <c r="J25" i="74" s="1"/>
  <c r="D26" i="74"/>
  <c r="J26" i="74" s="1"/>
  <c r="D27" i="74"/>
  <c r="J27" i="74" s="1"/>
  <c r="D28" i="74"/>
  <c r="J28" i="74" s="1"/>
  <c r="D29" i="74"/>
  <c r="J29" i="74" s="1"/>
  <c r="D30" i="74"/>
  <c r="J30" i="74" s="1"/>
  <c r="D31" i="74"/>
  <c r="J31" i="74" s="1"/>
  <c r="D32" i="74"/>
  <c r="J32" i="74" s="1"/>
  <c r="D33" i="74"/>
  <c r="J33" i="74" s="1"/>
  <c r="D34" i="74"/>
  <c r="J34" i="74" s="1"/>
  <c r="D35" i="74"/>
  <c r="J35" i="74" s="1"/>
  <c r="D36" i="74"/>
  <c r="J36" i="74" s="1"/>
  <c r="D37" i="74"/>
  <c r="J37" i="74" s="1"/>
  <c r="D38" i="74"/>
  <c r="J38" i="74" s="1"/>
  <c r="D39" i="74"/>
  <c r="J39" i="74" s="1"/>
  <c r="D40" i="74"/>
  <c r="J40" i="74" s="1"/>
  <c r="D41" i="74"/>
  <c r="J41" i="74" s="1"/>
  <c r="D42" i="74"/>
  <c r="J42" i="74" s="1"/>
  <c r="D43" i="74"/>
  <c r="J43" i="74" s="1"/>
  <c r="D44" i="74"/>
  <c r="J44" i="74" s="1"/>
  <c r="D45" i="74"/>
  <c r="J45" i="74" s="1"/>
  <c r="D46" i="74"/>
  <c r="J46" i="74" s="1"/>
  <c r="D47" i="74"/>
  <c r="J47" i="74" s="1"/>
  <c r="D48" i="74"/>
  <c r="J48" i="74" s="1"/>
  <c r="D49" i="74"/>
  <c r="J49" i="74" s="1"/>
  <c r="D50" i="74"/>
  <c r="J50" i="74" s="1"/>
  <c r="D51" i="74"/>
  <c r="J51" i="74" s="1"/>
  <c r="D52" i="74"/>
  <c r="J52" i="74" s="1"/>
  <c r="D53" i="74"/>
  <c r="J53" i="74" s="1"/>
  <c r="D6" i="74"/>
  <c r="J6" i="74" s="1"/>
  <c r="C12" i="67"/>
  <c r="E12" i="67"/>
  <c r="F12" i="67"/>
  <c r="H12" i="67"/>
  <c r="I12" i="67"/>
  <c r="K12" i="67"/>
  <c r="L12" i="67"/>
  <c r="B12" i="67"/>
  <c r="O9" i="67"/>
  <c r="O10" i="67"/>
  <c r="O11" i="67"/>
  <c r="O8" i="67"/>
  <c r="N9" i="67"/>
  <c r="N10" i="67"/>
  <c r="N11" i="67"/>
  <c r="M9" i="67"/>
  <c r="M10" i="67"/>
  <c r="M11" i="67"/>
  <c r="J9" i="67"/>
  <c r="J10" i="67"/>
  <c r="J11" i="67"/>
  <c r="G9" i="67"/>
  <c r="G10" i="67"/>
  <c r="G11" i="67"/>
  <c r="G8" i="67"/>
  <c r="D9" i="67"/>
  <c r="D10" i="67"/>
  <c r="D11" i="67"/>
  <c r="D8" i="67"/>
  <c r="P8" i="67" s="1"/>
  <c r="P21" i="7"/>
  <c r="D22" i="53"/>
  <c r="D23" i="53"/>
  <c r="D24" i="53"/>
  <c r="D25" i="53"/>
  <c r="D26" i="53"/>
  <c r="D27" i="53"/>
  <c r="D21" i="53"/>
  <c r="L25" i="53"/>
  <c r="K25" i="53"/>
  <c r="L17" i="53"/>
  <c r="K17" i="53"/>
  <c r="L15" i="53"/>
  <c r="K15" i="53"/>
  <c r="L14" i="53"/>
  <c r="K14" i="53"/>
  <c r="K13" i="53"/>
  <c r="K12" i="53"/>
  <c r="L10" i="53"/>
  <c r="L9" i="53"/>
  <c r="K9" i="53"/>
  <c r="L8" i="53"/>
  <c r="K8" i="53"/>
  <c r="J17" i="8"/>
  <c r="G17" i="8"/>
  <c r="J16" i="8"/>
  <c r="G16" i="8"/>
  <c r="D16" i="8"/>
  <c r="J15" i="8"/>
  <c r="G15" i="8"/>
  <c r="D15" i="8"/>
  <c r="J14" i="8"/>
  <c r="G14" i="8"/>
  <c r="J13" i="8"/>
  <c r="G13" i="8"/>
  <c r="D13" i="8"/>
  <c r="Q88" i="7"/>
  <c r="P88" i="7"/>
  <c r="O88" i="7"/>
  <c r="N88" i="7"/>
  <c r="D88" i="7"/>
  <c r="F17" i="89"/>
  <c r="C17" i="89"/>
  <c r="F54" i="88"/>
  <c r="E54" i="88"/>
  <c r="C54" i="88"/>
  <c r="B54" i="88"/>
  <c r="H6" i="88"/>
  <c r="C17" i="87"/>
  <c r="X19" i="86"/>
  <c r="W19" i="86"/>
  <c r="N19" i="86"/>
  <c r="M19" i="86"/>
  <c r="L19" i="86"/>
  <c r="I19" i="86"/>
  <c r="H19" i="86"/>
  <c r="G19" i="86"/>
  <c r="F19" i="86"/>
  <c r="D19" i="86"/>
  <c r="C19" i="86"/>
  <c r="B19" i="86"/>
  <c r="E16" i="85"/>
  <c r="D15" i="85"/>
  <c r="E15" i="85" s="1"/>
  <c r="C15" i="85"/>
  <c r="C17" i="85" s="1"/>
  <c r="E13" i="85"/>
  <c r="E12" i="85"/>
  <c r="E8" i="85"/>
  <c r="E7" i="85"/>
  <c r="G11" i="70"/>
  <c r="J11" i="70"/>
  <c r="M11" i="70" s="1"/>
  <c r="G10" i="70"/>
  <c r="J13" i="70"/>
  <c r="M13" i="70" s="1"/>
  <c r="J27" i="53"/>
  <c r="J26" i="53"/>
  <c r="J25" i="53"/>
  <c r="J24" i="53"/>
  <c r="J23" i="53"/>
  <c r="J22" i="53"/>
  <c r="J17" i="53"/>
  <c r="G17" i="53"/>
  <c r="D17" i="53"/>
  <c r="C54" i="74"/>
  <c r="I54" i="74" s="1"/>
  <c r="B54" i="74"/>
  <c r="H54" i="74" s="1"/>
  <c r="I28" i="70"/>
  <c r="H28" i="70"/>
  <c r="F28" i="70"/>
  <c r="E28" i="70"/>
  <c r="J19" i="70"/>
  <c r="M19" i="70" s="1"/>
  <c r="G19" i="70"/>
  <c r="I17" i="70"/>
  <c r="H17" i="70"/>
  <c r="H21" i="70" s="1"/>
  <c r="F17" i="70"/>
  <c r="F21" i="70" s="1"/>
  <c r="E17" i="70"/>
  <c r="E21" i="70" s="1"/>
  <c r="L15" i="70"/>
  <c r="K15" i="70"/>
  <c r="J15" i="70"/>
  <c r="M15" i="70" s="1"/>
  <c r="G15" i="70"/>
  <c r="L14" i="70"/>
  <c r="J14" i="70"/>
  <c r="M14" i="70" s="1"/>
  <c r="G14" i="70"/>
  <c r="G13" i="70"/>
  <c r="J12" i="70"/>
  <c r="M12" i="70" s="1"/>
  <c r="G12" i="70"/>
  <c r="K10" i="70"/>
  <c r="J10" i="70"/>
  <c r="M10" i="70" s="1"/>
  <c r="L9" i="70"/>
  <c r="K9" i="70"/>
  <c r="J9" i="70"/>
  <c r="M9" i="70" s="1"/>
  <c r="G9" i="70"/>
  <c r="K8" i="70"/>
  <c r="J8" i="70"/>
  <c r="M8" i="70" s="1"/>
  <c r="K7" i="70"/>
  <c r="J7" i="70"/>
  <c r="G7" i="70"/>
  <c r="K6" i="70"/>
  <c r="J6" i="70"/>
  <c r="M6" i="70" s="1"/>
  <c r="J28" i="70"/>
  <c r="G28" i="70"/>
  <c r="G22" i="53"/>
  <c r="L21" i="53"/>
  <c r="K21" i="53"/>
  <c r="I22" i="8"/>
  <c r="H22" i="8"/>
  <c r="E22" i="8"/>
  <c r="C22" i="8"/>
  <c r="B22" i="8"/>
  <c r="D19" i="8"/>
  <c r="J18" i="8"/>
  <c r="G18" i="8"/>
  <c r="D18" i="8"/>
  <c r="C10" i="8"/>
  <c r="B10" i="8"/>
  <c r="J7" i="8"/>
  <c r="G7" i="8"/>
  <c r="L21" i="7"/>
  <c r="K21" i="7"/>
  <c r="J21" i="7"/>
  <c r="I21" i="7"/>
  <c r="H21" i="7"/>
  <c r="G21" i="7"/>
  <c r="F21" i="7"/>
  <c r="E21" i="7"/>
  <c r="D21" i="7"/>
  <c r="C21" i="7"/>
  <c r="B21" i="7"/>
  <c r="L27" i="53"/>
  <c r="K27" i="53"/>
  <c r="G27" i="53"/>
  <c r="L26" i="53"/>
  <c r="K26" i="53"/>
  <c r="G26" i="53"/>
  <c r="G25" i="53"/>
  <c r="L24" i="53"/>
  <c r="K24" i="53"/>
  <c r="G24" i="53"/>
  <c r="L23" i="53"/>
  <c r="K23" i="53"/>
  <c r="G23" i="53"/>
  <c r="G21" i="53"/>
  <c r="J16" i="53"/>
  <c r="G16" i="53"/>
  <c r="D16" i="53"/>
  <c r="J15" i="53"/>
  <c r="G15" i="53"/>
  <c r="D15" i="53"/>
  <c r="J14" i="53"/>
  <c r="G14" i="53"/>
  <c r="D14" i="53"/>
  <c r="J13" i="53"/>
  <c r="G13" i="53"/>
  <c r="D13" i="53"/>
  <c r="J12" i="53"/>
  <c r="G12" i="53"/>
  <c r="D12" i="53"/>
  <c r="J11" i="53"/>
  <c r="G11" i="53"/>
  <c r="D11" i="53"/>
  <c r="J10" i="53"/>
  <c r="G10" i="53"/>
  <c r="D10" i="53"/>
  <c r="J9" i="53"/>
  <c r="G9" i="53"/>
  <c r="D9" i="53"/>
  <c r="J8" i="53"/>
  <c r="G8" i="53"/>
  <c r="D8" i="53"/>
  <c r="J7" i="53"/>
  <c r="G7" i="53"/>
  <c r="D7" i="53"/>
  <c r="N21" i="7"/>
  <c r="Q21" i="7"/>
  <c r="K10" i="8"/>
  <c r="I54" i="88" l="1"/>
  <c r="J53" i="88"/>
  <c r="D29" i="53"/>
  <c r="B31" i="53"/>
  <c r="B7" i="96" s="1"/>
  <c r="B16" i="96" s="1"/>
  <c r="C31" i="53"/>
  <c r="L31" i="53" s="1"/>
  <c r="L7" i="96" s="1"/>
  <c r="P11" i="67"/>
  <c r="J32" i="88"/>
  <c r="P17" i="8"/>
  <c r="N10" i="8"/>
  <c r="J29" i="53"/>
  <c r="M29" i="53" s="1"/>
  <c r="G29" i="53"/>
  <c r="H31" i="53"/>
  <c r="H7" i="96" s="1"/>
  <c r="H16" i="96" s="1"/>
  <c r="K19" i="53"/>
  <c r="F31" i="53"/>
  <c r="F7" i="96" s="1"/>
  <c r="F16" i="96" s="1"/>
  <c r="F39" i="53" s="1"/>
  <c r="F40" i="53" s="1"/>
  <c r="E31" i="53"/>
  <c r="E7" i="96" s="1"/>
  <c r="E16" i="96" s="1"/>
  <c r="E39" i="53" s="1"/>
  <c r="D12" i="67"/>
  <c r="P10" i="67"/>
  <c r="P9" i="67"/>
  <c r="M7" i="70"/>
  <c r="J49" i="88"/>
  <c r="J41" i="88"/>
  <c r="J25" i="88"/>
  <c r="J17" i="88"/>
  <c r="J9" i="88"/>
  <c r="J31" i="88"/>
  <c r="J45" i="88"/>
  <c r="J37" i="88"/>
  <c r="J29" i="88"/>
  <c r="J21" i="88"/>
  <c r="J13" i="88"/>
  <c r="J52" i="88"/>
  <c r="J36" i="88"/>
  <c r="J26" i="88"/>
  <c r="P14" i="8"/>
  <c r="J16" i="88"/>
  <c r="G54" i="88"/>
  <c r="B40" i="87"/>
  <c r="D40" i="87" s="1"/>
  <c r="D17" i="87"/>
  <c r="N12" i="67"/>
  <c r="O12" i="67"/>
  <c r="J10" i="8"/>
  <c r="M21" i="53"/>
  <c r="M24" i="53"/>
  <c r="C17" i="70"/>
  <c r="C21" i="70" s="1"/>
  <c r="B17" i="70"/>
  <c r="B21" i="70" s="1"/>
  <c r="K21" i="70" s="1"/>
  <c r="M15" i="53"/>
  <c r="M17" i="53"/>
  <c r="D19" i="53"/>
  <c r="L19" i="53"/>
  <c r="M26" i="53"/>
  <c r="M25" i="53"/>
  <c r="M8" i="53"/>
  <c r="M12" i="53"/>
  <c r="M10" i="53"/>
  <c r="M13" i="53"/>
  <c r="M23" i="53"/>
  <c r="M14" i="53"/>
  <c r="M9" i="53"/>
  <c r="M27" i="53"/>
  <c r="G208" i="21"/>
  <c r="P16" i="8"/>
  <c r="P13" i="8"/>
  <c r="P18" i="8"/>
  <c r="D22" i="8"/>
  <c r="P15" i="8"/>
  <c r="P20" i="8"/>
  <c r="D17" i="89"/>
  <c r="H17" i="89"/>
  <c r="L10" i="70"/>
  <c r="F111" i="113"/>
  <c r="G12" i="67"/>
  <c r="J6" i="88"/>
  <c r="J44" i="88"/>
  <c r="J28" i="88"/>
  <c r="J20" i="88"/>
  <c r="J12" i="88"/>
  <c r="J35" i="88"/>
  <c r="J43" i="88"/>
  <c r="J11" i="88"/>
  <c r="J42" i="88"/>
  <c r="J27" i="88"/>
  <c r="J18" i="88"/>
  <c r="J51" i="88"/>
  <c r="J19" i="88"/>
  <c r="J50" i="88"/>
  <c r="J34" i="88"/>
  <c r="J10" i="88"/>
  <c r="O16" i="8"/>
  <c r="F118" i="112"/>
  <c r="J48" i="88"/>
  <c r="J8" i="88"/>
  <c r="J24" i="88"/>
  <c r="J40" i="88"/>
  <c r="L22" i="8"/>
  <c r="O22" i="8" s="1"/>
  <c r="G22" i="8"/>
  <c r="O7" i="8"/>
  <c r="G10" i="8"/>
  <c r="P8" i="8"/>
  <c r="M10" i="8"/>
  <c r="P10" i="8" s="1"/>
  <c r="L10" i="8"/>
  <c r="O10" i="8" s="1"/>
  <c r="O8" i="8"/>
  <c r="J47" i="88"/>
  <c r="J39" i="88"/>
  <c r="J23" i="88"/>
  <c r="J15" i="88"/>
  <c r="J7" i="88"/>
  <c r="H54" i="88"/>
  <c r="J46" i="88"/>
  <c r="J38" i="88"/>
  <c r="J30" i="88"/>
  <c r="D54" i="88"/>
  <c r="D54" i="74"/>
  <c r="J54" i="74" s="1"/>
  <c r="M7" i="53"/>
  <c r="K7" i="86"/>
  <c r="J19" i="86"/>
  <c r="O19" i="86"/>
  <c r="T19" i="86"/>
  <c r="E19" i="86"/>
  <c r="D17" i="85"/>
  <c r="M12" i="67"/>
  <c r="P12" i="67" s="1"/>
  <c r="J12" i="67"/>
  <c r="J17" i="70"/>
  <c r="J21" i="70" s="1"/>
  <c r="M21" i="70" s="1"/>
  <c r="I21" i="70"/>
  <c r="G17" i="70"/>
  <c r="G21" i="70" s="1"/>
  <c r="K22" i="8"/>
  <c r="N22" i="8" s="1"/>
  <c r="J22" i="8"/>
  <c r="M22" i="8"/>
  <c r="J19" i="53"/>
  <c r="G19" i="53"/>
  <c r="Y19" i="86"/>
  <c r="P22" i="8" l="1"/>
  <c r="U7" i="86"/>
  <c r="V7" i="86"/>
  <c r="V19" i="86" s="1"/>
  <c r="C7" i="96"/>
  <c r="C16" i="96" s="1"/>
  <c r="D16" i="96" s="1"/>
  <c r="D31" i="53"/>
  <c r="D7" i="96" s="1"/>
  <c r="J31" i="53"/>
  <c r="J7" i="96" s="1"/>
  <c r="J16" i="96" s="1"/>
  <c r="G39" i="53"/>
  <c r="G40" i="53" s="1"/>
  <c r="G31" i="53"/>
  <c r="G7" i="96" s="1"/>
  <c r="G16" i="96" s="1"/>
  <c r="K31" i="53"/>
  <c r="K7" i="96" s="1"/>
  <c r="I40" i="87"/>
  <c r="K16" i="96"/>
  <c r="H39" i="53"/>
  <c r="E40" i="53"/>
  <c r="L21" i="70"/>
  <c r="K17" i="70"/>
  <c r="L17" i="70"/>
  <c r="M19" i="53"/>
  <c r="K19" i="86"/>
  <c r="M17" i="70"/>
  <c r="J54" i="88"/>
  <c r="U19" i="86"/>
  <c r="E17" i="85"/>
  <c r="I7" i="96"/>
  <c r="I16" i="96" s="1"/>
  <c r="H40" i="53" l="1"/>
  <c r="L16" i="96"/>
  <c r="I39" i="53"/>
  <c r="I40" i="53" s="1"/>
  <c r="M16" i="96"/>
  <c r="M31" i="53"/>
  <c r="M7" i="96" s="1"/>
  <c r="J39" i="53" l="1"/>
  <c r="J40" i="53" s="1"/>
</calcChain>
</file>

<file path=xl/sharedStrings.xml><?xml version="1.0" encoding="utf-8"?>
<sst xmlns="http://schemas.openxmlformats.org/spreadsheetml/2006/main" count="3964" uniqueCount="1268">
  <si>
    <t>Energy Savings Assistance Program Table - Summary Expenses</t>
  </si>
  <si>
    <t>Pacific Gas and Electric Company</t>
  </si>
  <si>
    <t>Authorized Budget</t>
  </si>
  <si>
    <t>Current Month Expenses</t>
  </si>
  <si>
    <t>Year to Date Expenses</t>
  </si>
  <si>
    <t>% of Budget Spent YTD</t>
  </si>
  <si>
    <t>ESA Program:</t>
  </si>
  <si>
    <t>Electric</t>
  </si>
  <si>
    <t>Gas</t>
  </si>
  <si>
    <t>Total</t>
  </si>
  <si>
    <t>ESA Main Program (SF and MH)</t>
  </si>
  <si>
    <r>
      <t>ESA Multifamily Whole Building</t>
    </r>
    <r>
      <rPr>
        <vertAlign val="superscript"/>
        <sz val="10"/>
        <rFont val="Arial"/>
        <family val="2"/>
      </rPr>
      <t>[1]</t>
    </r>
  </si>
  <si>
    <r>
      <t>ESA Pilot Plus and Pilot Deep</t>
    </r>
    <r>
      <rPr>
        <vertAlign val="superscript"/>
        <sz val="10"/>
        <rFont val="Arial"/>
        <family val="2"/>
      </rPr>
      <t>[2]</t>
    </r>
  </si>
  <si>
    <t>Building Electrification Retrofit Pilot</t>
  </si>
  <si>
    <t>N/A</t>
  </si>
  <si>
    <t>Clean Energy Homes New Construction Pilot</t>
  </si>
  <si>
    <r>
      <t>CSD Leveraging</t>
    </r>
    <r>
      <rPr>
        <vertAlign val="superscript"/>
        <sz val="10"/>
        <rFont val="Arial"/>
        <family val="2"/>
      </rPr>
      <t>[3]</t>
    </r>
  </si>
  <si>
    <t>MCE Pilot</t>
  </si>
  <si>
    <r>
      <t>SPOC</t>
    </r>
    <r>
      <rPr>
        <vertAlign val="superscript"/>
        <sz val="10"/>
        <rFont val="Arial"/>
        <family val="2"/>
      </rPr>
      <t>[4]</t>
    </r>
  </si>
  <si>
    <r>
      <t>SASH/MASH Unspent Funds</t>
    </r>
    <r>
      <rPr>
        <vertAlign val="superscript"/>
        <sz val="10"/>
        <rFont val="Arial"/>
        <family val="2"/>
      </rPr>
      <t>[5]</t>
    </r>
  </si>
  <si>
    <t>ESA Program TOTAL</t>
  </si>
  <si>
    <r>
      <rPr>
        <vertAlign val="superscript"/>
        <sz val="10"/>
        <rFont val="Arial"/>
        <family val="2"/>
      </rPr>
      <t>[1]</t>
    </r>
    <r>
      <rPr>
        <sz val="10"/>
        <rFont val="Arial"/>
        <family val="2"/>
      </rPr>
      <t xml:space="preserve"> Reflects 2026 MFWB authorized budget of $45,603,293 (E $24,169,745 / G $21,433,548) and carry forward budget of $64,826,984 (E $35,366,119 / G $29,460,866) from 2025 to 2026.</t>
    </r>
  </si>
  <si>
    <r>
      <rPr>
        <vertAlign val="superscript"/>
        <sz val="10"/>
        <rFont val="Arial"/>
        <family val="2"/>
      </rPr>
      <t>[2]</t>
    </r>
    <r>
      <rPr>
        <sz val="10"/>
        <rFont val="Arial"/>
        <family val="2"/>
      </rPr>
      <t xml:space="preserve"> Reflects 2026 Pilot Plus and Pilot Deep authorized budget $8,782,607 (E $4,654,782 / G $4,127,825) and carry forward budget of $11,283,617 (E $5,980,317 / G $5,303,300) from 2025 to 2026.</t>
    </r>
  </si>
  <si>
    <r>
      <rPr>
        <vertAlign val="superscript"/>
        <sz val="10"/>
        <rFont val="Arial"/>
        <family val="2"/>
      </rPr>
      <t>[3]</t>
    </r>
    <r>
      <rPr>
        <sz val="10"/>
        <rFont val="Arial"/>
        <family val="2"/>
      </rPr>
      <t xml:space="preserve"> Reflects 2026 CSD Leveraging authorized budget of $1,243,747 (E $659,186 / G $584,561) and carry forward budget of $3,431,040 (E $1,818,499 / G $1,612,541) from 2025 to 2026.  </t>
    </r>
  </si>
  <si>
    <r>
      <rPr>
        <vertAlign val="superscript"/>
        <sz val="10"/>
        <rFont val="Arial"/>
        <family val="2"/>
      </rPr>
      <t>[4]</t>
    </r>
    <r>
      <rPr>
        <sz val="10"/>
        <rFont val="Arial"/>
        <family val="2"/>
      </rPr>
      <t xml:space="preserve"> Reflects 2026 SPOC authorized budget of $375,829 (E $199,189 / G $176,640) and carry forward budget of $44,677 (E $23,679 / G $20,998) from 2025 to 2026.  </t>
    </r>
  </si>
  <si>
    <r>
      <rPr>
        <vertAlign val="superscript"/>
        <sz val="10"/>
        <color rgb="FF000000"/>
        <rFont val="Arial"/>
        <family val="2"/>
      </rPr>
      <t xml:space="preserve">[5] </t>
    </r>
    <r>
      <rPr>
        <sz val="10"/>
        <color rgb="FF000000"/>
        <rFont val="Arial"/>
        <family val="2"/>
      </rPr>
      <t xml:space="preserve">OP 12 of D.15-01-027 states "The Program Administrators shall ensure that program expenditures in each utility’s service territory do not exceed the total authorized budget amounts over the duration of the programs.  The program incentive budgets will be available until all funds are exhausted or until December 31, 2021, whichever occurs first.  Any money unspent and unencumbered on January 1, 2022, shall be used for “cost-effective energy efficiency measures in low-income residential housing that benefit ratepayers,” as set forth in Public Utilities Code  Section 2852(c)(3)." On September 20, 2023, SCE and PG&amp;E jointly submitted an AL 7028-E to recover IOUs administrative costs for SASH/MASH, transfer unspent funds from the SASH and/or MASH programs to the ESA program, and dispose of the remaining funds in the IOUs’ California Solar Initiative Balancing Accounts. AL 7028-E was disposed and effective on October 20, 2023. </t>
    </r>
  </si>
  <si>
    <t xml:space="preserve">NOTE: Any required corrections/adjustments are reported herein and supersede results reported in prior months and may reflect YTD adjustments. </t>
  </si>
  <si>
    <t xml:space="preserve"> Energy Savings Assistance Program Table 1 - Main (SF, MH) Expenses</t>
  </si>
  <si>
    <t>Appliances</t>
  </si>
  <si>
    <t>Authorized Budget [1]</t>
  </si>
  <si>
    <t>Current Month Expenses [3]</t>
  </si>
  <si>
    <t>Year to Date Expenses [3]</t>
  </si>
  <si>
    <t>Domestic Hot Water</t>
  </si>
  <si>
    <t>Enclosure</t>
  </si>
  <si>
    <t>HVAC</t>
  </si>
  <si>
    <t>Maintenance</t>
  </si>
  <si>
    <t>Lighting</t>
  </si>
  <si>
    <t>Miscellaneous</t>
  </si>
  <si>
    <t>Customer Enrollment</t>
  </si>
  <si>
    <t>In Home Education</t>
  </si>
  <si>
    <t xml:space="preserve">Pilot </t>
  </si>
  <si>
    <t>Implementation</t>
  </si>
  <si>
    <t>Safety - Unexpected overhead costs</t>
  </si>
  <si>
    <t xml:space="preserve">Energy Efficiency TOTAL </t>
  </si>
  <si>
    <t>Training Center</t>
  </si>
  <si>
    <t>Workforce Education and Training</t>
  </si>
  <si>
    <t>Inspections</t>
  </si>
  <si>
    <t>Marketing and Outreach</t>
  </si>
  <si>
    <t>Studies [2]</t>
  </si>
  <si>
    <t>Regulatory Compliance</t>
  </si>
  <si>
    <t>General Administration</t>
  </si>
  <si>
    <t>CPUC Energy Division</t>
  </si>
  <si>
    <t>Administrative TOTAL</t>
  </si>
  <si>
    <t>TOTAL PROGRAM COSTS</t>
  </si>
  <si>
    <t>Funded Outside of ESA Program Budget</t>
  </si>
  <si>
    <t>Indirect Costs</t>
  </si>
  <si>
    <t>NGAT Costs</t>
  </si>
  <si>
    <r>
      <t xml:space="preserve">ESA Program Administrative Expenses </t>
    </r>
    <r>
      <rPr>
        <b/>
        <vertAlign val="superscript"/>
        <sz val="12"/>
        <rFont val="Arial"/>
        <family val="2"/>
      </rPr>
      <t>[4]</t>
    </r>
  </si>
  <si>
    <t>Administrative Expenses</t>
  </si>
  <si>
    <t>Total Program Costs</t>
  </si>
  <si>
    <t>% of Administrative Spend</t>
  </si>
  <si>
    <t>[1] Authorized Budget: Approved for PY 2026 in D.21-06-015, Attachment 1, Table 8.</t>
  </si>
  <si>
    <t>[2] Reflects 2026 Studies authorized budget of $125,000 (E $66,250 / G $58,750) and carry forward budget of $880,443 (E $499,220 / G $381,224) from 2025 to 2026.</t>
  </si>
  <si>
    <t>[3] Negative expenses may be due to accrual reversal as part of normal accounting process.</t>
  </si>
  <si>
    <t>[4] D.21-06-015, OP 112 - Pacific Gas and Electric Company, Southern California Edison Company, Southern California Gas Company and San Diego Gas &amp; Electric Company’s Energy Savings Assistance (ESA) program administrative expenses are capped at either 10 percent of total program costs, or the Utility’s historical five-year average spend on administrative costs as a percentage of total program costs, whichever is greater. The use of the historical five-year average spend will be phased out such that the Utilities must propose to spend no more than 10 percent of total program costs on administrative costs starting in program year 2024. The definition and categorization of administrative cost for the ESA program will be consistent with that of the main energy efficiency program.</t>
  </si>
  <si>
    <r>
      <t>Energy Savings Assistance</t>
    </r>
    <r>
      <rPr>
        <b/>
        <sz val="12"/>
        <color rgb="FFFF0000"/>
        <rFont val="Arial"/>
        <family val="2"/>
      </rPr>
      <t xml:space="preserve"> </t>
    </r>
    <r>
      <rPr>
        <b/>
        <sz val="12"/>
        <rFont val="Arial"/>
        <family val="2"/>
      </rPr>
      <t>Program Table 2 - Main (SF, MH) Summary</t>
    </r>
  </si>
  <si>
    <t>ESA Main Program (Summary)Total</t>
  </si>
  <si>
    <t>Year-To-Date Completed &amp; Expensed Installation</t>
  </si>
  <si>
    <t>Measures</t>
  </si>
  <si>
    <t>Basic</t>
  </si>
  <si>
    <t>Plus</t>
  </si>
  <si>
    <t>Units</t>
  </si>
  <si>
    <t>Quantity Installed</t>
  </si>
  <si>
    <r>
      <t>kWh</t>
    </r>
    <r>
      <rPr>
        <b/>
        <vertAlign val="superscript"/>
        <sz val="10"/>
        <rFont val="Arial"/>
        <family val="2"/>
      </rPr>
      <t xml:space="preserve"> [2]</t>
    </r>
    <r>
      <rPr>
        <b/>
        <sz val="10"/>
        <rFont val="Arial"/>
        <family val="2"/>
      </rPr>
      <t xml:space="preserve"> (Annual)</t>
    </r>
  </si>
  <si>
    <r>
      <t>kW</t>
    </r>
    <r>
      <rPr>
        <b/>
        <vertAlign val="superscript"/>
        <sz val="10"/>
        <rFont val="Arial"/>
        <family val="2"/>
      </rPr>
      <t xml:space="preserve"> [2]</t>
    </r>
    <r>
      <rPr>
        <b/>
        <sz val="10"/>
        <rFont val="Arial"/>
        <family val="2"/>
      </rPr>
      <t xml:space="preserve"> (Annual)</t>
    </r>
  </si>
  <si>
    <r>
      <t xml:space="preserve">Therms </t>
    </r>
    <r>
      <rPr>
        <b/>
        <vertAlign val="superscript"/>
        <sz val="10"/>
        <rFont val="Arial"/>
        <family val="2"/>
      </rPr>
      <t>[2]</t>
    </r>
    <r>
      <rPr>
        <b/>
        <sz val="10"/>
        <rFont val="Arial"/>
        <family val="2"/>
      </rPr>
      <t xml:space="preserve"> (Annual)</t>
    </r>
  </si>
  <si>
    <t>Expenses ($)</t>
  </si>
  <si>
    <t>% of Expenditure</t>
  </si>
  <si>
    <t>Clothes Dryer</t>
  </si>
  <si>
    <t>Each</t>
  </si>
  <si>
    <t>Dishwasher</t>
  </si>
  <si>
    <t>Freezers</t>
  </si>
  <si>
    <t>High Efficiency Clothes Washer</t>
  </si>
  <si>
    <t>x</t>
  </si>
  <si>
    <t xml:space="preserve">Induction Cooking Appliance-FS </t>
  </si>
  <si>
    <t>Microwave</t>
  </si>
  <si>
    <t>Refrigerator</t>
  </si>
  <si>
    <t>Combined Showerhead/TSV</t>
  </si>
  <si>
    <t>Home</t>
  </si>
  <si>
    <t>Faucet Aerator</t>
  </si>
  <si>
    <t>Heat Pump Water Heater - Electric</t>
  </si>
  <si>
    <t>Heat Pump Water Heater - Gas</t>
  </si>
  <si>
    <t>Heat Pump Water Heater - Propane</t>
  </si>
  <si>
    <t>Heat Pump Water Heater</t>
  </si>
  <si>
    <t>Low-Flow Showerhead</t>
  </si>
  <si>
    <t>Other Domestic Hot Water</t>
  </si>
  <si>
    <t>Solar Water Heating</t>
  </si>
  <si>
    <t>Tankless Water Heater</t>
  </si>
  <si>
    <t>Thermostatic Shower Valve</t>
  </si>
  <si>
    <t xml:space="preserve">Thermostatic Shower Valve Combined Showerhead </t>
  </si>
  <si>
    <t>Thermostatic Tub Spout/Diverter</t>
  </si>
  <si>
    <t>Water Heater Repair</t>
  </si>
  <si>
    <t>Water Heater Replacement</t>
  </si>
  <si>
    <t>Water Heater Tank and Pipe Insulation</t>
  </si>
  <si>
    <t>Air Sealing</t>
  </si>
  <si>
    <t>Attic Insulation</t>
  </si>
  <si>
    <t>Caulking</t>
  </si>
  <si>
    <t>Diagnostic Air Sealing</t>
  </si>
  <si>
    <t>Floor Insulation</t>
  </si>
  <si>
    <t>Minor Home Repairs</t>
  </si>
  <si>
    <t>Central A/C replacement</t>
  </si>
  <si>
    <t>Central Heat Pump-FS (propane or gas space)</t>
  </si>
  <si>
    <t>Duct Test and Seal</t>
  </si>
  <si>
    <t>Energy Efficient Fan Control</t>
  </si>
  <si>
    <t>Evaporative Cooler (Installation)</t>
  </si>
  <si>
    <t>Evaporative Cooler (Replacement)</t>
  </si>
  <si>
    <r>
      <t xml:space="preserve">Furnace Repair </t>
    </r>
    <r>
      <rPr>
        <vertAlign val="superscript"/>
        <sz val="10"/>
        <color rgb="FF000000"/>
        <rFont val="Arial"/>
        <family val="2"/>
      </rPr>
      <t>[7]</t>
    </r>
  </si>
  <si>
    <r>
      <t xml:space="preserve">Furnace Replacement </t>
    </r>
    <r>
      <rPr>
        <vertAlign val="superscript"/>
        <sz val="10"/>
        <color rgb="FF000000"/>
        <rFont val="Arial"/>
        <family val="2"/>
      </rPr>
      <t>[7]</t>
    </r>
  </si>
  <si>
    <t>Heat Pump Replacement</t>
  </si>
  <si>
    <t>Heat Pump Replacement - CAC Gas</t>
  </si>
  <si>
    <t>Heat Pump Replacement - CAC Propane</t>
  </si>
  <si>
    <t>High Efficiency Forced Air Unit (HE FAU)</t>
  </si>
  <si>
    <t>High Efficiency Forced Air Unit (HE FAU) - Early Replacement</t>
  </si>
  <si>
    <t>High Efficiency Forced Air Unit (HE FAU) - On Burnout</t>
  </si>
  <si>
    <r>
      <t>Portable A/C</t>
    </r>
    <r>
      <rPr>
        <vertAlign val="superscript"/>
        <sz val="10"/>
        <color rgb="FF000000"/>
        <rFont val="Arial"/>
        <family val="2"/>
      </rPr>
      <t xml:space="preserve"> [7]</t>
    </r>
  </si>
  <si>
    <t>Prescriptive Duct Sealing</t>
  </si>
  <si>
    <t>Removed - A/C Time Delay</t>
  </si>
  <si>
    <t>Removed - FAU Standing Pilot Conversion</t>
  </si>
  <si>
    <t>Room A/C Replacement</t>
  </si>
  <si>
    <t>Smart Thermostat</t>
  </si>
  <si>
    <t>Wholehouse Fan</t>
  </si>
  <si>
    <t>Central A/C Tune up</t>
  </si>
  <si>
    <t>Condenser Coil Cleaning</t>
  </si>
  <si>
    <t>Evaporative Cooler - Maint Functioning</t>
  </si>
  <si>
    <t>Evaporative Cooler - Maint Non-Functioning</t>
  </si>
  <si>
    <t>Evaporative Cooler Maintenance</t>
  </si>
  <si>
    <t>Evaporator Coil</t>
  </si>
  <si>
    <t>Fan Control Adjust</t>
  </si>
  <si>
    <t>Furnace Clean and Tune</t>
  </si>
  <si>
    <t>HVAC Air Filter Service</t>
  </si>
  <si>
    <t>Lifecycle Refrigerant Management</t>
  </si>
  <si>
    <t>Range Hood</t>
  </si>
  <si>
    <t>Refrigerant Charge Adjustment</t>
  </si>
  <si>
    <t xml:space="preserve">Lighting </t>
  </si>
  <si>
    <t>Exterior Hard wired LED fixtures</t>
  </si>
  <si>
    <t>LED A-Lamps</t>
  </si>
  <si>
    <t>LED Reflector Bulbs</t>
  </si>
  <si>
    <t>Removed - Interior Hard wired LED fixtures</t>
  </si>
  <si>
    <t>Removed - LED Night Light</t>
  </si>
  <si>
    <t>Removed - LED Torchiere</t>
  </si>
  <si>
    <t>Removed - Occupancy Sensor</t>
  </si>
  <si>
    <r>
      <t>Air Purifier</t>
    </r>
    <r>
      <rPr>
        <vertAlign val="superscript"/>
        <sz val="10"/>
        <color rgb="FF000000"/>
        <rFont val="Arial"/>
        <family val="2"/>
      </rPr>
      <t xml:space="preserve"> [7]</t>
    </r>
  </si>
  <si>
    <t>CO and Smoke Alarm</t>
  </si>
  <si>
    <r>
      <t xml:space="preserve">Cold Storage </t>
    </r>
    <r>
      <rPr>
        <vertAlign val="superscript"/>
        <sz val="10"/>
        <color rgb="FF000000"/>
        <rFont val="Arial"/>
        <family val="2"/>
      </rPr>
      <t>[7]</t>
    </r>
  </si>
  <si>
    <t>Comprehensive Home Health and Safety Check-up</t>
  </si>
  <si>
    <t>Pool Pumps</t>
  </si>
  <si>
    <t>Power Strip</t>
  </si>
  <si>
    <t>Power Strip Tier II</t>
  </si>
  <si>
    <t>Pilots</t>
  </si>
  <si>
    <t>ESA Outreach &amp; Assessment</t>
  </si>
  <si>
    <t>ESA In-Home Energy Education</t>
  </si>
  <si>
    <t>Total Savings/Expenditures</t>
  </si>
  <si>
    <r>
      <t xml:space="preserve">Total Households Weatherized </t>
    </r>
    <r>
      <rPr>
        <vertAlign val="superscript"/>
        <sz val="10"/>
        <rFont val="Arial"/>
        <family val="2"/>
      </rPr>
      <t>[1]</t>
    </r>
  </si>
  <si>
    <t xml:space="preserve">Households Treated </t>
  </si>
  <si>
    <t xml:space="preserve">Total </t>
  </si>
  <si>
    <t xml:space="preserve"> - Single Family Households Treated</t>
  </si>
  <si>
    <t xml:space="preserve"> - Multi-family Households Treated (In-unit)</t>
  </si>
  <si>
    <t xml:space="preserve"> - Mobile Homes Treated</t>
  </si>
  <si>
    <t>Total Number of Households Treated</t>
  </si>
  <si>
    <t xml:space="preserve"># Eligible Households to be Treated for PY </t>
  </si>
  <si>
    <t>% of Households Treated</t>
  </si>
  <si>
    <t>%</t>
  </si>
  <si>
    <t xml:space="preserve"> - Master-Meter Households Treated</t>
  </si>
  <si>
    <r>
      <t>Year to Date Expenses</t>
    </r>
    <r>
      <rPr>
        <b/>
        <vertAlign val="superscript"/>
        <sz val="10"/>
        <rFont val="Arial"/>
        <family val="2"/>
      </rPr>
      <t>[3]</t>
    </r>
  </si>
  <si>
    <t>ESA Program - Main</t>
  </si>
  <si>
    <r>
      <t xml:space="preserve">Administration </t>
    </r>
    <r>
      <rPr>
        <b/>
        <vertAlign val="superscript"/>
        <sz val="10"/>
        <rFont val="Arial"/>
        <family val="2"/>
      </rPr>
      <t>[4]</t>
    </r>
  </si>
  <si>
    <r>
      <t xml:space="preserve">Direct Implementation (Non-Incentive) </t>
    </r>
    <r>
      <rPr>
        <b/>
        <vertAlign val="superscript"/>
        <sz val="10"/>
        <rFont val="Arial"/>
        <family val="2"/>
      </rPr>
      <t>[5]</t>
    </r>
  </si>
  <si>
    <r>
      <t>Direct Implementation</t>
    </r>
    <r>
      <rPr>
        <b/>
        <vertAlign val="superscript"/>
        <sz val="10"/>
        <rFont val="Arial"/>
        <family val="2"/>
      </rPr>
      <t xml:space="preserve"> [6]</t>
    </r>
  </si>
  <si>
    <t>&lt;&lt;Includes measures costs</t>
  </si>
  <si>
    <t>TOTAL ESA Main COSTS</t>
  </si>
  <si>
    <t>[1] Weatherization may consist of attic insulation, attic access weatherization, weatherstripping - door, caulking, and minor home repairs.</t>
  </si>
  <si>
    <t xml:space="preserve">[2] All savings are calculated based on the following sources: DNV/GL Impact Evaluation Program Years 2015-2017 Impact II, or ESA workpapers. </t>
  </si>
  <si>
    <t xml:space="preserve">[3] Total ESA Main YTD expenses are reported in ESA Table 1. </t>
  </si>
  <si>
    <t>[4] Administrative includes expenses from Training Center, Inspections, Marketing and Outreach, Studies, Regulatory Compliance, General Administrative, and CPUC Energy Division categories.</t>
  </si>
  <si>
    <t xml:space="preserve">[5] Direct Implementation (Non-Incentive) includes expenses from Implementation category. </t>
  </si>
  <si>
    <t xml:space="preserve">[6] Direct Implementation includes expenses from Appliances, Domestic Hot Water, Enclosure, HVAC, Lighting, Miscellaneous, Customer Enrollment, In-Home Education, Safety Unexpected Overhead Costs, and VEC Pilot. </t>
  </si>
  <si>
    <t>[7] These measures meet the current definition of Health, Comfort, and Safety (HCS) measures, which are characterized by estimated energy savings of less than 1 therm or 1 kWh. Although currently designated as HCS measures, the majority of ESA measures also provide non-energy benefits (NEBs)—including HCS-related benefits—in addition to delivering energy savings.</t>
  </si>
  <si>
    <t>NOTE: Any measures noted as 'New' have been added during the course of this program year.</t>
  </si>
  <si>
    <t>NOTE: Any measures noted as 'Removed', are no longer offered by the program but have been kept for tracking purposes.</t>
  </si>
  <si>
    <t>NOTE: Any required corrections/adjustments are reported herein and supersede results reported in prior months and may reflect YTD adjustments.</t>
  </si>
  <si>
    <t>Energy Savings Assistance Program Table 2A  -  Multifamily Whole Building</t>
  </si>
  <si>
    <r>
      <t>Table 2A</t>
    </r>
    <r>
      <rPr>
        <sz val="12"/>
        <rFont val="Arial"/>
        <family val="2"/>
      </rPr>
      <t xml:space="preserve"> </t>
    </r>
    <r>
      <rPr>
        <b/>
        <sz val="12"/>
        <rFont val="Arial"/>
        <family val="2"/>
      </rPr>
      <t>ESA Program - Multifamily Whole Building</t>
    </r>
  </si>
  <si>
    <t>Units (of Measure such as "each")</t>
  </si>
  <si>
    <r>
      <t>Measure Type (In-unit vs Common Area)</t>
    </r>
    <r>
      <rPr>
        <b/>
        <vertAlign val="superscript"/>
        <sz val="10"/>
        <rFont val="Arial"/>
        <family val="2"/>
      </rPr>
      <t>[1]</t>
    </r>
  </si>
  <si>
    <t>Number of Units for Cap-kBTUh and Cap-Tons</t>
  </si>
  <si>
    <t>kWh (Annual)</t>
  </si>
  <si>
    <t>kW (Annual)</t>
  </si>
  <si>
    <t>Therms (Annual)</t>
  </si>
  <si>
    <t>In-Unit</t>
  </si>
  <si>
    <t>Refrigerators</t>
  </si>
  <si>
    <t>CAM/WB</t>
  </si>
  <si>
    <t>New: Non-Condensing Domestic Hot Water Boiler</t>
  </si>
  <si>
    <t>Cap-kBtuh</t>
  </si>
  <si>
    <t>-</t>
  </si>
  <si>
    <t>New: Condensing Domestic Hot Water Boiler</t>
  </si>
  <si>
    <t>Storage Water Heater</t>
  </si>
  <si>
    <t>kW</t>
  </si>
  <si>
    <t>Demand Control DHW Recirculation Pump</t>
  </si>
  <si>
    <t xml:space="preserve">Low flow Showerhead </t>
  </si>
  <si>
    <t xml:space="preserve">Faucet Aerator </t>
  </si>
  <si>
    <t>Other Hot Water</t>
  </si>
  <si>
    <t>Household</t>
  </si>
  <si>
    <t>Water Heater Repair/Replacement</t>
  </si>
  <si>
    <t xml:space="preserve"> </t>
  </si>
  <si>
    <t>Hot Water Pipe Insulation - Fitting</t>
  </si>
  <si>
    <t>Hot Water Pipe Insulation - Pipe</t>
  </si>
  <si>
    <t>Boiler Controls</t>
  </si>
  <si>
    <t>Envelope</t>
  </si>
  <si>
    <t xml:space="preserve">Whole Building Attic Insulation </t>
  </si>
  <si>
    <t>Sq Ft</t>
  </si>
  <si>
    <t>Wall Insulation Blow-in</t>
  </si>
  <si>
    <t>Windows</t>
  </si>
  <si>
    <t xml:space="preserve">Window Film </t>
  </si>
  <si>
    <t xml:space="preserve">Air Sealing </t>
  </si>
  <si>
    <t>Air Conditioners Split System</t>
  </si>
  <si>
    <t>Cap-Tons</t>
  </si>
  <si>
    <t>Heat Pump Split System</t>
  </si>
  <si>
    <t xml:space="preserve">New: Packaged Air Conditioner </t>
  </si>
  <si>
    <t>Package Terminal A/C</t>
  </si>
  <si>
    <t>Package Terminal Heat Pump</t>
  </si>
  <si>
    <t>Furnace Replacement</t>
  </si>
  <si>
    <t>Space Heating Boiler</t>
  </si>
  <si>
    <t>Smart Thermostats</t>
  </si>
  <si>
    <t>Furnace Repair/Replacement</t>
  </si>
  <si>
    <t>Central A/C Replacement</t>
  </si>
  <si>
    <r>
      <t>Portable A/C</t>
    </r>
    <r>
      <rPr>
        <vertAlign val="superscript"/>
        <sz val="10"/>
        <rFont val="Arial"/>
        <family val="2"/>
      </rPr>
      <t>[5]</t>
    </r>
  </si>
  <si>
    <t>Smart Efficient Fan Control</t>
  </si>
  <si>
    <t>Duct Testing and Sealing</t>
  </si>
  <si>
    <t>Blower Motor Retrofit</t>
  </si>
  <si>
    <t>Efficient Fan Controller</t>
  </si>
  <si>
    <t>Interior LED Lighting</t>
  </si>
  <si>
    <t>Interior TLED Type A Lamps</t>
  </si>
  <si>
    <t>Interior TLED Type C Lamps</t>
  </si>
  <si>
    <t>New: LED T8 Lamp - Interior</t>
  </si>
  <si>
    <t>New:  LED T8 Lamp - Exterior</t>
  </si>
  <si>
    <t>Interior LED Fixture</t>
  </si>
  <si>
    <t>Interior LED Screw-in</t>
  </si>
  <si>
    <t>Exterior LED Screw-in</t>
  </si>
  <si>
    <t>Interior LED Exit Sign</t>
  </si>
  <si>
    <t>Exterior LED Lighting</t>
  </si>
  <si>
    <t>New: LED Parking Garage Fixtures</t>
  </si>
  <si>
    <t>LED Exterior Wall or Pole Mounted Fixture</t>
  </si>
  <si>
    <t>LED Corn Lamp for Exterior Wall or Pole Mounted</t>
  </si>
  <si>
    <t>Exterior LED Lighting - Pool</t>
  </si>
  <si>
    <t>Wall or Ceiling Mounted Occupancy Sensor</t>
  </si>
  <si>
    <t>LED Diffuse A-Lamps</t>
  </si>
  <si>
    <t xml:space="preserve">Tier-2 Smart Power Strip </t>
  </si>
  <si>
    <t>Variable Speed Pool Pump</t>
  </si>
  <si>
    <t>Smart Power Strip Tier II</t>
  </si>
  <si>
    <r>
      <t>Cold Storage</t>
    </r>
    <r>
      <rPr>
        <vertAlign val="superscript"/>
        <sz val="10"/>
        <rFont val="Arial"/>
        <family val="2"/>
      </rPr>
      <t>[4]</t>
    </r>
  </si>
  <si>
    <r>
      <t>Air Purifier</t>
    </r>
    <r>
      <rPr>
        <vertAlign val="superscript"/>
        <sz val="10"/>
        <rFont val="Arial"/>
        <family val="2"/>
      </rPr>
      <t>[4]</t>
    </r>
  </si>
  <si>
    <t>Minor Repair</t>
  </si>
  <si>
    <t>Advanced Keyboard</t>
  </si>
  <si>
    <t xml:space="preserve">Electrification </t>
  </si>
  <si>
    <t>New - Central Heat Pump-FS (propane or gas space)</t>
  </si>
  <si>
    <t>Heat Pump Clothes Dryer - FS</t>
  </si>
  <si>
    <t>Induction Cooktop - FS</t>
  </si>
  <si>
    <t>Ductless Mini-split Heat Pump - FS</t>
  </si>
  <si>
    <t>Heat Pump Water Heater - FS</t>
  </si>
  <si>
    <t>Heat Pump Pool Heater - FS</t>
  </si>
  <si>
    <t>New: Heat Pump Pkg/Split System - FS</t>
  </si>
  <si>
    <t>Ductless Mini Split - FS</t>
  </si>
  <si>
    <t>Customer Enrollment - In Unit</t>
  </si>
  <si>
    <t>Ancillary Services</t>
  </si>
  <si>
    <t>Audit</t>
  </si>
  <si>
    <t>Multifamily Properties Treated</t>
  </si>
  <si>
    <t>Number</t>
  </si>
  <si>
    <r>
      <t>Total Number of Multifamily Properties Treated</t>
    </r>
    <r>
      <rPr>
        <b/>
        <vertAlign val="superscript"/>
        <sz val="10"/>
        <rFont val="Arial"/>
        <family val="2"/>
      </rPr>
      <t>[2]</t>
    </r>
  </si>
  <si>
    <t>Subtotal of Master-metered Multifamily Properties Treated</t>
  </si>
  <si>
    <r>
      <t>Total Number of Multifamily Tenant Units w/in Properties Treated</t>
    </r>
    <r>
      <rPr>
        <b/>
        <vertAlign val="superscript"/>
        <sz val="10"/>
        <rFont val="Arial"/>
        <family val="2"/>
      </rPr>
      <t>[3]</t>
    </r>
  </si>
  <si>
    <t>Total Number of buildings w/in Properties Treated</t>
  </si>
  <si>
    <t>Multifamily Properties Treated
(In-Unit)</t>
  </si>
  <si>
    <t>Total Number of households individually treated (in-unit)</t>
  </si>
  <si>
    <t>ESA Program - MFWB</t>
  </si>
  <si>
    <t>Administration</t>
  </si>
  <si>
    <t>Direct Implementation (Non-Incentive)</t>
  </si>
  <si>
    <t>Direct Implementation</t>
  </si>
  <si>
    <t>SPOC</t>
  </si>
  <si>
    <t>TOTAL MFWB COSTS</t>
  </si>
  <si>
    <t>NOTE: Audit costs may be covered by other programs or projects may utilize previous audits. Not all participants will have an audit cost associated with their project.</t>
  </si>
  <si>
    <t>[1] Measure type column added to identify if a measure is for in-unit or common area/whole building because they use different workpaper savings.</t>
  </si>
  <si>
    <t>[2] Multifamily properties are sites with at least five (5) or more dwelling units. The properties may have multiple buildings.</t>
  </si>
  <si>
    <t>[3] Multifamily tenant units are the number of dwelling units located within properties treated. This number does not represent the same number of dwellings treated as captured in table 2A.</t>
  </si>
  <si>
    <t>[4] These measures meet the current definition of Health, Comfort, and Safety (HCS) measures, which are characterized by estimated energy savings of less than 1 therm or 1 kWh. Although currently designated as HCS measures, the majority of ESA measures also provide non-energy benefits (NEBs)—including HCS-related benefits—in addition to delivering energy savings.</t>
  </si>
  <si>
    <t>Energy Savings Assistance Program Table 2B - Pilot Plus and Pilot Deep</t>
  </si>
  <si>
    <r>
      <t>Measures</t>
    </r>
    <r>
      <rPr>
        <b/>
        <vertAlign val="superscript"/>
        <sz val="10"/>
        <rFont val="Arial"/>
        <family val="2"/>
      </rPr>
      <t>[2]</t>
    </r>
  </si>
  <si>
    <t>ESA Program - Pilot Plus</t>
  </si>
  <si>
    <t>ESA Program - Pilot Deep</t>
  </si>
  <si>
    <r>
      <t xml:space="preserve">Year-To-Date Completed &amp; Expensed Installation </t>
    </r>
    <r>
      <rPr>
        <b/>
        <vertAlign val="superscript"/>
        <sz val="10"/>
        <rFont val="Arial"/>
        <family val="2"/>
      </rPr>
      <t>[1]</t>
    </r>
  </si>
  <si>
    <r>
      <t>kWh</t>
    </r>
    <r>
      <rPr>
        <b/>
        <vertAlign val="superscript"/>
        <sz val="10"/>
        <rFont val="Arial"/>
        <family val="2"/>
      </rPr>
      <t>[4]</t>
    </r>
    <r>
      <rPr>
        <b/>
        <sz val="10"/>
        <rFont val="Arial"/>
        <family val="2"/>
      </rPr>
      <t xml:space="preserve"> (Annual)</t>
    </r>
  </si>
  <si>
    <r>
      <t>kW</t>
    </r>
    <r>
      <rPr>
        <b/>
        <vertAlign val="superscript"/>
        <sz val="10"/>
        <rFont val="Arial"/>
        <family val="2"/>
      </rPr>
      <t>[3]</t>
    </r>
    <r>
      <rPr>
        <b/>
        <sz val="10"/>
        <rFont val="Arial"/>
        <family val="2"/>
      </rPr>
      <t xml:space="preserve"> (Annual)</t>
    </r>
  </si>
  <si>
    <r>
      <t>Therms</t>
    </r>
    <r>
      <rPr>
        <b/>
        <vertAlign val="superscript"/>
        <sz val="10"/>
        <rFont val="Arial"/>
        <family val="2"/>
      </rPr>
      <t>[4]</t>
    </r>
    <r>
      <rPr>
        <b/>
        <sz val="10"/>
        <rFont val="Arial"/>
        <family val="2"/>
      </rPr>
      <t xml:space="preserve"> (Annual)</t>
    </r>
  </si>
  <si>
    <r>
      <t>Expenses ($)</t>
    </r>
    <r>
      <rPr>
        <b/>
        <vertAlign val="superscript"/>
        <sz val="10"/>
        <rFont val="Arial"/>
        <family val="2"/>
      </rPr>
      <t>[7]</t>
    </r>
  </si>
  <si>
    <t>Efficient Electric Dryer</t>
  </si>
  <si>
    <t>Heat Pump Dryer</t>
  </si>
  <si>
    <t>High Efficiency Clothes Washers</t>
  </si>
  <si>
    <t>Induction Cooktop/Range</t>
  </si>
  <si>
    <t>Pool Pump Retrocommissioning (RCx)</t>
  </si>
  <si>
    <t>Pool Pump RCx</t>
  </si>
  <si>
    <t xml:space="preserve">Pool Pump Replacement </t>
  </si>
  <si>
    <t xml:space="preserve">Standard Electrc Range </t>
  </si>
  <si>
    <t>Tier 2 Adv Power Strip w Bluetooth</t>
  </si>
  <si>
    <t>Heat Pump W/H - Fuel Sub (120V)</t>
  </si>
  <si>
    <t>Heat Pump Water Heater - Fuel Sub</t>
  </si>
  <si>
    <t xml:space="preserve">Low Flow Faucet Aerator </t>
  </si>
  <si>
    <t xml:space="preserve">Low Flow Showerhead </t>
  </si>
  <si>
    <t>Tankless On-Demand</t>
  </si>
  <si>
    <t>Thermostat-controlled Shower Valve</t>
  </si>
  <si>
    <t>Tub Diverter/ Tub Spout</t>
  </si>
  <si>
    <t>Water Heater Blanket</t>
  </si>
  <si>
    <t>Water Heater Pipe Insulation</t>
  </si>
  <si>
    <t>Len. Ft</t>
  </si>
  <si>
    <t xml:space="preserve">Diagnostic Air Sealing </t>
  </si>
  <si>
    <t>Exterior Wall Insulation</t>
  </si>
  <si>
    <t xml:space="preserve">Floor Insulation </t>
  </si>
  <si>
    <t>Central Air Conditioner (A/C)</t>
  </si>
  <si>
    <t>Central A/C</t>
  </si>
  <si>
    <t>Fan Controller for A/C</t>
  </si>
  <si>
    <r>
      <t xml:space="preserve">New Portable A/C </t>
    </r>
    <r>
      <rPr>
        <vertAlign val="superscript"/>
        <sz val="10"/>
        <rFont val="Arial"/>
        <family val="2"/>
      </rPr>
      <t>[11]</t>
    </r>
  </si>
  <si>
    <t>High Efficiency Furnace</t>
  </si>
  <si>
    <t xml:space="preserve">Diagnostic Duct Sealing </t>
  </si>
  <si>
    <t xml:space="preserve">Duct Replacement </t>
  </si>
  <si>
    <t xml:space="preserve">Duct Sealing with Equipment Upgrade </t>
  </si>
  <si>
    <t>Ducted Heat Pump</t>
  </si>
  <si>
    <t>Ducted Heat Pump - Fuel Substitution</t>
  </si>
  <si>
    <t>Ductless Heat Pump</t>
  </si>
  <si>
    <t>Ductless Heat Pump - Fuel Substitution</t>
  </si>
  <si>
    <t>Whole House Fan</t>
  </si>
  <si>
    <r>
      <t>Packaged HVAC</t>
    </r>
    <r>
      <rPr>
        <vertAlign val="superscript"/>
        <sz val="10"/>
        <rFont val="Arial"/>
        <family val="2"/>
      </rPr>
      <t xml:space="preserve"> [5]</t>
    </r>
  </si>
  <si>
    <t>Minor Home Repair</t>
  </si>
  <si>
    <t>A-Lamp LED</t>
  </si>
  <si>
    <t>Reflector Lamp LED</t>
  </si>
  <si>
    <t>Electric Panel Upgrade</t>
  </si>
  <si>
    <r>
      <t xml:space="preserve">Cold Storage </t>
    </r>
    <r>
      <rPr>
        <vertAlign val="superscript"/>
        <sz val="10"/>
        <rFont val="Arial"/>
        <family val="2"/>
      </rPr>
      <t>[11]</t>
    </r>
  </si>
  <si>
    <r>
      <t>New Air Purifier</t>
    </r>
    <r>
      <rPr>
        <vertAlign val="superscript"/>
        <sz val="10"/>
        <rFont val="Arial"/>
        <family val="2"/>
      </rPr>
      <t xml:space="preserve"> [11]</t>
    </r>
  </si>
  <si>
    <r>
      <t xml:space="preserve">New Air Purifier </t>
    </r>
    <r>
      <rPr>
        <vertAlign val="superscript"/>
        <sz val="10"/>
        <rFont val="Arial"/>
        <family val="2"/>
      </rPr>
      <t>[11]</t>
    </r>
  </si>
  <si>
    <r>
      <t xml:space="preserve">Customer Enrollment </t>
    </r>
    <r>
      <rPr>
        <b/>
        <vertAlign val="superscript"/>
        <sz val="10"/>
        <rFont val="Arial"/>
        <family val="2"/>
      </rPr>
      <t>[6]</t>
    </r>
  </si>
  <si>
    <r>
      <t>Total Savings/Expenditures</t>
    </r>
    <r>
      <rPr>
        <b/>
        <vertAlign val="superscript"/>
        <sz val="10"/>
        <rFont val="Arial"/>
        <family val="2"/>
      </rPr>
      <t xml:space="preserve"> [12]</t>
    </r>
  </si>
  <si>
    <t>ESA Program - Pilot Plus and Pilot Deep</t>
  </si>
  <si>
    <r>
      <t xml:space="preserve">Administration </t>
    </r>
    <r>
      <rPr>
        <b/>
        <vertAlign val="superscript"/>
        <sz val="10"/>
        <rFont val="Arial"/>
        <family val="2"/>
      </rPr>
      <t>[8]</t>
    </r>
  </si>
  <si>
    <r>
      <t xml:space="preserve">Direct Implementation (Non-Incentive) </t>
    </r>
    <r>
      <rPr>
        <b/>
        <vertAlign val="superscript"/>
        <sz val="10"/>
        <rFont val="Arial"/>
        <family val="2"/>
      </rPr>
      <t>[9]</t>
    </r>
  </si>
  <si>
    <r>
      <t xml:space="preserve">Direct Implementation </t>
    </r>
    <r>
      <rPr>
        <b/>
        <vertAlign val="superscript"/>
        <sz val="10"/>
        <rFont val="Arial"/>
        <family val="2"/>
      </rPr>
      <t>[10]</t>
    </r>
  </si>
  <si>
    <t>TOTAL Pilot Plus and Pilot Deep COSTS</t>
  </si>
  <si>
    <r>
      <t>Year to Date Expenses</t>
    </r>
    <r>
      <rPr>
        <b/>
        <vertAlign val="superscript"/>
        <sz val="10"/>
        <rFont val="Arial"/>
        <family val="2"/>
      </rPr>
      <t>[7]</t>
    </r>
  </si>
  <si>
    <t>General (SCE) Administration</t>
  </si>
  <si>
    <t>Direct Implementer -- ADMIN</t>
  </si>
  <si>
    <t>EM&amp;V Studies</t>
  </si>
  <si>
    <t>Direct Installation -- Materials</t>
  </si>
  <si>
    <t>Performance Incentive</t>
  </si>
  <si>
    <t>Home Audit; Test-In Test-Out</t>
  </si>
  <si>
    <t>Remediation &amp; Mitigation</t>
  </si>
  <si>
    <t>WE&amp;T</t>
  </si>
  <si>
    <t>[1] "Completed and Expensed Installation" project savings and expenses will be reported when projects have been fully closed (i.e. inspected, issues resolved, permits closed as applicable) and reported by Pilot Implementer to PG&amp;E. All measures and savings from a project will be reported as either Pilot Plus or Pilot Deep. Savings from a single project will not span both tables.</t>
  </si>
  <si>
    <t>[2] The measure list for PG&amp;E Pilot Plus and Deep is unique to the pilot and differs from Main ESA.</t>
  </si>
  <si>
    <t>[3] Energy savings are reported based on best available information at the time. Pre- and post-installation kW savings are derived from energy modeling software.</t>
  </si>
  <si>
    <t>[4] Energy savings are reported based on best available information at the time. Actualized kWh and therm savings were calculated by applying realization rates to modeled energy savings. Realization rates are derived from 12 months of post installation, meter-based data. Note: The calculation of realization rates was done on a home-level, not on an individual measure level.</t>
  </si>
  <si>
    <t>[5] The Packaged HVAC measure includes both like for like and fuel substitution projects. The reported savings for this measure utilized the heat pump realization rate, which was the lower savings value.</t>
  </si>
  <si>
    <t>[6] In the PG&amp;E Pilot Plus and Deep delivery model, the home assessment, enrollment, and customer energy education occur at the same visit. Cost tracking between "ESA Outreach &amp; Assessment" and "ESA In-Home Energy Education" cannot be precisely tracked. Rather, the full cost of the visit will be tracked as ESA Outreach &amp; Assessment.</t>
  </si>
  <si>
    <t>[7] Total ESA Pilot Plus and Pilot Deep YTD expenses may contain a combination of expenses and accrued expenses as reported in ESA Table Summary.</t>
  </si>
  <si>
    <t>[8] Administration includes expenses from the following categories: General Administration, Regulatory Compliance, Training, Inspections, Marketing and Outreach, and Evaluation.</t>
  </si>
  <si>
    <t>[9] Direct Implementation (Non-Incentive) includes expenses for Implementer Administration and Marketing.</t>
  </si>
  <si>
    <t>[10] Direct Implementation includes expenses for measures delivery.</t>
  </si>
  <si>
    <t>[11] These measures meet the current definition of Health, Comfort, and Safety (HCS) measures, which are characterized by estimated energy savings of less than 1 therm or 1 kWh. Although currently designated as HCS measures, the majority of ESA measures also provide non-energy benefits (NEBs)—including HCS-related benefits—in addition to delivering energy savings.</t>
  </si>
  <si>
    <t>Energy Savings Assistance Program Table 2C -  Building Electrification Retrofit Pilot (SCE ONLY) Summary</t>
  </si>
  <si>
    <r>
      <t>ESA Program - Building Electrification Retrofit Pilot</t>
    </r>
    <r>
      <rPr>
        <vertAlign val="superscript"/>
        <sz val="12"/>
        <rFont val="Arial"/>
        <family val="2"/>
      </rPr>
      <t>[1]</t>
    </r>
  </si>
  <si>
    <t>Electric Dryer</t>
  </si>
  <si>
    <t>Induction Cooktop</t>
  </si>
  <si>
    <t>Induction Range</t>
  </si>
  <si>
    <t>Heat Pump HVAC</t>
  </si>
  <si>
    <t>Duct Seal</t>
  </si>
  <si>
    <r>
      <t>Miscellaneous</t>
    </r>
    <r>
      <rPr>
        <vertAlign val="superscript"/>
        <sz val="10"/>
        <rFont val="Arial"/>
        <family val="2"/>
      </rPr>
      <t>[2]</t>
    </r>
  </si>
  <si>
    <t>Carbon Monoxide/Smoke Alarm</t>
  </si>
  <si>
    <t>Electric Panel</t>
  </si>
  <si>
    <t>Electric Sub-Panel</t>
  </si>
  <si>
    <t>Electrical Circuit Run</t>
  </si>
  <si>
    <t>Induction Cookware</t>
  </si>
  <si>
    <t>Energy Assessment</t>
  </si>
  <si>
    <t>Single Family Households Treated</t>
  </si>
  <si>
    <r>
      <t>Estimated Avg. Annual Bill SavingsTreated</t>
    </r>
    <r>
      <rPr>
        <vertAlign val="superscript"/>
        <sz val="10"/>
        <rFont val="Arial"/>
        <family val="2"/>
      </rPr>
      <t>[3]</t>
    </r>
  </si>
  <si>
    <t>ESA Program - Building Electrification</t>
  </si>
  <si>
    <t>TOTAL Building Electrification COSTS</t>
  </si>
  <si>
    <r>
      <rPr>
        <vertAlign val="superscript"/>
        <sz val="10"/>
        <rFont val="Arial"/>
        <family val="2"/>
      </rPr>
      <t>[1]</t>
    </r>
    <r>
      <rPr>
        <sz val="10"/>
        <rFont val="Arial"/>
        <family val="2"/>
      </rPr>
      <t xml:space="preserve"> The costs for the following measures are included in the overall expenditures of the BE Pilot: additional line set for ductless mini-splits and building permits.</t>
    </r>
  </si>
  <si>
    <r>
      <rPr>
        <vertAlign val="superscript"/>
        <sz val="10"/>
        <rFont val="Arial"/>
        <family val="2"/>
      </rPr>
      <t>[2]</t>
    </r>
    <r>
      <rPr>
        <sz val="10"/>
        <rFont val="Arial"/>
        <family val="2"/>
      </rPr>
      <t xml:space="preserve"> These measures do not have any savings associated and may be required to complete the installation to electrify the residential end-uses of participating households.</t>
    </r>
  </si>
  <si>
    <r>
      <rPr>
        <vertAlign val="superscript"/>
        <sz val="10"/>
        <rFont val="Arial"/>
        <family val="2"/>
      </rPr>
      <t>[3]</t>
    </r>
    <r>
      <rPr>
        <sz val="10"/>
        <rFont val="Arial"/>
        <family val="2"/>
      </rPr>
      <t xml:space="preserve"> Estimated average annual bill savings will be calculated prior to participation and must not increase total energy costs.</t>
    </r>
  </si>
  <si>
    <r>
      <t>Energy Savings Assistance Program Table 2D - Clean Energy Homes New Construction Pilot (SCE ONLY</t>
    </r>
    <r>
      <rPr>
        <b/>
        <vertAlign val="superscript"/>
        <sz val="12"/>
        <rFont val="Arial"/>
        <family val="2"/>
      </rPr>
      <t>[1]</t>
    </r>
    <r>
      <rPr>
        <b/>
        <sz val="12"/>
        <rFont val="Arial"/>
        <family val="2"/>
      </rPr>
      <t>)</t>
    </r>
  </si>
  <si>
    <t>ESA Program - Clean Energy Homes New Construction Pilot [1]</t>
  </si>
  <si>
    <t xml:space="preserve">Monthly Total </t>
  </si>
  <si>
    <t>Monthly Total Units (Living Units)</t>
  </si>
  <si>
    <t xml:space="preserve">YTD Total </t>
  </si>
  <si>
    <t>YTD Total Units (Living Units)</t>
  </si>
  <si>
    <t>Estimated Incentive Expenses ($)</t>
  </si>
  <si>
    <t>% Incentive Budget</t>
  </si>
  <si>
    <t xml:space="preserve">Interest form submitted </t>
  </si>
  <si>
    <t>Homes</t>
  </si>
  <si>
    <t xml:space="preserve">Interest form denied </t>
  </si>
  <si>
    <r>
      <t xml:space="preserve">Application for direct design assistance </t>
    </r>
    <r>
      <rPr>
        <b/>
        <sz val="10"/>
        <rFont val="Arial"/>
        <family val="2"/>
      </rPr>
      <t>(in progress)</t>
    </r>
  </si>
  <si>
    <r>
      <t>Applications for design incentive</t>
    </r>
    <r>
      <rPr>
        <b/>
        <sz val="10"/>
        <rFont val="Arial"/>
        <family val="2"/>
      </rPr>
      <t xml:space="preserve"> (in progress)</t>
    </r>
  </si>
  <si>
    <r>
      <t>Application for direct design assistance</t>
    </r>
    <r>
      <rPr>
        <b/>
        <sz val="10"/>
        <rFont val="Arial"/>
        <family val="2"/>
      </rPr>
      <t xml:space="preserve"> (completed)</t>
    </r>
  </si>
  <si>
    <r>
      <t xml:space="preserve">Applications for design incentive </t>
    </r>
    <r>
      <rPr>
        <b/>
        <sz val="10"/>
        <rFont val="Arial"/>
        <family val="2"/>
      </rPr>
      <t>(completed)</t>
    </r>
  </si>
  <si>
    <r>
      <t>Applications for tenant education incentive</t>
    </r>
    <r>
      <rPr>
        <b/>
        <sz val="10"/>
        <rFont val="Arial"/>
        <family val="2"/>
      </rPr>
      <t xml:space="preserve"> (in progress)</t>
    </r>
  </si>
  <si>
    <r>
      <t xml:space="preserve">Applications for tenant education incentive </t>
    </r>
    <r>
      <rPr>
        <b/>
        <sz val="10"/>
        <rFont val="Arial"/>
        <family val="2"/>
      </rPr>
      <t>(completed)</t>
    </r>
  </si>
  <si>
    <t> </t>
  </si>
  <si>
    <t>ESA CEH Outreach and Education</t>
  </si>
  <si>
    <t>Monthly Total </t>
  </si>
  <si>
    <t>YTD Total </t>
  </si>
  <si>
    <t>Webinars</t>
  </si>
  <si>
    <t>Number of webinars</t>
  </si>
  <si>
    <t>Active leads</t>
  </si>
  <si>
    <t>Unique developer</t>
  </si>
  <si>
    <t>Design Assistance Completed Applications</t>
  </si>
  <si>
    <t>Quantity</t>
  </si>
  <si>
    <t>Compliance Margin Designed kWh (Annual)*</t>
  </si>
  <si>
    <t>Compliance Margin Designed BTU (Annual)*</t>
  </si>
  <si>
    <t>Avoided CO2 Emissions</t>
  </si>
  <si>
    <t> $   -   </t>
  </si>
  <si>
    <t> $        -   </t>
  </si>
  <si>
    <t>   </t>
  </si>
  <si>
    <t>ESA Program - Clean Energy Homes</t>
  </si>
  <si>
    <t>TOTAL Clean Energy Homes COSTS</t>
  </si>
  <si>
    <t>Energy Savings Assistance Program Table 2E - CSD Leveraging</t>
  </si>
  <si>
    <t>ESA Program - CSD Leveraging</t>
  </si>
  <si>
    <t xml:space="preserve">Measures </t>
  </si>
  <si>
    <t>Therms  (Annual)</t>
  </si>
  <si>
    <t>Clothes Dryer [1]</t>
  </si>
  <si>
    <t>Dishwasher [1]</t>
  </si>
  <si>
    <t>Freezers [1]</t>
  </si>
  <si>
    <t>Solar Water Heating [1]</t>
  </si>
  <si>
    <t>Thermostatic Shower Valve Combined Showerhead</t>
  </si>
  <si>
    <t>Attic Insulation CAC NonElect Heat</t>
  </si>
  <si>
    <t>Diagnostic Air Sealing [1]</t>
  </si>
  <si>
    <t>Floor Insulation [1]</t>
  </si>
  <si>
    <t>Central Heat Pump-FS (propane or gas space) [1]</t>
  </si>
  <si>
    <t>Duct Test and Seal [1]</t>
  </si>
  <si>
    <t>Energy Efficient Fan Control [1]</t>
  </si>
  <si>
    <t>Evaporative Cooler (Installation) [1]</t>
  </si>
  <si>
    <t>Evaporative Cooler (Replacement) [1]</t>
  </si>
  <si>
    <t>Furnace Repair</t>
  </si>
  <si>
    <t>Heat Pump A/C Replacement</t>
  </si>
  <si>
    <t>High Efficiency Forced Air Unit (HE FAU) [1]</t>
  </si>
  <si>
    <t>Portable A/C [1]</t>
  </si>
  <si>
    <t>Removed - A/C Time Delay [1]</t>
  </si>
  <si>
    <t>Removed - FAU Standing Pilot Conversion [1]</t>
  </si>
  <si>
    <t>Room A/C Replacement [1]</t>
  </si>
  <si>
    <t>Wholehouse Fan [1]</t>
  </si>
  <si>
    <t>Central A/C Tune up [1]</t>
  </si>
  <si>
    <t>Condesner Coil Cleansing</t>
  </si>
  <si>
    <t>Evaporative Coil</t>
  </si>
  <si>
    <t>Evaporative Cooler Maintenance [1]</t>
  </si>
  <si>
    <t>Fan Control Adust</t>
  </si>
  <si>
    <t>Furnace Clean and Tune [1]</t>
  </si>
  <si>
    <t>Refrigerant Change Adjustment</t>
  </si>
  <si>
    <t>Removed - Interior Hard wired LED fixtures [1]</t>
  </si>
  <si>
    <t>Removed - LED Night Light [1]</t>
  </si>
  <si>
    <t>Removed - LED Torchiere [1]</t>
  </si>
  <si>
    <t>Removed - Occupancy Sensor [1]</t>
  </si>
  <si>
    <t>Air Purifier [1]</t>
  </si>
  <si>
    <t>CO and Smoke Alarm [1]</t>
  </si>
  <si>
    <t>Cold Storage [1]</t>
  </si>
  <si>
    <t>Comprehensive Home Health and Safety Check-up [1]</t>
  </si>
  <si>
    <t>Pool Pumps [1]</t>
  </si>
  <si>
    <t>Power Strip [1]</t>
  </si>
  <si>
    <t>Total Households Weatherized</t>
  </si>
  <si>
    <t>CSD MF Tenant Units Treated</t>
  </si>
  <si>
    <r>
      <t>Year to Date Expenses</t>
    </r>
    <r>
      <rPr>
        <b/>
        <vertAlign val="superscript"/>
        <sz val="10"/>
        <rFont val="Arial"/>
        <family val="2"/>
      </rPr>
      <t>[2]</t>
    </r>
  </si>
  <si>
    <r>
      <t xml:space="preserve">Administration </t>
    </r>
    <r>
      <rPr>
        <b/>
        <vertAlign val="superscript"/>
        <sz val="10"/>
        <rFont val="Arial"/>
        <family val="2"/>
      </rPr>
      <t>[3]</t>
    </r>
  </si>
  <si>
    <r>
      <t xml:space="preserve">Direct Implementation (Non-Incentive) </t>
    </r>
    <r>
      <rPr>
        <b/>
        <vertAlign val="superscript"/>
        <sz val="10"/>
        <rFont val="Arial"/>
        <family val="2"/>
      </rPr>
      <t>[4]</t>
    </r>
  </si>
  <si>
    <r>
      <t xml:space="preserve">Direct Implementation </t>
    </r>
    <r>
      <rPr>
        <b/>
        <vertAlign val="superscript"/>
        <sz val="10"/>
        <rFont val="Arial"/>
        <family val="2"/>
      </rPr>
      <t>[5]</t>
    </r>
  </si>
  <si>
    <t>TOTAL CSD Leveraging COSTS</t>
  </si>
  <si>
    <t>* PG&amp;E does not have any project leveraging data with CSD to report for this reporting period.</t>
  </si>
  <si>
    <t>[1] Measures not available to CSD for leaveraging.</t>
  </si>
  <si>
    <t>[2] Total CSD YTD expenses are reported in ESA Table Summary.</t>
  </si>
  <si>
    <t>[3] Administration includes administration labor expenses.</t>
  </si>
  <si>
    <t xml:space="preserve">[4] Direct Implementation (Non-Incentive) includes Implementer expenses. </t>
  </si>
  <si>
    <t>[5] Direct Implementation includes expenses for installation of measures.</t>
  </si>
  <si>
    <t>NOTE: Any measures noted as 'NEW' have been added during the course of this program year.</t>
  </si>
  <si>
    <t>NOTE: Any measures noted as 'REMOVED', are no longer offered by the program but have been kept for tracking purposes.</t>
  </si>
  <si>
    <t xml:space="preserve"> Energy Savings Assistance Program Tables 3A-H - Energy Savings and Average Bill Savings per Treated Home/Common Area </t>
  </si>
  <si>
    <t>Table 3A, ESA Program (SF, MH)</t>
  </si>
  <si>
    <t>Annual kWh Savings</t>
  </si>
  <si>
    <t>Annual Therm Savings</t>
  </si>
  <si>
    <t>Lifecycle kWh Savings</t>
  </si>
  <si>
    <t>Lifecycle Therm Savings</t>
  </si>
  <si>
    <t>Current kWh Rate</t>
  </si>
  <si>
    <t>Current Therm Rate</t>
  </si>
  <si>
    <t>Average 1st Year Bill Savings / Treated households</t>
  </si>
  <si>
    <t>Average Lifecycle Bill Savings / Treated Household</t>
  </si>
  <si>
    <r>
      <t xml:space="preserve">Table 3B, ESA Program - Multifamily Whole Building (MF In-Unit) </t>
    </r>
    <r>
      <rPr>
        <b/>
        <vertAlign val="superscript"/>
        <sz val="12"/>
        <rFont val="Arial"/>
        <family val="2"/>
      </rPr>
      <t>[1]</t>
    </r>
  </si>
  <si>
    <t>Table 3C, ESA Program - Multifamily Whole Building (MFWB)</t>
  </si>
  <si>
    <r>
      <t xml:space="preserve">Table 3D, ESA Program - Pilot Plus </t>
    </r>
    <r>
      <rPr>
        <b/>
        <vertAlign val="superscript"/>
        <sz val="12"/>
        <rFont val="Arial"/>
        <family val="2"/>
      </rPr>
      <t>[2]</t>
    </r>
  </si>
  <si>
    <t>Average 1st Year Bill Savings / Treated Property</t>
  </si>
  <si>
    <t>Average Lifecycle Bill Savings / Treated Property</t>
  </si>
  <si>
    <r>
      <t>Table 3E, ESA Program - Pilot Deep</t>
    </r>
    <r>
      <rPr>
        <b/>
        <vertAlign val="superscript"/>
        <sz val="12"/>
        <rFont val="Arial"/>
        <family val="2"/>
      </rPr>
      <t xml:space="preserve"> [2]</t>
    </r>
  </si>
  <si>
    <t>Table 3F, ESA Program - Building Electrification (SCE Only)</t>
  </si>
  <si>
    <t xml:space="preserve">Average 1st Year Bill Savings / Treated Households </t>
  </si>
  <si>
    <t>Average Lifecycle Bill Savings / Treated Households</t>
  </si>
  <si>
    <t>Table 3G, ESA Program - CSD Leveraging</t>
  </si>
  <si>
    <t>Average 1st Year Bill Savings / Treated Households</t>
  </si>
  <si>
    <t>[1] Separating MFWB in-unit savings summary from the CAM and Whole Building measures savings because they are calculated using different residential rates.</t>
  </si>
  <si>
    <t>[2] ESA Pilot Plus and Pilot Deep uses the same formulas to calculate values as ESA Main, but the variables such as measure savings and expected useful life may differ.</t>
  </si>
  <si>
    <t xml:space="preserve"> Energy Savings Assistance Program Table 4 - Homes/Buildings Treated</t>
  </si>
  <si>
    <t>Table 4A, ESA Program (SF, MH)</t>
  </si>
  <si>
    <t>Eligible Households</t>
  </si>
  <si>
    <t>Households Treated YTD</t>
  </si>
  <si>
    <t>County</t>
  </si>
  <si>
    <t>Rural</t>
  </si>
  <si>
    <t>Urban</t>
  </si>
  <si>
    <t>ALAMEDA</t>
  </si>
  <si>
    <t>AMADOR</t>
  </si>
  <si>
    <t>BUTTE</t>
  </si>
  <si>
    <t>CALAVERAS</t>
  </si>
  <si>
    <t>COLUSA</t>
  </si>
  <si>
    <t>CONTRA COSTA</t>
  </si>
  <si>
    <t>EL DORADO</t>
  </si>
  <si>
    <t>FRESNO</t>
  </si>
  <si>
    <t>GLENN</t>
  </si>
  <si>
    <t>HUMBOLDT</t>
  </si>
  <si>
    <t>INYO</t>
  </si>
  <si>
    <t>KERN</t>
  </si>
  <si>
    <t>KINGS</t>
  </si>
  <si>
    <t>LAKE</t>
  </si>
  <si>
    <t>LASSEN</t>
  </si>
  <si>
    <t>MADERA</t>
  </si>
  <si>
    <t>MARIN</t>
  </si>
  <si>
    <t>MARIPOSA</t>
  </si>
  <si>
    <t>MENDOCINO</t>
  </si>
  <si>
    <t>MERCED</t>
  </si>
  <si>
    <t>MONTEREY</t>
  </si>
  <si>
    <t>NAPA</t>
  </si>
  <si>
    <t>NEVADA</t>
  </si>
  <si>
    <t>PLACER</t>
  </si>
  <si>
    <t>PLUMAS</t>
  </si>
  <si>
    <t>SACRAMENTO</t>
  </si>
  <si>
    <t>SAN BENITO</t>
  </si>
  <si>
    <t>SAN BERNARDINO</t>
  </si>
  <si>
    <t>SAN FRANCISCO</t>
  </si>
  <si>
    <t>SAN JOAQUIN</t>
  </si>
  <si>
    <t>SAN LUIS OBISPO</t>
  </si>
  <si>
    <t>SAN MATEO</t>
  </si>
  <si>
    <t>SANTA BARBARA</t>
  </si>
  <si>
    <t>SANTA CLARA</t>
  </si>
  <si>
    <t>SANTA CRUZ</t>
  </si>
  <si>
    <t>SHASTA</t>
  </si>
  <si>
    <t>SIERRA</t>
  </si>
  <si>
    <t>SISKIYOU</t>
  </si>
  <si>
    <t>SOLANO</t>
  </si>
  <si>
    <t>SONOMA</t>
  </si>
  <si>
    <t>STANISLAUS</t>
  </si>
  <si>
    <t>SUTTER</t>
  </si>
  <si>
    <t>TEHAMA</t>
  </si>
  <si>
    <t>TRINITY</t>
  </si>
  <si>
    <t>TULARE</t>
  </si>
  <si>
    <t>TUOLUMNE</t>
  </si>
  <si>
    <t>YOLO</t>
  </si>
  <si>
    <t>YUBA</t>
  </si>
  <si>
    <t>Table 4B, ESA Program - Multifamily Whole Building (In-Unit)</t>
  </si>
  <si>
    <t>Alameda</t>
  </si>
  <si>
    <t>Amador</t>
  </si>
  <si>
    <t>Butte</t>
  </si>
  <si>
    <t>Calaveras</t>
  </si>
  <si>
    <t>Colusa</t>
  </si>
  <si>
    <t>Contra Costa</t>
  </si>
  <si>
    <t>El Dorado</t>
  </si>
  <si>
    <t>Fresno</t>
  </si>
  <si>
    <t>Glenn</t>
  </si>
  <si>
    <t>Humboldt</t>
  </si>
  <si>
    <t>Inyo</t>
  </si>
  <si>
    <t>Kern</t>
  </si>
  <si>
    <t>Kings</t>
  </si>
  <si>
    <t>Lake</t>
  </si>
  <si>
    <t>Lassen</t>
  </si>
  <si>
    <t>Madera</t>
  </si>
  <si>
    <t>Marin</t>
  </si>
  <si>
    <t>Mariposa</t>
  </si>
  <si>
    <t>Mendocino</t>
  </si>
  <si>
    <t>Merced</t>
  </si>
  <si>
    <t>Monterey</t>
  </si>
  <si>
    <t>Napa</t>
  </si>
  <si>
    <t>Nevada</t>
  </si>
  <si>
    <t>Placer</t>
  </si>
  <si>
    <t>Plumas</t>
  </si>
  <si>
    <t>Sacramento</t>
  </si>
  <si>
    <t>San Benito</t>
  </si>
  <si>
    <t>San Bernardino</t>
  </si>
  <si>
    <t>San Francisco</t>
  </si>
  <si>
    <t>San Joaquin</t>
  </si>
  <si>
    <t>San Luis Obispo</t>
  </si>
  <si>
    <t>San Mateo</t>
  </si>
  <si>
    <t>Santa Barbara</t>
  </si>
  <si>
    <t>Santa Clara</t>
  </si>
  <si>
    <t>Santa Cruz</t>
  </si>
  <si>
    <t>Shasta</t>
  </si>
  <si>
    <t>Sierra</t>
  </si>
  <si>
    <t>Siskiyou</t>
  </si>
  <si>
    <t>Solano</t>
  </si>
  <si>
    <t>Sonoma</t>
  </si>
  <si>
    <t>Stanislaus</t>
  </si>
  <si>
    <t>Sutter</t>
  </si>
  <si>
    <t>Tehama</t>
  </si>
  <si>
    <t>Trinity</t>
  </si>
  <si>
    <t>Tulare</t>
  </si>
  <si>
    <t>Tuolumne</t>
  </si>
  <si>
    <t>Yolo</t>
  </si>
  <si>
    <t>Yuba</t>
  </si>
  <si>
    <t>Table 4C, ESA Program - Multifamily Whole Building (MFWB-CAM/WB)</t>
  </si>
  <si>
    <t>Eligible Properties [2]</t>
  </si>
  <si>
    <t>Properties Treated YTD</t>
  </si>
  <si>
    <t>Rural [1]</t>
  </si>
  <si>
    <t>Amados</t>
  </si>
  <si>
    <t>Alpine</t>
  </si>
  <si>
    <t>Table 4D, ESA Program - Pilot Plus and Pilot Deep</t>
  </si>
  <si>
    <t>Eligible Households[4]</t>
  </si>
  <si>
    <t>Households Treated YTD [5]</t>
  </si>
  <si>
    <t>County [3]</t>
  </si>
  <si>
    <t>Other</t>
  </si>
  <si>
    <t>Table 4E, ESA Program - CSD Leveraging</t>
  </si>
  <si>
    <t xml:space="preserve">[1] For IOU low income-related and Energy Efficiency reporting and analysis, the Goldsmith definition is applied. </t>
  </si>
  <si>
    <t>[2] Do not currently have Eligible Properties for ESA CAM.</t>
  </si>
  <si>
    <t>[3] ESA Pilot Plus/Deep currently targets participants from climate zones 11, 12 and 13. Incidental outreach may occur outside these areas, and unsolicited customer contacts may originate across PG&amp;E territory.</t>
  </si>
  <si>
    <t xml:space="preserve">[4] "Eligible Households" is comprised of customers targeted for Pilot Plus/Deep outreach, whether contacted or not. "Eligible Households" in Table 4D is not the same population as Table 7 "# of Households Eligible." </t>
  </si>
  <si>
    <t>[5] Households treated count may exceed eligible count where customers were engaged the prior year, and the project was completed in 2025.</t>
  </si>
  <si>
    <r>
      <rPr>
        <b/>
        <sz val="10"/>
        <rFont val="Arial"/>
        <family val="2"/>
      </rPr>
      <t>Note:</t>
    </r>
    <r>
      <rPr>
        <sz val="10"/>
        <rFont val="Arial"/>
        <family val="2"/>
      </rPr>
      <t xml:space="preserve"> Any required corrections/adjustments are reported herein and supersede results reported in prior months and may reflect YTD adjustments.</t>
    </r>
  </si>
  <si>
    <t>Energy Savings Assistance Program Table 5 - Energy Savings Assistance Program Customer Summary</t>
  </si>
  <si>
    <t>Table 5A, ESA Program (SF, MH)</t>
  </si>
  <si>
    <t>Gas &amp; Electric</t>
  </si>
  <si>
    <t>Gas Only</t>
  </si>
  <si>
    <t>Electric Only</t>
  </si>
  <si>
    <t># of  Household Treated by Month</t>
  </si>
  <si>
    <t>(Annual)</t>
  </si>
  <si>
    <t>Therm</t>
  </si>
  <si>
    <t>kWh</t>
  </si>
  <si>
    <t>January</t>
  </si>
  <si>
    <t>February</t>
  </si>
  <si>
    <t>March</t>
  </si>
  <si>
    <t>April</t>
  </si>
  <si>
    <t>May</t>
  </si>
  <si>
    <t>June</t>
  </si>
  <si>
    <t>July</t>
  </si>
  <si>
    <t>August</t>
  </si>
  <si>
    <t>September</t>
  </si>
  <si>
    <t>October [4]</t>
  </si>
  <si>
    <t>November</t>
  </si>
  <si>
    <t>December</t>
  </si>
  <si>
    <t>YTD</t>
  </si>
  <si>
    <t>YTD Total Energy Impacts for all fuel types should equal YTD energy impacts that are reported every month Table 2.</t>
  </si>
  <si>
    <t xml:space="preserve">Table 5B, ESA Program - MFWB In-Unit </t>
  </si>
  <si>
    <t>Month</t>
  </si>
  <si>
    <t>October</t>
  </si>
  <si>
    <t>YTD Total Energy Impacts for all fuel types should equal YTD energy impacts that are reported every month in Table 2A.</t>
  </si>
  <si>
    <r>
      <t>Table 5C, ESA Program - Multifamily Whole Building (MFWB-CAM/WB)</t>
    </r>
    <r>
      <rPr>
        <b/>
        <sz val="10"/>
        <rFont val="Arial"/>
        <family val="2"/>
      </rPr>
      <t xml:space="preserve"> </t>
    </r>
  </si>
  <si>
    <t># of  Properties Treated by Month</t>
  </si>
  <si>
    <r>
      <rPr>
        <b/>
        <sz val="10"/>
        <rFont val="Arial"/>
        <family val="2"/>
      </rPr>
      <t>Note:</t>
    </r>
    <r>
      <rPr>
        <sz val="10"/>
        <rFont val="Arial"/>
        <family val="2"/>
      </rPr>
      <t xml:space="preserve"> Any required corrections/adjustments are reported herein and supersede results reported in prior months and may reflect YTD adjustments.;</t>
    </r>
  </si>
  <si>
    <t>Table 5D, ESA Program - Pilot Plus and Pilot Deep [2][3]</t>
  </si>
  <si>
    <t>Gas Only [1]</t>
  </si>
  <si>
    <t>Electric Only [1]</t>
  </si>
  <si>
    <t>[1] PG&amp;E is primarily treating dual-fuel (gas and electric) customers through ESA Pilot Plus and Deep. Limited home treatment is anticipated at electric-only and gas-only properties.</t>
  </si>
  <si>
    <t>[2] Pilot Plus/Deep energy savings are reported based on best available information at the time. Actualized kWh and therm savings were calculated by applying realization rates to modeled energy savings. Realization rates are derived from 12 months of post installation, meter-based data. Note: The calculation of realization rates was done on a home-level, not on an individual measure level.</t>
  </si>
  <si>
    <t>[3] Pilot Plus/Deep project savings will be reported when projects have been fully closed (i.e. inspected, issues resolved, permits closed as applicable) and reported by Pilot Implementer to PG&amp;E.</t>
  </si>
  <si>
    <t>Note: YTD Total Energy Impacts for all fuel types should equal YTD energy impacts that are reported every month Table 2B.</t>
  </si>
  <si>
    <t>Note: Any required corrections/adjustments are reported herein and supersede results reported in prior months and may reflect YTD adjustments.</t>
  </si>
  <si>
    <t>Table 5E, ESA Program - Building Electrification (SCE Only)</t>
  </si>
  <si>
    <t>Table 5F, ESA Program - CSD Leveraging</t>
  </si>
  <si>
    <t xml:space="preserve">Energy Savings Assistance Program Table 6 - Expenditures for Pilots and Studies </t>
  </si>
  <si>
    <t>Authorized 2021-26 Funding</t>
  </si>
  <si>
    <t>Current Month Expenses [8]</t>
  </si>
  <si>
    <t>Year to Date Expenses [8]</t>
  </si>
  <si>
    <t>Cycle to Date Expenses [8]</t>
  </si>
  <si>
    <t>% of Budget Expensed</t>
  </si>
  <si>
    <t>Virtual Energy Coach [9]</t>
  </si>
  <si>
    <t>ESA Pilot Plus and Pilot Deep</t>
  </si>
  <si>
    <t>Total Pilots</t>
  </si>
  <si>
    <t>Studies [1]</t>
  </si>
  <si>
    <t>Joint IOU - 2022 Low Income Needs Assessment (LINA) Study [2]</t>
  </si>
  <si>
    <t>Joint IOU - 2025 Low Income Needs Assessment (LINA) Study [3]</t>
  </si>
  <si>
    <t>Joint IOU - 2028 Low Income Needs Assessment (LINA) Study [4]</t>
  </si>
  <si>
    <t>Joint IOU - Statewide CARE-ESA Categorical Study [5]</t>
  </si>
  <si>
    <t>Equity Criteria and Non Energy Benefits Evaluation (NEB's) [7]</t>
  </si>
  <si>
    <t>Rapid Feedback Research and Analysis [8]</t>
  </si>
  <si>
    <t>Total Studies</t>
  </si>
  <si>
    <t xml:space="preserve">[1] Authorized per D.21-06-015. Funds for pilots and studies may be rolled over to the next program year or borrowed from a future program year within the cycle, to allow for flexibility in scheduling changes with these efforts. Funding for studies is not solely supported via the ESA program budget; some studies are jointly supported via the CARE budget. Funding amounts listed reflect PG&amp;E's 30% allocation among the IOUs, except for PG&amp;E-only studies including the "Rapid Feedback Research and Analysis". Final authorized budgets may be adjusted by the ESA/CARE Study Working Group per D.21-06-015. </t>
  </si>
  <si>
    <t xml:space="preserve">[2] PG&amp;E's Advice Letter 4193-G/5718-E approved the Joint Utilities' 2022 LINA Study with an authorized budget of $500,000. SCE held the statewide contract for this co-funded study, which was completed in December 2022. PG&amp;E's 30% budget allocation is $150,000, funded 50/50 via ESA and CARE budgets. </t>
  </si>
  <si>
    <t>[3] D.21-06-015 authorized a budget of $500,000 for the 2025 LINA, to be funded 50/50 via ESA and CARE budgets. PG&amp;E's 30% budget allocation is $150,000. SCG held the statewide contract for this co-funded study, which was completed in October 2025.</t>
  </si>
  <si>
    <t>[4] Authorized per D.21-06-015, the 2028 LINA is required to be completed by Dec 2028 and is funded 50/50 via ESA and CARE budgets.</t>
  </si>
  <si>
    <t>[5] Authorized per D.21-06-015, the Categorical Study is funded 50/50 via ESA and CARE budgets. SDG&amp;E held the statewide contract for this co-funded study, which was completed in June 2023. PG&amp;E's 30% budget allocation is $45,000, of which $22,500 is the ESA funded portion.</t>
  </si>
  <si>
    <r>
      <t>[6]</t>
    </r>
    <r>
      <rPr>
        <b/>
        <vertAlign val="superscript"/>
        <sz val="10"/>
        <rFont val="Arial"/>
        <family val="2"/>
      </rPr>
      <t xml:space="preserve"> </t>
    </r>
    <r>
      <rPr>
        <sz val="10"/>
        <rFont val="Arial"/>
        <family val="2"/>
      </rPr>
      <t>Authorized per D.21-06-015, to be conducted during PY 2023-26 and is funded by the ESA portfolio budget. The expense shown is the project expenditure for the ESA Main - Impact and Process Evaluation, which is expected to be completed by 2027.</t>
    </r>
  </si>
  <si>
    <r>
      <t>[7]</t>
    </r>
    <r>
      <rPr>
        <b/>
        <sz val="10"/>
        <rFont val="Arial"/>
        <family val="2"/>
      </rPr>
      <t xml:space="preserve"> </t>
    </r>
    <r>
      <rPr>
        <sz val="10"/>
        <rFont val="Arial"/>
        <family val="2"/>
      </rPr>
      <t>D.21-06-015 authorized a budget of $500,000 for the NEBs Study, to be funded by the ESA portfolio budget. PG&amp;E's 30% budget allocation is $150,000. SCE held the statewide contract for this co-funded study, which was completed in June 2025.</t>
    </r>
  </si>
  <si>
    <t>[8] Authorized per D.21-06-015, to be used for IOU-specific studies as needed. Unused annual budget may be carried forward until the end of the program cycle.</t>
  </si>
  <si>
    <r>
      <t>[9]</t>
    </r>
    <r>
      <rPr>
        <b/>
        <sz val="10"/>
        <rFont val="Arial"/>
        <family val="2"/>
      </rPr>
      <t xml:space="preserve"> </t>
    </r>
    <r>
      <rPr>
        <sz val="10"/>
        <rFont val="Arial"/>
        <family val="2"/>
      </rPr>
      <t xml:space="preserve">VEC Pilot total authorized budget $1.3M, ($325K annually, 2021-2024). Cycle to date is $-563; incurred $76,562 in 2021, $152,563 in 2022, and a refund credit of $-229,688 in 2023 when the implementer contract was cancelled and the Pilot stopped. Any unspent funds after 2024 will be used to off-set collection. </t>
    </r>
  </si>
  <si>
    <t>Energy Savings Assistance Program Table 7 - Customer Segments/Needs State by Demographic, Financial, Location, and Health Conditions *</t>
  </si>
  <si>
    <t>ESA Main (SF, MH)</t>
  </si>
  <si>
    <t>Customer Segments</t>
  </si>
  <si>
    <t># of Households Eligible [1]</t>
  </si>
  <si>
    <t># of Households Treated [2]</t>
  </si>
  <si>
    <t>Enrollment Rate =  (C/B)</t>
  </si>
  <si>
    <t># of Households Contacted [3]</t>
  </si>
  <si>
    <t>Rate of Uptake =  (C/E) [18]</t>
  </si>
  <si>
    <t>Avg. Energy Savings (kWh) Per Treated Households (Energy Saving and HCS Measures) [4][20]</t>
  </si>
  <si>
    <t>Avg. Energy Savings (kWh) Per Treated Households (Energy Saving Measures only) [5][20]</t>
  </si>
  <si>
    <t>Avg. Peak Demand Savings (kW) Per Treated Household [20]</t>
  </si>
  <si>
    <t>Avg. Energy Savings (Therms) Per Treated Households (Energy Saving and HCS Measures) [4][20]</t>
  </si>
  <si>
    <t>Avg. Energy Savings  (Therms) Per Treated Households (Energy Saving Measures only) [5][20]</t>
  </si>
  <si>
    <t>Avg. Cost Per Treated Households [20]</t>
  </si>
  <si>
    <t>Housing Type</t>
  </si>
  <si>
    <t xml:space="preserve">   SF</t>
  </si>
  <si>
    <t xml:space="preserve">   MH</t>
  </si>
  <si>
    <t xml:space="preserve">   MF In-Unit</t>
  </si>
  <si>
    <t>Rent vs. Own</t>
  </si>
  <si>
    <t xml:space="preserve">   Own</t>
  </si>
  <si>
    <t xml:space="preserve">   Rent</t>
  </si>
  <si>
    <t>Previous vs. New Participant</t>
  </si>
  <si>
    <t xml:space="preserve">  New</t>
  </si>
  <si>
    <t xml:space="preserve">  Previous </t>
  </si>
  <si>
    <t>Seniors [6]</t>
  </si>
  <si>
    <t>Veterans</t>
  </si>
  <si>
    <t>Hard-to-Reach [7]</t>
  </si>
  <si>
    <t>Vulnerable [8]</t>
  </si>
  <si>
    <t xml:space="preserve">Location </t>
  </si>
  <si>
    <t>DAC</t>
  </si>
  <si>
    <t>Tribal [19]</t>
  </si>
  <si>
    <t>PSPS Zone [21]</t>
  </si>
  <si>
    <t>Wildfire Zone [9]</t>
  </si>
  <si>
    <t xml:space="preserve">Climate Zone 1 (PG&amp;E) </t>
  </si>
  <si>
    <t>Climate Zone 2 (PG&amp;E)</t>
  </si>
  <si>
    <t>Climate Zone 3 (PG&amp;E)</t>
  </si>
  <si>
    <t>Climate Zone 4 (PG&amp;E)</t>
  </si>
  <si>
    <t>Climate Zone 5 (PG&amp;E)</t>
  </si>
  <si>
    <t>Climate Zone 11 (PG&amp;E)</t>
  </si>
  <si>
    <t>Climate Zone 12 (PG&amp;E)</t>
  </si>
  <si>
    <t>Climate Zone 13 (PG&amp;E)</t>
  </si>
  <si>
    <t>Climate Zone 14 (PG&amp;E)</t>
  </si>
  <si>
    <t>Climate Zone 16 (PG&amp;E)</t>
  </si>
  <si>
    <t xml:space="preserve">CARB Communities [10] </t>
  </si>
  <si>
    <t>Financial</t>
  </si>
  <si>
    <t>CARE</t>
  </si>
  <si>
    <t>FERA</t>
  </si>
  <si>
    <t>Disconnected [11]</t>
  </si>
  <si>
    <t>Arrearages [12]</t>
  </si>
  <si>
    <t>High Usage [13]</t>
  </si>
  <si>
    <t>High Energy Burden [14]</t>
  </si>
  <si>
    <t>SEVI [15]</t>
  </si>
  <si>
    <t>H</t>
  </si>
  <si>
    <t>M</t>
  </si>
  <si>
    <t>L</t>
  </si>
  <si>
    <t>Affordability Ratio [16]</t>
  </si>
  <si>
    <t>Health Condition</t>
  </si>
  <si>
    <t>Medical Baseline [22]</t>
  </si>
  <si>
    <t>Respiratory (Asthma) [17]</t>
  </si>
  <si>
    <t>Disabled</t>
  </si>
  <si>
    <t>[1] Eligibility estimates based on Athens research except where otherwise noted. PG&amp;E filed the 2026 Athens estimates on April 8, 2026.</t>
  </si>
  <si>
    <t>[2] Households treated data is not additive because customers may be represented in multiple categories. Data is compiled based on ESA measures received YTD,  and may include enrollments from prior years</t>
  </si>
  <si>
    <t>[3] The number of household contacted includes YTD leads and enrollments.</t>
  </si>
  <si>
    <t>[4] PG&amp;E has considered the energy savings associated with all ESA measures installed for this entry, regardless of whether the savings have a negative or positive value for kW, kWh, and/or Therms. Many measures offered in ESA provide Non-Energy Benefits (including Health, Comfort, and Safety (HCS)) in addition to energy savings, and some of these measures may be associated with a negative savings value.</t>
  </si>
  <si>
    <t>[5] PG&amp;E has considered only the energy savings associated with the ESA measures installed for this entry that have a positive value for  kWh and/or Therms. Installed ESA measures with a negative savings value for both kWh and Therms were excluded.</t>
  </si>
  <si>
    <t>[6] This represents the number of households with at least one member who is at least 60 years old at the time of data collection.</t>
  </si>
  <si>
    <t>[7] "Hard-to-reach" residential customers include “those customers who do not have easy access to program information or generally do not participate in energy efficiency programs due to a language, income, housing type, geographic, or home ownership (split incentives) barrier” (Advice Letter 4482-G/6314-E dated September 1, 2021). For the purpose of this reporting, PG&amp;E is defining ‘hard-to-reach” as those residential customer self-identified as not preferring or speaking English as the primary language because income, housing type, geographic, and homeownership information is reported elsewhere on this table.</t>
  </si>
  <si>
    <t>[8] Vulnerable refers to Disadvantaged Vulnerable Communities (DVC) which consist consists of communities in the 25% highest scoring census tracts according to the most current versions of the California Communities Environmental Health Screening Tool (CalEnviroScreen), as well as all California tribal lands, census tracts that score in the highest 5% of Pollution Burden within CalEnviroScreen, but do not receive an overall CalEnviroScreen score due to unreliable public health and socioeconomic data, and census tracts with median household incomes less than 60% of state median income.</t>
  </si>
  <si>
    <t>[9] Estimated eligibility is based on CARE/FERA households in Zone 3 (Tier 3) of the CPUC Fire-Threat Map</t>
  </si>
  <si>
    <t>[10] This reflects communities within PG&amp;E’s service territory that are identified by the California Air Resources Board (CARB) Community Air Protection Program as communities continue to experience environmental and health inequities from air pollution.</t>
  </si>
  <si>
    <t>[11] Rates are based on the previous year. Estimated eligibility is based on CARE/FERA households with disconnections in the prior year as reported in PG&amp;E's R.18-07-015 Monthly Disconnection Report through December 2025.</t>
  </si>
  <si>
    <t>[12] PG&amp;E defines arrearages as overdue balance greater than 30 days. Estimated eligibility is based on CARE/FERA households with arrearages in the prior year as reported in PG&amp;E's R.18-07-015 Monthly Disconnection Report through December 2025.</t>
  </si>
  <si>
    <t>[13] PG&amp;E defines high usage as at least 400% of baseline at least three times in 12-month period.</t>
  </si>
  <si>
    <t>[14] PG&amp;E utilizes the Low-Income Energy Affordability Data (LEAD) Tool developed DOE’s Office of Energy Efficiency &amp; Renewable Energy to identify census tracts with high energy burden for households at below 200 % Federal Poverty Level (FPL) that are in PG&amp;E’s service territory. The 2016 Needs Assessment for the Energy Savings Assistance and the California Alternate Rates for Energy Programs describes households that spent more 6.3% of their annual income on energy bills as having high energy burden (p.47).</t>
  </si>
  <si>
    <t>[15] The Socioeconomic Vulnerability Index (SEVI) metric represents the relative socioeconomic standing of census tracts, referred to as communities, in terms of poverty, unemployment, educational attainment, linguistic isolation, and percentage of income spent on housing. PG&amp;E utilizes the SEVI data provided by the CPUC to map its service territory by SEVI scores (L: 0 to 33; M: &gt;33 to 66; H: &gt;66).</t>
  </si>
  <si>
    <t>[16] The Affordability Ratio (AR) metric quantifies the percentage of a representative household’s income that would be used to pay for an essential utility service after non-discretionary expenses such as housing and other essential utility service charges are deducted from the household’s income. Using Gas AR20  and Electric AR20 data for 2023 (using 2022 base year) provided by the CPUC, PG&amp;E selects census tracts with Electric AR20  at above 15% or Gas AR20  above 10% to identify areas within its service territory as having high affordability ratio (CPUC 2022 Annual Affordability Report, pp 34, 44).</t>
  </si>
  <si>
    <t>[17] PG&amp;E utilizes the ‘Asthmas’ indicator in CalEnviroScreen 4.0 (published by the California Office of Environmental Health Hazard Assessment) as a proxy to identify locations with varying levels of respiratory conditions within its service territory. L: 0-33 percentile; M: &gt;33-66 percentile; L: &gt;66-100 percentile.</t>
  </si>
  <si>
    <t>[18] Rate of Uptake may be slighter greater than 100% as homes that have received treatment this year may have been enrolled/contacted in the prior year.</t>
  </si>
  <si>
    <t xml:space="preserve">[19] This data captures tribal households located on federally-recognized tribes whose trust lands are identified in the Bureau of Indian Affairs, and also includes ESA participants from non federally-recognized tribes or households that self-identified as Native American. </t>
  </si>
  <si>
    <t xml:space="preserve">[20] May include both completed and in-progress projects; and averages may be different from the average for only the completed projects in Column C. </t>
  </si>
  <si>
    <t>[21] Estimated eligibility is based on CARE/FERA households impacted by PSPS.</t>
  </si>
  <si>
    <t>[22] Estimated eligibility is based on CARE/FERA households enrolled in Medical Baseline.</t>
  </si>
  <si>
    <t>Multifamily Whole Building (MFWB)</t>
  </si>
  <si>
    <t># of Properties Eligible [1]</t>
  </si>
  <si>
    <t># of PropertiesTreated [2]</t>
  </si>
  <si>
    <t># of Properties Contacted [3]</t>
  </si>
  <si>
    <t>Rate of Uptake =  (C/E)</t>
  </si>
  <si>
    <t>Avg. Energy Savings (kWh) Per Treated Properties (Energy Saving and HCS Measures) [4]</t>
  </si>
  <si>
    <t>Avg. Energy Savings (kWh) Per Treated Properties (Energy Saving Measures only) [5]</t>
  </si>
  <si>
    <t>Avg. Peak Demand Savings (kW) Per Treated Property</t>
  </si>
  <si>
    <t>Avg. Energy Savings (Therms) Per Treated Properties (Energy Saving and HCS Measures) [4]</t>
  </si>
  <si>
    <t>Avg. Energy Savings  (Therms) Per Treated Properties (Energy Saving Measures only) [5]</t>
  </si>
  <si>
    <t>Avg. Cost Per Treated Properties</t>
  </si>
  <si>
    <t>Location</t>
  </si>
  <si>
    <t xml:space="preserve">Tribal </t>
  </si>
  <si>
    <t xml:space="preserve">PSPS Zone </t>
  </si>
  <si>
    <t>Wildfire Zone [7]</t>
  </si>
  <si>
    <t>Climate Zone 1 (PG&amp;E)</t>
  </si>
  <si>
    <t xml:space="preserve">CARB Communities [8] </t>
  </si>
  <si>
    <t>Vulnerable [6]</t>
  </si>
  <si>
    <t>High Energy Burden [9]</t>
  </si>
  <si>
    <t>SEVI [10]</t>
  </si>
  <si>
    <t>Affordability Ratio [11]</t>
  </si>
  <si>
    <t>Respiratory (Asthma) [12]</t>
  </si>
  <si>
    <t>[1] Eligibility estimates provided by Res-Intel.</t>
  </si>
  <si>
    <t xml:space="preserve">[2] Households treated data is not additive because customers may be represented in multiple categories. Data is compiled based on ESA measures received YTD, and may include enrollments from prior years. </t>
  </si>
  <si>
    <t>[3] The number of Properties Contacted (defined as properties with a Project Approval letter) is fully updated starting September 2025</t>
  </si>
  <si>
    <t>[6] Vulnerable refers to Disadvantaged Vulnerable Communities (DVC) which consist consists of communities in the 25% highest scoring census tracts according to the most current versions of the California Communities Environmental Health Screening Tool (CalEnviroScreen), as well as all California tribal lands, census tracts that score in the highest 5% of Pollution Burden within CalEnviroScreen, but do not receive an overall CalEnviroScreen score due to unreliable public health and socioeconomic data, and census tracts with median household incomes less than 60% of state median income.</t>
  </si>
  <si>
    <t>[7] Includes Zone 3 (Tier 3) of the CPUC Fire-Threat Map</t>
  </si>
  <si>
    <t>[8] This reflects communities within PG&amp;E’s service territory that are identified by the California Air Resources Board (CARB) Community Air Protection Program as communities continue to experience environmental and health inequities from air pollution.</t>
  </si>
  <si>
    <t>[9] PG&amp;E utilizes the Low-Income Energy Affordability Data (LEAD) Tool developed DOE’s Office of Energy Efficiency &amp; Renewable Energy to identify census tracts with high energy burden for households at below 200 % Federal Poverty Level (FPL) that are in PG&amp;E’s service territory. The 2016 Needs Assessment for the Energy Savings Assistance and the California Alternate Rates for Energy Programs describes households that spent more 6.3% of their annual income on energy bills as having high energy burden (p.47).</t>
  </si>
  <si>
    <t>[10] The Socioeconomic Vulnerability Index (SEVI) metric represents the relative socioeconomic standing of census tracts, referred to as communities, in terms of poverty, unemployment, educational attainment, linguistic isolation, and percentage of income spent on housing. PG&amp;E utilizes the SEVI data provided by the CPUC to map its service territory by SEVI scores (L: 0 to 33; M: &gt;33 to 66; H: &gt;66).</t>
  </si>
  <si>
    <t>[11] The Affordability Ratio (AR) metric quantifies the percentage of a representative household’s income that would be used to pay for an essential utility service after non-discretionary expenses such as housing and other essential utility service charges are deducted from the household’s income. Using Gas AR20  and Electric AR20 data for 2023 (using 2019 base year) provided by the CPUC, PG&amp;E selects census tracts with Electric AR20  at above 15% or Gas AR20  above 10% to identify areas within its service territory as having high affordability ratio (CPUC 2019 Annual Affordability Report, pp 34, 44).</t>
  </si>
  <si>
    <t>[12] PG&amp;E utilizes the ‘Asthmas’ indicator in CalEnviroScreen 4.0 (published by the California Office of Environmental Health Hazard Assessment) as a proxy to identify locations with varying levels of respiratory conditions within its service territory. L: 0-33 percentile; M: &gt;33-66 percentile; L: &gt;66-100 percentile.</t>
  </si>
  <si>
    <t>MFWB (individual in-unit treatment)</t>
  </si>
  <si>
    <t># of Units Eligible</t>
  </si>
  <si>
    <t># of UnitsTreated [1]</t>
  </si>
  <si>
    <t xml:space="preserve"># of Units Contacted </t>
  </si>
  <si>
    <t xml:space="preserve">Rate of Uptake =  (C/E) </t>
  </si>
  <si>
    <t>Avg. Energy Savings (kWh) Per Treated Unit (Energy Saving and HCS Measures) [2]</t>
  </si>
  <si>
    <t>Avg. Energy Savings (kWh) Per Treated Unit (Energy Saving Measures only) [3]</t>
  </si>
  <si>
    <t>Avg. Peak Demand Savings (kW) Per Treated Unit</t>
  </si>
  <si>
    <t>Avg. Energy Savings (Therms) Per Treated Unit (Energy Saving and HCS Measures) [2]</t>
  </si>
  <si>
    <t>Avg. Energy Savings  (Therms) Per Treated Unit (Energy Saving Measures only) [3]</t>
  </si>
  <si>
    <t>Avg. Cost Per Treated Unit</t>
  </si>
  <si>
    <t xml:space="preserve">  Previous</t>
  </si>
  <si>
    <t>Seniors [4]</t>
  </si>
  <si>
    <t>Hard-to-Reach [5]</t>
  </si>
  <si>
    <t>Disconnected</t>
  </si>
  <si>
    <t>Arrearages</t>
  </si>
  <si>
    <t>High Usage [9]</t>
  </si>
  <si>
    <t>High Energy Burden [10]</t>
  </si>
  <si>
    <t>SEVI [11]</t>
  </si>
  <si>
    <t>Affordability Ratio [12]</t>
  </si>
  <si>
    <t>Medical Baseline</t>
  </si>
  <si>
    <t>Respiratory (Asthma) [13]</t>
  </si>
  <si>
    <t xml:space="preserve">[1] Households treated data is not additive because customers may be represented in multiple categories. Data is compiled based on ESA measures received YTD, and may include enrollments from prior years. </t>
  </si>
  <si>
    <t>[2] PG&amp;E has considered the energy savings associated with all ESA measures installed for this entry, regardless of whether the savings have a negative or positive value for kW, kWh, and/or Therms. Many measures offered in ESA provide Non-Energy Benefits (including Health, Comfort, and Safety (HCS)) in addition to energy savings, and some of these measures may be associated with a negative savings value.</t>
  </si>
  <si>
    <t>[3] PG&amp;E has considered only the energy savings associated with the ESA measures installed for this entry that have a positive value for  kWh and/or Therms. Installed ESA measures with a negative savings value for both kWh and Therms were excluded.</t>
  </si>
  <si>
    <t>[4] This represents the number of households with at least one member who is at least 60 years old at the time of data collection.</t>
  </si>
  <si>
    <t>[5] "Hard-to-reach" residential customers include “those customers who do not have easy access to program information or generally do not participate in energy efficiency programs due to a language, income, housing type, geographic, or home ownership (split incentives) barrier” (Advice Letter 4482-G/6314-E dated September 1, 2021). For the purpose of this reporting, PG&amp;E is defining ‘hard-to-reach” as those residential customer self-identified as not preferring or speaking English as the primary language because income, housing type, geographic, and homeownership information is reported elsewhere on this table.</t>
  </si>
  <si>
    <t>[9] PG&amp;E defines high usage as at least 400% of baseline at least three times in 12-month period.</t>
  </si>
  <si>
    <t>[10] PG&amp;E utilizes the Low-Income Energy Affordability Data (LEAD) Tool developed DOE’s Office of Energy Efficiency &amp; Renewable Energy to identify census tracts with high energy burden for households at below 200 % Federal Poverty Level (FPL) that are in PG&amp;E’s service territory. The 2016 Needs Assessment for the Energy Savings Assistance and the California Alternate Rates for Energy Programs describes households that spent more 6.3% of their annual income on energy bills as having high energy burden (p.47).</t>
  </si>
  <si>
    <t>[11] The Socioeconomic Vulnerability Index (SEVI) metric represents the relative socioeconomic standing of census tracts, referred to as communities, in terms of poverty, unemployment, educational attainment, linguistic isolation, and percentage of income spent on housing. PG&amp;E utilizes the SEVI data provided by the CPUC to map its service territory by SEVI scores (L: 0 to 33; M: &gt;33 to 66; H: &gt;66).</t>
  </si>
  <si>
    <t>[12] The Affordability Ratio (AR) metric quantifies the percentage of a representative household’s income that would be used to pay for an essential utility service after non-discretionary expenses such as housing and other essential utility service charges are deducted from the household’s income. Using Gas AR20  and Electric AR20 data for 2023 (using 2019 base year) provided by the CPUC, PG&amp;E selects census tracts with Electric AR20  at above 15% or Gas AR20  above 10% to identify areas within its service territory as having high affordability ratio (CPUC 2019 Annual Affordability Report, pp 34, 44).</t>
  </si>
  <si>
    <t>[13] PG&amp;E utilizes the ‘Asthmas’ indicator in CalEnviroScreen 4.0 (published by the California Office of Environmental Health Hazard Assessment) as a proxy to identify locations with varying levels of respiratory conditions within its service territory. L: 0-33 percentile; M: &gt;33-66 percentile; L: &gt;66-100 percentile.</t>
  </si>
  <si>
    <t>Pilot Plus and Pilot Deep</t>
  </si>
  <si>
    <t>Rate of Uptake =  (C/E) [19]</t>
  </si>
  <si>
    <t>Avg. Energy Savings (kWh) Per Treated Households (Energy Saving and HCS Measures) [4]</t>
  </si>
  <si>
    <t>Avg. Energy Savings (kWh) Per Treated Households (Energy Saving Measures only) [5]</t>
  </si>
  <si>
    <t>Avg. Peak Demand Savings (kW) Per Treated Household</t>
  </si>
  <si>
    <t>Avg. Energy Savings (Therms) Per Treated Households (Energy Saving and HCS Measures) [4]</t>
  </si>
  <si>
    <t>Avg. Energy Savings  (Therms) Per Treated Households (Energy Saving Measures only) [5]</t>
  </si>
  <si>
    <t>Avg. Cost Per Treated Households</t>
  </si>
  <si>
    <t>Demographic</t>
  </si>
  <si>
    <t>Housing Type [23]</t>
  </si>
  <si>
    <t xml:space="preserve"> -   </t>
  </si>
  <si>
    <t>Rent vs. Own [22]</t>
  </si>
  <si>
    <t>Seniors[6]</t>
  </si>
  <si>
    <t>Veterans [18]*</t>
  </si>
  <si>
    <t>Hard-to-Reach [7]*</t>
  </si>
  <si>
    <t>Tribal [20]</t>
  </si>
  <si>
    <t>Climate Zone 3 (PG&amp;E) [21]</t>
  </si>
  <si>
    <t>Climate Zone 4 (PG&amp;E) [21]</t>
  </si>
  <si>
    <t>Climate Zone 11 (PG&amp;E) [21]</t>
  </si>
  <si>
    <t>Climate Zone 12 (PG&amp;E) [21]</t>
  </si>
  <si>
    <t>Climate Zone 13 (PG&amp;E) [21]</t>
  </si>
  <si>
    <t>[*] Data is collected directly from customers during enrollment screening. This data does not include customers who were contacted but did not respond, or customers who did not provide the information.</t>
  </si>
  <si>
    <t>[2] Households treated data is not additive because customers may be represented in multiple categories. Data is compiled based on projects closed YTD, and may include projects initiated in the previous year.</t>
  </si>
  <si>
    <t xml:space="preserve">[3] The number of households contacted includes YTD leads and enrollments. </t>
  </si>
  <si>
    <t>[5] Energy savings are derived from energy modeling software. The energy modeling software computes savings with interactive effects. Negative savings, if present, relate to interactive effects between measures. Health, comfort and safety measures, or measures with negative savings, cannot be easily removed from the model.</t>
  </si>
  <si>
    <t>[6] This represents the number of households with at least one member who is at least 60 years old at the time of data collection. Data is sourced from US Census, and retreived from PG&amp;E databases, unless and until provided by Pilot participants in enrollment documents.</t>
  </si>
  <si>
    <t>[7] "Hard-to-reach" residential customers include “those customers who do not have easy access to program information or generally do not participate in energy efficiency programs due to a language, income, housing type, geographic, or home ownership (split incentives) barrier” (Advice Letter 4482-G/6314-E dated September 1, 2021). For the purpose of this reporting, PG&amp;E is defining ‘hard-to-reach” as those residential customer self-identified as not preferring or speaking English as the primary language; income, housing type, geographic, and homeownership information is reported elsewhere on this table. "Contacted" and "Treated" information is retreived from PG&amp;E databases, based either on prior ESA engagement or through other interactions with PG&amp;E, unless and until provided by Pilot participants in enrollment documents.</t>
  </si>
  <si>
    <t xml:space="preserve">[8] This data is obtained from PG&amp;E databases, and captures "vulnerable" designation from any PG&amp;E program that tracks vulnerability. The definition may vary by program. Vulnerable status is unknown if data was not collected or the customer does not volunteer the information. </t>
  </si>
  <si>
    <t>[9] Includes Zone 3 (Tier 3) of the CPUC Fire-Threat Map</t>
  </si>
  <si>
    <t>[11] Data refreshed for ESA Pilot Plus quarterly, containing disconnections for the 12 months prior to commencing quarterly outreach.</t>
  </si>
  <si>
    <t>[16] The Affordability Ratio (AR) metric quantifies the percentage of a representative household’s income that would be used to pay for an essential utility service after non-discretionary expenses such as housing and other essential utility service charges are deducted from the household’s income. Using Gas AR20  and Electric AR20 data for 2022 (using 2019 base year) provided by the CPUC, PG&amp;E selects census tracts with Electric AR20  at above 15% or Gas AR20  above 10% to identify areas within its service territory as having high affordability ratio (CPUC 2019 Annual Affordability Report, pp 34, 44).</t>
  </si>
  <si>
    <t xml:space="preserve">[18] PG&amp;E is currently updating its form/system to begin data collection for this segment. </t>
  </si>
  <si>
    <t>[19] Rate of Uptake may be slighter greater than 100% as homes that have received treatment this year may have been enrolled/contacted in the prior year.</t>
  </si>
  <si>
    <t>[20] Currently, this data only captures tribal households located on federally-recognized tribes whose trust lands are identified in the Bureau of Indian Affairs. This  data currently does not include ESA participants from non federally-recognized tribes or households that self-identified as Native American. PG&amp;E plans to incorporate self-reported information in this reporting in the future.</t>
  </si>
  <si>
    <t>[21] Currently, Pilot Plus and Pilot Deep is enrolling customers from Climate Zones 11, 12 and 13. Incidental outreach may occur outside these areas, and unsolicited customer contacts may originate across PG&amp;E territory. Climate Zone 13 was added to Table 7 in May 2023 to reflect a customer in Fresno who received treatment after a word-of-mouth referral.</t>
  </si>
  <si>
    <t>[22] Data is sourced from US Census, and retreived from PG&amp;E databases, unless and until provided by Pilot participants in enrollment documents.</t>
  </si>
  <si>
    <t>[23] PG&amp;E is initially targeting customers with single family detached homes for participation in Pilos Plus and Pilot Deep. Other housing type are marked "N/A".</t>
  </si>
  <si>
    <t>Building Electrification (SCE Only)</t>
  </si>
  <si>
    <t xml:space="preserve"># of Households Eligible </t>
  </si>
  <si>
    <t xml:space="preserve"># of Households Treated </t>
  </si>
  <si>
    <t xml:space="preserve"># of Households Contacted </t>
  </si>
  <si>
    <t>Avg. Energy Savings (kWh) Per Treated Households</t>
  </si>
  <si>
    <t>Avg. Energy Savings (kW) Per Treated Households</t>
  </si>
  <si>
    <t>Avg. Energy Savings (Therms) Per Treated Households</t>
  </si>
  <si>
    <t>Previous</t>
  </si>
  <si>
    <t>New Participant</t>
  </si>
  <si>
    <t>Seniors</t>
  </si>
  <si>
    <t xml:space="preserve">Veterans </t>
  </si>
  <si>
    <t xml:space="preserve">Hard-to-Reach </t>
  </si>
  <si>
    <t>Vulnerable</t>
  </si>
  <si>
    <t>Tribal</t>
  </si>
  <si>
    <t>PSPS Zone</t>
  </si>
  <si>
    <t>Wildfire Zone</t>
  </si>
  <si>
    <t>Climate Zone</t>
  </si>
  <si>
    <t xml:space="preserve">Climate Zone </t>
  </si>
  <si>
    <t xml:space="preserve">CARB Communities </t>
  </si>
  <si>
    <t xml:space="preserve">Disconnected </t>
  </si>
  <si>
    <t xml:space="preserve">Arrearages </t>
  </si>
  <si>
    <t xml:space="preserve">High Usage </t>
  </si>
  <si>
    <t xml:space="preserve">High Energy Burden </t>
  </si>
  <si>
    <t xml:space="preserve">SEVI </t>
  </si>
  <si>
    <t xml:space="preserve">  Low</t>
  </si>
  <si>
    <t xml:space="preserve">  Medium</t>
  </si>
  <si>
    <t xml:space="preserve">  High</t>
  </si>
  <si>
    <t>Affordability Ratio</t>
  </si>
  <si>
    <t>Respiratory</t>
  </si>
  <si>
    <t>Energy Savings Assistance Program Table 8 - Clean Energy Referral, Leveraging, and Coordination</t>
  </si>
  <si>
    <t>Partner</t>
  </si>
  <si>
    <t>Brief Description of Effort</t>
  </si>
  <si>
    <t># of Referral [1]</t>
  </si>
  <si>
    <t># of Leveraging [2]</t>
  </si>
  <si>
    <t># of Coordination Efforts [3]</t>
  </si>
  <si>
    <t># of Leads [4]</t>
  </si>
  <si>
    <t># of Enrollments [5]</t>
  </si>
  <si>
    <t>LIHEAP</t>
  </si>
  <si>
    <t xml:space="preserve">When a home does not qualify for R&amp;R measures in ESA, contractors connect the customer to LIHEAP contractors.  </t>
  </si>
  <si>
    <t>CSD</t>
  </si>
  <si>
    <t xml:space="preserve">Coordination and collaboration with SPOC to support multifamily customers to learn about program opportunities applicable to multifamily properties. </t>
  </si>
  <si>
    <t>DAC-SASH</t>
  </si>
  <si>
    <t>Coordination with the DAC Single-family Affordable Solar Homes Program Administrator, GRID Alternatives, on referrals and homes treated.</t>
  </si>
  <si>
    <t>0*</t>
  </si>
  <si>
    <t>ESA Water-Energy Coordination Program [6]</t>
  </si>
  <si>
    <t>Allows ESA contractors to offer water conservation measures while they treat ESA customers.  Water Agencies select from a standardized menu of options that can include replacing toilets, leak detection, meter checks, etc. Water offerings are paid by each participating Water Agency.</t>
  </si>
  <si>
    <t>SoCal Gas ESA</t>
  </si>
  <si>
    <t>When a home is has PGE Electric Only and gas service is through SoCal Gas, contractors connect the customer to SoCal Gas ESA for additional assistance w/ ESA measures.</t>
  </si>
  <si>
    <t xml:space="preserve">[*] Enrollment effort in progress. Conversion status to be noted in upcoming reports in Q3. </t>
  </si>
  <si>
    <t xml:space="preserve">[1] # of referrals includes leads provided to a Partner Program by ESA. </t>
  </si>
  <si>
    <t>[2] # of leveraging accounts for households that have received  treatments by both ESA and the Partner Program where there were shared resources/cost, such as Direct Tech, CSD, Water Energy, Refrigerator, etc.</t>
  </si>
  <si>
    <t>[3] # of coordination efforts include joint marketing activities by ESA and its Partner Program. These joint marketing activities may include social media, leave behinds, customer outreach events and activities.</t>
  </si>
  <si>
    <t>[4] # of customer leads includes leads provided to ESA by partner programs.</t>
  </si>
  <si>
    <t>[5] # of enrollments includes customer leads that result in actual ESA enrollments/treatment. It does not include leads that are in the intake process or have been treated in prior years.</t>
  </si>
  <si>
    <t>Energy Savings Assistance Program Table 9 - Tribal Outreach</t>
  </si>
  <si>
    <t>OUTREACH STATUS</t>
  </si>
  <si>
    <t>Quantity (Includes CARE, FERA, and ESA)</t>
  </si>
  <si>
    <t xml:space="preserve">List of Participating Tribes </t>
  </si>
  <si>
    <t>Tribes Completed and ESA Meet &amp; Confer</t>
  </si>
  <si>
    <t>Tribes requested outreach materials or applications</t>
  </si>
  <si>
    <t>Federally Recognized Tribes who have not accepted an offer to Meet and Confer</t>
  </si>
  <si>
    <t>Non-Federally Recognized Tribes who participated in Meet &amp; Confer</t>
  </si>
  <si>
    <t xml:space="preserve">Tribes and Housing Authority sites involved in Focused Project/ESA </t>
  </si>
  <si>
    <t>Partnership offers on Tribal Lands</t>
  </si>
  <si>
    <r>
      <rPr>
        <b/>
        <sz val="10"/>
        <rFont val="Arial"/>
        <family val="2"/>
      </rPr>
      <t>(Federally-Recognized Tribes)</t>
    </r>
    <r>
      <rPr>
        <sz val="10"/>
        <rFont val="Arial"/>
        <family val="2"/>
      </rPr>
      <t xml:space="preserve"> Bear River Band of the Rohnerville Rancheria, Big Lagoon Rancheria, Big Sandy Rancheria, Big Valley Band Rancheria, Blue Lake Rancheria, Buena Vista Rancheria of Mi-Wuk Indians, Cachil DeHe Band of Wintun Indians of the Colusa Indian Community, Cahto Tribe (Laytonville), California Valley Miwok Tribe, Chicken Ranch Rancheria, Cloverdale Rancheria of Pomo Indians of California, Cold Springs Rancheria, Cortina Rancheria, Coyote Valley Band of Pomo Indians, Dry Creek Rancheria of Pomo Indians, Elem Indian Colony, Enterprise Rancheria, Federated Indians of Graton Rancheria, Greenville Rancheria, Grindstone Indian Rancheria, Guidiville Indian Rancheria, Habematolel Pomo of Upper Lake, Hoopa Valley Tribe, Hopland Band of Pomo Indians, Ione Band of Miwok Indians of California, Jackson band of Mi-Wuk Indians, Kashia Band of Pomo Indians of the Stewart’s Point Rancheria, Karuk Tribe, Lower Lake (Koi Tribe), Lytton Rancheria of California, Manchester Band of Pomo Indians, Mechoopda Indian Tribe, Middletown Rancheria of Pomo Indians, Mooretown Rancheria, North Fork Rancheria, Paskenta Band of Nomlaki Indians, Picayune Rancheria of Chukchansi Indians, Pinoleville Pomo Nation, Pit River Tribe, Potter Valley Tribe, Redding Rancheria, Redwood Valley, Little River Band of Rancheria of Pomo, Robinson Rancheria, Round Valley Reservation, Santa Ynez Band of Chumash Mission Indians, Scotts Valley Band of Pomo Indians, Sherwood Valley Rancheria, Shingle Springs Band of Miwok Indians, Susanville Indian Rancheria, Table Mountain Rancheria, Tachi-Yokut Tribe (Santa Rosa Rancheria, Leemore, CA), Tejon Indian Tribe, Trinidad Rancheria, Tule River Indian Reservation, Tuolumne Band of Me-Wuk Indians, Tyme Maidu Tribe-Berry Creek Reservation, United Auburn Indian Community, Wilton Rancheria, Wiyot Tribe, Washoe Tribe of CA and NV, Yocha Dehe Wintun Nation, Yurok Tribe.                                          
 </t>
    </r>
    <r>
      <rPr>
        <b/>
        <sz val="10"/>
        <rFont val="Arial"/>
        <family val="2"/>
      </rPr>
      <t xml:space="preserve">(Non-Federally Recognized Tribes): </t>
    </r>
    <r>
      <rPr>
        <sz val="10"/>
        <rFont val="Arial"/>
        <family val="2"/>
      </rPr>
      <t xml:space="preserve"> Amah Mutsun Tribal Band, American Indian Council of Mariposa County (Southern Sierra Miwuk Nation), Butte Tribal Council, Calaveras Band of Mi-Wuk Indians, California Choinumni Tribal Project, Chaushila Yokuts, Coastal Band of the Chumash Nation, Coastanoan Ohlone Rumsen-Mutsen Tribe, Dumna Wo-Wah Tribal Government, Dunlap Band of Mono Indians, Dunlap Band of Mono Indians Historical Preservation Society, Haslett Basin Traditional Committee, Honey Lake Maidu, Indian Canyon Mutsun Band of Costanoan, Kern Valley  Indian Council, Kawaiisu Tribe. Kings River Choinumni Farm Tribe, Mishewal-Wappo Tribe of Alexander Valley, Muwekma Ohlone Indian Tribe, Nor-Rel-Muk Nation, North Fork Mono Tribe, Northern Band of Mono Yokuts, Noyo River Indian Community, Ohlone Indian Tribe, Salinan Tribe of Monterey San Luis Obispo and San Benito Counties, San Luis Obispo County Chumash Council, Shelbelna Band of Mendocino Coast Pomo Indians,  Sierra Mono Museum, Strawberry Valley Rancheria, The Mono Nation, Traditional Choinumni Tribe (East of Kings River), Trina Marine Ruano Family, Tsungwe Council, Tubatulabal Tribe, Wailaki Tribe, Winnemem Wintu Tribe, Wintu Tribe of Northern California, Wukchumni Tribal Council, Wuksachi Indian Tribe, Xolon Salinan Tribe.</t>
    </r>
  </si>
  <si>
    <t>Housing Authority and Tribal Temporary Assistance for Needy Families (TANF) office  who received outreach (this includes email, U.S. mail, and/or phone calls)</t>
  </si>
  <si>
    <r>
      <rPr>
        <b/>
        <sz val="10"/>
        <rFont val="Arial"/>
        <family val="2"/>
      </rPr>
      <t>Housing Authority Offices:</t>
    </r>
    <r>
      <rPr>
        <sz val="10"/>
        <rFont val="Arial"/>
        <family val="2"/>
      </rPr>
      <t xml:space="preserve"> Bear River Band of Rohnerville Rancheria, Berry Creek Rancheria, Big Sandy Rancheria, Big Valley Rancheria, Cher-Ae Heights Indian Community of The Trinidad Rancheria, Cloverdale Rancheria, Dry Creek Rancheria, Elem Indian Colony, Enterprise Rancheria of Maidu Indians, Federated Indians of Graton Rancheria, Fort Independence Reservation, Greenville Rancheria, Hoopa Valley Tribe, Ione Band of Miwok Indians, Karuk Tribe, Laytonville Rancheria, North Fork Rancheria, Picayune Rancheria, Pinoleville Reservation, Pit River Tribes, Round Valley Reservation, Santa Rosa Rancheria Tachi-Yokut, Stewarts Point Rancheria (Kashaya Pomo), Susanville Indian Rancheria, Tejon Indian Tribe, Tule River Indian Tribe, Upper Lake Rancheria, Washoe Tribe, Wilton Rancheria, and Yurok Tribe.                                                                                                                                                         
</t>
    </r>
    <r>
      <rPr>
        <b/>
        <sz val="10"/>
        <rFont val="Arial"/>
        <family val="2"/>
      </rPr>
      <t>TANF Offices:</t>
    </r>
    <r>
      <rPr>
        <sz val="10"/>
        <rFont val="Arial"/>
        <family val="2"/>
      </rPr>
      <t xml:space="preserve"> California Department of Social Services CALWORKS and Family Resilience Branch, Federated Indians of Graton Rancheria, Hoopa Valley Tribe, Karuk Tribe, North Fork Rancheria, Susanville Indian Rancheria, Tuolumne Rancheria, and Owens Valley Career Development Center.</t>
    </r>
  </si>
  <si>
    <t>Housing Authority, TANF and Health Organizations offices who participated in Meet and Confer</t>
  </si>
  <si>
    <t>CARE Program Table 1 - Program Expenses</t>
  </si>
  <si>
    <t>Current Month Expenses [5]</t>
  </si>
  <si>
    <t>Year to Date Expenses [5]</t>
  </si>
  <si>
    <t>CARE Program:</t>
  </si>
  <si>
    <t>Outreach</t>
  </si>
  <si>
    <t>Processing / Certification Re-certification</t>
  </si>
  <si>
    <t xml:space="preserve">Post Enrollment Verification </t>
  </si>
  <si>
    <t>IT Programming</t>
  </si>
  <si>
    <t>CHANGES Program [2]</t>
  </si>
  <si>
    <t>Studies and Pilots [3]</t>
  </si>
  <si>
    <t>Measurement and Evaluation [4]</t>
  </si>
  <si>
    <t>SUBTOTAL MANAGEMENT COSTS</t>
  </si>
  <si>
    <t>CARE Rate Discount [6]</t>
  </si>
  <si>
    <t>TOTAL PROGRAM COSTS &amp; CUSTOMER DISCOUNTS</t>
  </si>
  <si>
    <t>Other CARE Rate Benefits</t>
  </si>
  <si>
    <t xml:space="preserve"> - DWR Bond Charge Exemption</t>
  </si>
  <si>
    <t xml:space="preserve">                                                                                      </t>
  </si>
  <si>
    <t xml:space="preserve"> - CARE Surcharge Exemption [7]</t>
  </si>
  <si>
    <t xml:space="preserve"> - kWh Surcharge Exemption</t>
  </si>
  <si>
    <t xml:space="preserve"> - Vehicle Grid Integration Exemption</t>
  </si>
  <si>
    <t xml:space="preserve">Total Other CARE Rate Benefits </t>
  </si>
  <si>
    <t>[1] Authorized Budget: Approved for PY 2026 in D.21-06-015, Attachment 1, Table 2.</t>
  </si>
  <si>
    <t>[2] D.15-12-047 transitioned from CHANGES pilot to CHANGES program and funding for the effort is captured herein. D.21-06-015 approved funding for the CHANGES program through CARE program for PYs 2021-2026.</t>
  </si>
  <si>
    <t xml:space="preserve">[3] Reflects the budget and expenses for LINA study.  </t>
  </si>
  <si>
    <t xml:space="preserve">[4] Reflects the budget and expenses for Annual Eligibility Estimates prepared by Athens Research on behalf of the utilities. </t>
  </si>
  <si>
    <t>[5] Negative expenses may be due to accrual reversal as part of normal accounting process.</t>
  </si>
  <si>
    <t>[6] Per D.02-09-021, PG&amp;E is authorized to recover the full value of the discount through the CARE two-way balancing account on an automatic pass-through basis.</t>
  </si>
  <si>
    <t>[7] PPP Exemption - CARE customers are exempt from paying CARE program costs including PPP costs for CARE admin and the CARE surcharge. The CARE discount exceeded the authorized amount. Per D.02-09-021, PG&amp;E is authorized to recover the full value of the discount through the CARE two-way balancing account on an automatic pass-through basis.</t>
  </si>
  <si>
    <t>NOTE:  Any required corrections/adjustments are reported herein and supersede results reported in prior months and may reflect YTD adjustments.</t>
  </si>
  <si>
    <t>CARE Program Table 2 - Enrollment, Recertification, Attrition, and Enrollment Rate</t>
  </si>
  <si>
    <t>New Enrollment</t>
  </si>
  <si>
    <t>Recertification</t>
  </si>
  <si>
    <t>Attrition (Drop Offs)</t>
  </si>
  <si>
    <t>Enrollment</t>
  </si>
  <si>
    <t>Total 
CARE 
Participants</t>
  </si>
  <si>
    <r>
      <t xml:space="preserve">Estimated CARE Eligible </t>
    </r>
    <r>
      <rPr>
        <b/>
        <vertAlign val="superscript"/>
        <sz val="10"/>
        <rFont val="Arial"/>
        <family val="2"/>
      </rPr>
      <t>7</t>
    </r>
  </si>
  <si>
    <t>Enrollment
Rate %
(W/X)</t>
  </si>
  <si>
    <r>
      <t>Total Residential Accounts</t>
    </r>
    <r>
      <rPr>
        <b/>
        <vertAlign val="superscript"/>
        <sz val="10"/>
        <rFont val="Arial"/>
        <family val="2"/>
      </rPr>
      <t>6</t>
    </r>
  </si>
  <si>
    <t>Gas and Electric</t>
  </si>
  <si>
    <t>Automatic Enrollment</t>
  </si>
  <si>
    <t>Self-Certification (Income or Categorical)</t>
  </si>
  <si>
    <t>Total New Enrollment
(E+J)</t>
  </si>
  <si>
    <t>Scheduled</t>
  </si>
  <si>
    <t xml:space="preserve">Non-Scheduled </t>
  </si>
  <si>
    <t>Automatic</t>
  </si>
  <si>
    <t>Total 
Recertification  
(L+M+N)</t>
  </si>
  <si>
    <r>
      <t>No Response</t>
    </r>
    <r>
      <rPr>
        <b/>
        <vertAlign val="superscript"/>
        <sz val="10"/>
        <rFont val="Arial"/>
        <family val="2"/>
      </rPr>
      <t>4</t>
    </r>
  </si>
  <si>
    <t>Failed 
PEV</t>
  </si>
  <si>
    <t xml:space="preserve">Failed Recertification </t>
  </si>
  <si>
    <r>
      <t>Other</t>
    </r>
    <r>
      <rPr>
        <b/>
        <vertAlign val="superscript"/>
        <sz val="10"/>
        <rFont val="Arial"/>
        <family val="2"/>
      </rPr>
      <t>5</t>
    </r>
  </si>
  <si>
    <t>Total
Attrition
(P+Q+R+S)</t>
  </si>
  <si>
    <t>Gross
(K+O)</t>
  </si>
  <si>
    <t>Net Adjusted
(K-T)</t>
  </si>
  <si>
    <r>
      <t>Inter-Utility</t>
    </r>
    <r>
      <rPr>
        <b/>
        <vertAlign val="superscript"/>
        <sz val="10"/>
        <rFont val="Arial"/>
        <family val="2"/>
      </rPr>
      <t>1</t>
    </r>
  </si>
  <si>
    <r>
      <t>Intra-Utility</t>
    </r>
    <r>
      <rPr>
        <b/>
        <vertAlign val="superscript"/>
        <sz val="10"/>
        <rFont val="Arial"/>
        <family val="2"/>
      </rPr>
      <t>2</t>
    </r>
  </si>
  <si>
    <r>
      <t>Leveraging</t>
    </r>
    <r>
      <rPr>
        <b/>
        <vertAlign val="superscript"/>
        <sz val="10"/>
        <rFont val="Arial"/>
        <family val="2"/>
      </rPr>
      <t>3</t>
    </r>
  </si>
  <si>
    <t>Combined
(B+C+D)</t>
  </si>
  <si>
    <t>Online</t>
  </si>
  <si>
    <t>Paper</t>
  </si>
  <si>
    <t>Phone</t>
  </si>
  <si>
    <t>Capitation</t>
  </si>
  <si>
    <t>Combined (F+G+H+I)</t>
  </si>
  <si>
    <t>n/a</t>
  </si>
  <si>
    <t>YTD Total</t>
  </si>
  <si>
    <r>
      <t>1</t>
    </r>
    <r>
      <rPr>
        <sz val="11"/>
        <rFont val="Arial"/>
        <family val="2"/>
      </rPr>
      <t xml:space="preserve"> Enrollments via data sharing between the IOUs.</t>
    </r>
  </si>
  <si>
    <r>
      <t>2</t>
    </r>
    <r>
      <rPr>
        <sz val="11"/>
        <rFont val="Arial"/>
        <family val="2"/>
      </rPr>
      <t xml:space="preserve"> Enrollments via data sharing between departments and/or programs within the utility.</t>
    </r>
  </si>
  <si>
    <r>
      <t>3</t>
    </r>
    <r>
      <rPr>
        <sz val="11"/>
        <rFont val="Arial"/>
        <family val="2"/>
      </rPr>
      <t xml:space="preserve"> Enrollments via data sharing with programs outside the IOU that serve low-income customers.</t>
    </r>
  </si>
  <si>
    <r>
      <t xml:space="preserve">4 </t>
    </r>
    <r>
      <rPr>
        <sz val="11"/>
        <rFont val="Arial"/>
        <family val="2"/>
      </rPr>
      <t>PG&amp;E counts attrition due to no response in the Failed PEV and Failed Recertification columns, respectively.</t>
    </r>
  </si>
  <si>
    <r>
      <t xml:space="preserve">5 </t>
    </r>
    <r>
      <rPr>
        <sz val="11"/>
        <rFont val="Arial"/>
        <family val="2"/>
      </rPr>
      <t>Includes customers who closed their accounts, requested to be removed, or were otherwise ineligible for the program.</t>
    </r>
  </si>
  <si>
    <r>
      <rPr>
        <vertAlign val="superscript"/>
        <sz val="11"/>
        <rFont val="Arial"/>
        <family val="2"/>
      </rPr>
      <t>6</t>
    </r>
    <r>
      <rPr>
        <sz val="11"/>
        <rFont val="Arial"/>
        <family val="2"/>
      </rPr>
      <t xml:space="preserve"> Data represents total residential households with meter configurations technically eligible for CARE.</t>
    </r>
  </si>
  <si>
    <r>
      <rPr>
        <vertAlign val="superscript"/>
        <sz val="11"/>
        <rFont val="Arial"/>
        <family val="2"/>
      </rPr>
      <t xml:space="preserve">7 </t>
    </r>
    <r>
      <rPr>
        <sz val="11"/>
        <rFont val="Arial"/>
        <family val="2"/>
      </rPr>
      <t>In accordance with Ordering Paragraph 189 of D.21-06-015, the estimated CARE eligible is based on 2026's estimate.</t>
    </r>
  </si>
  <si>
    <r>
      <rPr>
        <b/>
        <sz val="11"/>
        <rFont val="Arial"/>
        <family val="2"/>
      </rPr>
      <t>Note:</t>
    </r>
    <r>
      <rPr>
        <sz val="11"/>
        <rFont val="Arial"/>
        <family val="2"/>
      </rPr>
      <t xml:space="preserve"> Any required corrections/adjustments are reported herein and supersede results reported in prior months and may reflect YTD adjustments.</t>
    </r>
  </si>
  <si>
    <t>CARE Program Table 3A - Post-Enrollment Verification Results (Model)</t>
  </si>
  <si>
    <t>Total CARE Households Enrolled</t>
  </si>
  <si>
    <t>Households Requested to Verify</t>
  </si>
  <si>
    <t>% of CARE Enrolled Requested to Verify Total</t>
  </si>
  <si>
    <t>CARE  Households De-enrolled (Due to no response)</t>
  </si>
  <si>
    <r>
      <t>CARE Households De-enrolled (Verified as Ineligible)</t>
    </r>
    <r>
      <rPr>
        <b/>
        <vertAlign val="superscript"/>
        <sz val="10"/>
        <rFont val="Arial"/>
        <family val="2"/>
      </rPr>
      <t>1</t>
    </r>
  </si>
  <si>
    <r>
      <t>Total Households De-enrolled</t>
    </r>
    <r>
      <rPr>
        <b/>
        <vertAlign val="superscript"/>
        <sz val="10"/>
        <rFont val="Arial"/>
        <family val="2"/>
      </rPr>
      <t>2</t>
    </r>
  </si>
  <si>
    <t>% De-enrolled through Post Enrollment Verification</t>
  </si>
  <si>
    <t>% of Total CARE Households De-enrolled</t>
  </si>
  <si>
    <r>
      <t>1</t>
    </r>
    <r>
      <rPr>
        <sz val="10"/>
        <rFont val="Arial"/>
        <family val="2"/>
      </rPr>
      <t xml:space="preserve"> Includes customers verified as over income or who requested to be de-enrolled.</t>
    </r>
  </si>
  <si>
    <r>
      <t>2</t>
    </r>
    <r>
      <rPr>
        <sz val="10"/>
        <rFont val="Arial"/>
        <family val="2"/>
      </rPr>
      <t xml:space="preserve"> Verification results are tied to the month initiated. Therefore, verification results may be pending due to the time permitted for a participant to respond.</t>
    </r>
  </si>
  <si>
    <r>
      <t xml:space="preserve">Note:  </t>
    </r>
    <r>
      <rPr>
        <sz val="10"/>
        <rFont val="Arial"/>
        <family val="2"/>
      </rPr>
      <t xml:space="preserve">Any required corrections/adjustments are reported herein and supersede results reported in prior months and may reflect YTD adjustments. </t>
    </r>
  </si>
  <si>
    <t>CARE Table 3B Post-Enrollment Verification Results (Electric only High Usage)</t>
  </si>
  <si>
    <r>
      <t>Households Requested to Verify</t>
    </r>
    <r>
      <rPr>
        <b/>
        <vertAlign val="superscript"/>
        <sz val="10"/>
        <rFont val="Arial"/>
        <family val="2"/>
      </rPr>
      <t>1</t>
    </r>
  </si>
  <si>
    <r>
      <t>CARE Households De-enrolled (Verified as Ineligible)</t>
    </r>
    <r>
      <rPr>
        <b/>
        <vertAlign val="superscript"/>
        <sz val="10"/>
        <rFont val="Arial"/>
        <family val="2"/>
      </rPr>
      <t>2</t>
    </r>
  </si>
  <si>
    <r>
      <t>Total Households De-enrolled</t>
    </r>
    <r>
      <rPr>
        <b/>
        <vertAlign val="superscript"/>
        <sz val="10"/>
        <rFont val="Arial"/>
        <family val="2"/>
      </rPr>
      <t>3</t>
    </r>
  </si>
  <si>
    <t xml:space="preserve">% of Total CARE Households  De-enrolled </t>
  </si>
  <si>
    <r>
      <t xml:space="preserve">1 </t>
    </r>
    <r>
      <rPr>
        <sz val="10"/>
        <rFont val="Arial"/>
        <family val="2"/>
      </rPr>
      <t>Includes all participants who were selected for high usage verification process.</t>
    </r>
  </si>
  <si>
    <r>
      <t>2</t>
    </r>
    <r>
      <rPr>
        <sz val="10"/>
        <rFont val="Arial"/>
        <family val="2"/>
      </rPr>
      <t xml:space="preserve"> Includes customers verified as over income, who requested to be de-enrolled, did not reduce usage, or did not agree to be weatherized.</t>
    </r>
  </si>
  <si>
    <r>
      <rPr>
        <vertAlign val="superscript"/>
        <sz val="10"/>
        <rFont val="Arial"/>
        <family val="2"/>
      </rPr>
      <t>3</t>
    </r>
    <r>
      <rPr>
        <sz val="10"/>
        <rFont val="Arial"/>
        <family val="2"/>
      </rPr>
      <t xml:space="preserve"> Verification results are tied to the month initiated. Therefore, verification results may be pending due to the time permitted for a participant to respond. Each utility may have a different de-enrollment date due to billing cycle or other contributing factors.</t>
    </r>
  </si>
  <si>
    <r>
      <t xml:space="preserve">Note:  </t>
    </r>
    <r>
      <rPr>
        <sz val="10"/>
        <rFont val="Arial"/>
        <family val="2"/>
      </rPr>
      <t>Any required corrections/adjustments are reported herein and supersede results reported in prior months and may reflect YTD adjustments.</t>
    </r>
  </si>
  <si>
    <t>CARE Program Table 4 - Enrollment by County</t>
  </si>
  <si>
    <r>
      <t>Estimated Eligible Households</t>
    </r>
    <r>
      <rPr>
        <b/>
        <vertAlign val="superscript"/>
        <sz val="10"/>
        <rFont val="Arial"/>
        <family val="2"/>
      </rPr>
      <t>1</t>
    </r>
  </si>
  <si>
    <r>
      <t>Total Households Enrolled</t>
    </r>
    <r>
      <rPr>
        <b/>
        <vertAlign val="superscript"/>
        <sz val="10"/>
        <rFont val="Arial"/>
        <family val="2"/>
      </rPr>
      <t>2</t>
    </r>
  </si>
  <si>
    <r>
      <t>Enrollment Rate</t>
    </r>
    <r>
      <rPr>
        <b/>
        <vertAlign val="superscript"/>
        <sz val="10"/>
        <rFont val="Arial"/>
        <family val="2"/>
      </rPr>
      <t>3</t>
    </r>
  </si>
  <si>
    <t xml:space="preserve">Rural </t>
  </si>
  <si>
    <t xml:space="preserve">ALAMEDA        </t>
  </si>
  <si>
    <t>ALPINE</t>
  </si>
  <si>
    <t xml:space="preserve">AMADOR         </t>
  </si>
  <si>
    <t xml:space="preserve">BUTTE          </t>
  </si>
  <si>
    <t xml:space="preserve">CALAVERAS      </t>
  </si>
  <si>
    <t xml:space="preserve">COLUSA         </t>
  </si>
  <si>
    <t xml:space="preserve">CONTRA COSTA   </t>
  </si>
  <si>
    <t xml:space="preserve">EL DORADO      </t>
  </si>
  <si>
    <t xml:space="preserve">FRESNO         </t>
  </si>
  <si>
    <t xml:space="preserve">GLENN          </t>
  </si>
  <si>
    <t xml:space="preserve">HUMBOLDT       </t>
  </si>
  <si>
    <t xml:space="preserve">KERN           </t>
  </si>
  <si>
    <t xml:space="preserve">KINGS          </t>
  </si>
  <si>
    <t xml:space="preserve">LAKE           </t>
  </si>
  <si>
    <t xml:space="preserve">LASSEN         </t>
  </si>
  <si>
    <t xml:space="preserve">MADERA         </t>
  </si>
  <si>
    <t xml:space="preserve">MARIN          </t>
  </si>
  <si>
    <t xml:space="preserve">MARIPOSA       </t>
  </si>
  <si>
    <t xml:space="preserve">MENDOCINO      </t>
  </si>
  <si>
    <t xml:space="preserve">MERCED         </t>
  </si>
  <si>
    <t xml:space="preserve">MONTEREY       </t>
  </si>
  <si>
    <t xml:space="preserve">NAPA           </t>
  </si>
  <si>
    <t xml:space="preserve">NEVADA         </t>
  </si>
  <si>
    <t xml:space="preserve">PLACER         </t>
  </si>
  <si>
    <t xml:space="preserve">PLUMAS         </t>
  </si>
  <si>
    <t xml:space="preserve">SACRAMENTO     </t>
  </si>
  <si>
    <t xml:space="preserve">SAN BENITO     </t>
  </si>
  <si>
    <t xml:space="preserve">SAN BERNARDINO </t>
  </si>
  <si>
    <t xml:space="preserve">SAN FRANCISCO  </t>
  </si>
  <si>
    <t xml:space="preserve">SAN JOAQUIN    </t>
  </si>
  <si>
    <t xml:space="preserve">SAN MATEO      </t>
  </si>
  <si>
    <t xml:space="preserve">SANTA BARBARA  </t>
  </si>
  <si>
    <t xml:space="preserve">SANTA CLARA    </t>
  </si>
  <si>
    <t xml:space="preserve">SANTA CRUZ     </t>
  </si>
  <si>
    <t xml:space="preserve">SHASTA         </t>
  </si>
  <si>
    <t xml:space="preserve">SIERRA         </t>
  </si>
  <si>
    <t xml:space="preserve">SISKIYOU       </t>
  </si>
  <si>
    <t xml:space="preserve">SOLANO         </t>
  </si>
  <si>
    <t xml:space="preserve">SONOMA         </t>
  </si>
  <si>
    <t xml:space="preserve">STANISLAUS     </t>
  </si>
  <si>
    <t xml:space="preserve">SUTTER         </t>
  </si>
  <si>
    <t xml:space="preserve">TEHAMA         </t>
  </si>
  <si>
    <t xml:space="preserve">TRINITY        </t>
  </si>
  <si>
    <t xml:space="preserve">TULARE         </t>
  </si>
  <si>
    <t xml:space="preserve">TUOLUMNE       </t>
  </si>
  <si>
    <t xml:space="preserve">YOLO           </t>
  </si>
  <si>
    <t xml:space="preserve">YUBA           </t>
  </si>
  <si>
    <r>
      <rPr>
        <vertAlign val="superscript"/>
        <sz val="10"/>
        <rFont val="Arial"/>
        <family val="2"/>
      </rPr>
      <t xml:space="preserve">1 </t>
    </r>
    <r>
      <rPr>
        <sz val="10"/>
        <rFont val="Arial"/>
        <family val="2"/>
      </rPr>
      <t>In accordance with Ordering Paragraph 189 of D.21-06-015, the estimated CARE eligible is based on 2026's estimate.</t>
    </r>
  </si>
  <si>
    <r>
      <t>2</t>
    </r>
    <r>
      <rPr>
        <sz val="10"/>
        <rFont val="Arial"/>
        <family val="2"/>
      </rPr>
      <t xml:space="preserve"> Total Households Enrolled includes submeter tenants.</t>
    </r>
  </si>
  <si>
    <r>
      <rPr>
        <vertAlign val="superscript"/>
        <sz val="10"/>
        <rFont val="Arial"/>
        <family val="2"/>
      </rPr>
      <t>3</t>
    </r>
    <r>
      <rPr>
        <sz val="10"/>
        <rFont val="Arial"/>
        <family val="2"/>
      </rPr>
      <t xml:space="preserve"> Penetration Rate and Enrollment Rate are the same value.</t>
    </r>
  </si>
  <si>
    <t>`</t>
  </si>
  <si>
    <t>CARE Program Table 5 - Recertification Results</t>
  </si>
  <si>
    <t>Total CARE Households</t>
  </si>
  <si>
    <r>
      <t xml:space="preserve">Households Requested to Recertify </t>
    </r>
    <r>
      <rPr>
        <b/>
        <vertAlign val="superscript"/>
        <sz val="8"/>
        <rFont val="Arial"/>
        <family val="2"/>
      </rPr>
      <t>3</t>
    </r>
  </si>
  <si>
    <t>% of Households Total (C/B)</t>
  </si>
  <si>
    <r>
      <t>Households Recertified</t>
    </r>
    <r>
      <rPr>
        <b/>
        <vertAlign val="superscript"/>
        <sz val="10"/>
        <rFont val="Arial"/>
        <family val="2"/>
      </rPr>
      <t>1</t>
    </r>
  </si>
  <si>
    <r>
      <t>Households De-enrolled</t>
    </r>
    <r>
      <rPr>
        <b/>
        <vertAlign val="superscript"/>
        <sz val="10"/>
        <rFont val="Arial"/>
        <family val="2"/>
      </rPr>
      <t>2</t>
    </r>
  </si>
  <si>
    <r>
      <t>Recertification Rate %</t>
    </r>
    <r>
      <rPr>
        <b/>
        <vertAlign val="superscript"/>
        <sz val="10"/>
        <rFont val="Arial"/>
        <family val="2"/>
      </rPr>
      <t xml:space="preserve"> </t>
    </r>
    <r>
      <rPr>
        <b/>
        <sz val="10"/>
        <rFont val="Arial"/>
        <family val="2"/>
      </rPr>
      <t>(E/C)</t>
    </r>
  </si>
  <si>
    <t>% of Total Households De-enrolled (F/B)</t>
  </si>
  <si>
    <r>
      <rPr>
        <vertAlign val="superscript"/>
        <sz val="10"/>
        <rFont val="Arial"/>
        <family val="2"/>
      </rPr>
      <t>1</t>
    </r>
    <r>
      <rPr>
        <sz val="10"/>
        <rFont val="Arial"/>
        <family val="2"/>
      </rPr>
      <t xml:space="preserve"> Recertification results are tied to the month initiated and the recertification process allows customers 90 days to respond to the recertification request.  Results may be pending due to the time permitted for a participant to respond.  </t>
    </r>
  </si>
  <si>
    <r>
      <rPr>
        <vertAlign val="superscript"/>
        <sz val="10"/>
        <rFont val="Arial"/>
        <family val="2"/>
      </rPr>
      <t>2</t>
    </r>
    <r>
      <rPr>
        <sz val="10"/>
        <rFont val="Arial"/>
        <family val="2"/>
      </rPr>
      <t xml:space="preserve"> Includes customers who did not respond or who requested to be de-enrolled.</t>
    </r>
  </si>
  <si>
    <r>
      <rPr>
        <vertAlign val="superscript"/>
        <sz val="10"/>
        <rFont val="Arial"/>
        <family val="2"/>
      </rPr>
      <t>3</t>
    </r>
    <r>
      <rPr>
        <sz val="10"/>
        <rFont val="Arial"/>
        <family val="2"/>
      </rPr>
      <t xml:space="preserve"> Excludes count of customers automatically recertified.</t>
    </r>
  </si>
  <si>
    <t>Note:  Any required corrections/adjustments are reported herein and supersede results reported in prior months and may reflect YTD adjustments.</t>
  </si>
  <si>
    <r>
      <t>CARE Program Table 6 - Capitation Contractors</t>
    </r>
    <r>
      <rPr>
        <b/>
        <vertAlign val="superscript"/>
        <sz val="10"/>
        <rFont val="Arial"/>
        <family val="2"/>
      </rPr>
      <t>1</t>
    </r>
  </si>
  <si>
    <r>
      <t>Contractor</t>
    </r>
    <r>
      <rPr>
        <b/>
        <vertAlign val="superscript"/>
        <sz val="10"/>
        <rFont val="Arial"/>
        <family val="2"/>
      </rPr>
      <t>2</t>
    </r>
    <r>
      <rPr>
        <b/>
        <sz val="10"/>
        <rFont val="Arial"/>
        <family val="2"/>
      </rPr>
      <t xml:space="preserve"> </t>
    </r>
  </si>
  <si>
    <t>Contractor Type</t>
  </si>
  <si>
    <t>Total Enrollments</t>
  </si>
  <si>
    <t>(Check one or more if applicable)</t>
  </si>
  <si>
    <t>Private</t>
  </si>
  <si>
    <t>CBO</t>
  </si>
  <si>
    <t>WMDVBE</t>
  </si>
  <si>
    <t>Current Month</t>
  </si>
  <si>
    <t>Year-to-Date</t>
  </si>
  <si>
    <t>ACTS Foundation</t>
  </si>
  <si>
    <t>x </t>
  </si>
  <si>
    <t>Amador-Tuolumne Community Action Agency</t>
  </si>
  <si>
    <t>American GI Forum</t>
  </si>
  <si>
    <t>Binational of Central California</t>
  </si>
  <si>
    <t>Breathe California</t>
  </si>
  <si>
    <t>CATHOLIC CHARITIES DIOCESE of Fresno</t>
  </si>
  <si>
    <t>Catholic Charities of East Bay (Oakland)</t>
  </si>
  <si>
    <t>Central Coast Energy Services</t>
  </si>
  <si>
    <t>Cesar Moncada (Moncada Outreach)</t>
  </si>
  <si>
    <t>Chacon Sytems Inc.</t>
  </si>
  <si>
    <t>Child Abuse Prevention Council of SJC</t>
  </si>
  <si>
    <t>Commnity Housing Opportunities Corporation (CHOC)</t>
  </si>
  <si>
    <t>Community Action Marin</t>
  </si>
  <si>
    <t>Community Action Partnership of Kern (CAPK)</t>
  </si>
  <si>
    <t>Community Action Partnership of Madera County</t>
  </si>
  <si>
    <t>Community Bridges</t>
  </si>
  <si>
    <t>Community Resource Project</t>
  </si>
  <si>
    <t>Dignity Health Connected Living</t>
  </si>
  <si>
    <t>El Puente Comunitario</t>
  </si>
  <si>
    <t>Fair Housing Advocates of Northern California</t>
  </si>
  <si>
    <t>Fresno EOC</t>
  </si>
  <si>
    <t>Independent Living Center of Kern</t>
  </si>
  <si>
    <t>Interfaith Council of Amador</t>
  </si>
  <si>
    <t>Merced County Community Action</t>
  </si>
  <si>
    <t>Midtown Family Services</t>
  </si>
  <si>
    <t>Monument Crisis Center</t>
  </si>
  <si>
    <t>National Diversity Coalition</t>
  </si>
  <si>
    <t>North Coast Energy Services</t>
  </si>
  <si>
    <t>Rebuilding Together East Bay Network</t>
  </si>
  <si>
    <t>Sacramento Municipal Utility District (SMUD)</t>
  </si>
  <si>
    <t>Sacred Heart Community Service</t>
  </si>
  <si>
    <t>Self Help Enterprise</t>
  </si>
  <si>
    <t>Spectrum Community Services</t>
  </si>
  <si>
    <t>Up Valley Family Centers of Napa</t>
  </si>
  <si>
    <t>Valley Clean Air Now (CAN)</t>
  </si>
  <si>
    <t>West Modesto Community Collaborative</t>
  </si>
  <si>
    <r>
      <rPr>
        <vertAlign val="superscript"/>
        <sz val="10"/>
        <rFont val="Arial"/>
        <family val="2"/>
      </rPr>
      <t>1</t>
    </r>
    <r>
      <rPr>
        <sz val="10"/>
        <rFont val="Arial"/>
        <family val="2"/>
      </rPr>
      <t xml:space="preserve"> All capitation contractors with current contracts are listed regardless of whether they have signed up customers or submitted invoices this year.</t>
    </r>
  </si>
  <si>
    <t>CARE Program Table 7 - Expenditures for Pilots and Studies [*]</t>
  </si>
  <si>
    <t>Authorized 2021-2026 Budget</t>
  </si>
  <si>
    <t xml:space="preserve">Current Month Expenses </t>
  </si>
  <si>
    <t xml:space="preserve">Year to Date Expenses </t>
  </si>
  <si>
    <t xml:space="preserve">Cycle to Date Expenses </t>
  </si>
  <si>
    <t>Studies</t>
  </si>
  <si>
    <t>Joint IOU - 2022 Low Income Needs Assessment (LINA) Study</t>
  </si>
  <si>
    <t>Joint IOU - 2025 Low Income Needs Assessment (LINA) Study</t>
  </si>
  <si>
    <t>Joint IOU - 2028 Low Income Needs Assessment (LINA) Study</t>
  </si>
  <si>
    <t xml:space="preserve">Joint IOU - Statewide CARE-ESA Categorical Study </t>
  </si>
  <si>
    <r>
      <rPr>
        <b/>
        <sz val="10"/>
        <color theme="1"/>
        <rFont val="Arial"/>
        <family val="2"/>
      </rPr>
      <t>NOTE</t>
    </r>
    <r>
      <rPr>
        <sz val="10"/>
        <color theme="1"/>
        <rFont val="Arial"/>
        <family val="2"/>
      </rPr>
      <t>: Any required corrections/adjustments are reported herein and supersede results reported in prior months and may reflect YTD adjustments.</t>
    </r>
  </si>
  <si>
    <t>[*] See ESA Table 6 for studies footnotes.</t>
  </si>
  <si>
    <t>CARE Program Table 8 - CARE and Disadvantaged Communities Enrollment Rate for Zip Codes</t>
  </si>
  <si>
    <t>CARE Enrollment Rate for Zip Codes that have 10% or more disconnections [1]</t>
  </si>
  <si>
    <t>CARE Enrollment Rate for Zip Codes in High Poverty (Income Less than 100% FPG) [2]</t>
  </si>
  <si>
    <t>CARE Enrollment Rate for Zip Codes in High Poverty (with 70% or Less CARE Penetration)</t>
  </si>
  <si>
    <t>CARE Enrollment Rate for DAC (Zip/Census Track) Codes in High Poverty (with 70% or Less CARE Enrollment Rate) [3]</t>
  </si>
  <si>
    <t>Note:</t>
  </si>
  <si>
    <t>[1] Disconnection Rates are based on the previous year.</t>
  </si>
  <si>
    <t>[2] Includes zip codes with &gt;25% of customers with incomes less than 100% FPG.</t>
  </si>
  <si>
    <t>[3] DACs are defined at the census tract level. Corresponding zip codes are provided for the purpose of this table; however, the entire zip code listed may not be considered a DAC.</t>
  </si>
  <si>
    <t>Any required corrections/adjustments are reported herein and supersede results reported in prior months and may reflect YTD adjustments.</t>
  </si>
  <si>
    <t>CARE Program Table 8A - CARE Top 10 Lowest Enrollment Rates in High Disconnection, High Poverty, 
and DAC Communities by Zip Code</t>
  </si>
  <si>
    <t>ZIP</t>
  </si>
  <si>
    <t>Top 10 Lowest CARE Enrollment Rate for Zip Codes that have 10% or more Disconnections [1]</t>
  </si>
  <si>
    <t>Top 10 Lowest CARE Enrollment Rate for Zip Codes in High Poverty (Income Less than 100% FPG) [2]</t>
  </si>
  <si>
    <t>Top 10 Lowest CARE Enrollment Rate for Zip Codes in DAC [3]</t>
  </si>
  <si>
    <t>95511</t>
  </si>
  <si>
    <t>95211</t>
  </si>
  <si>
    <t>93721</t>
  </si>
  <si>
    <t>93447</t>
  </si>
  <si>
    <t>93628</t>
  </si>
  <si>
    <t>93206</t>
  </si>
  <si>
    <t>95560</t>
  </si>
  <si>
    <t>96061</t>
  </si>
  <si>
    <t>95652</t>
  </si>
  <si>
    <t>95428</t>
  </si>
  <si>
    <t>95375</t>
  </si>
  <si>
    <t>95333</t>
  </si>
  <si>
    <t>95537</t>
  </si>
  <si>
    <t>95364</t>
  </si>
  <si>
    <t>93301</t>
  </si>
  <si>
    <t>93633</t>
  </si>
  <si>
    <t>93219</t>
  </si>
  <si>
    <t>95939</t>
  </si>
  <si>
    <t>96063</t>
  </si>
  <si>
    <t>93620</t>
  </si>
  <si>
    <t>95335</t>
  </si>
  <si>
    <t>95202</t>
  </si>
  <si>
    <t>93201</t>
  </si>
  <si>
    <t>93405</t>
  </si>
  <si>
    <t>93701</t>
  </si>
  <si>
    <t>95653</t>
  </si>
  <si>
    <t>94704</t>
  </si>
  <si>
    <t>93241</t>
  </si>
  <si>
    <t>Notes:</t>
  </si>
  <si>
    <t xml:space="preserve">Zip codes with fewer than 100 customers are excluded for privacy reasons. </t>
  </si>
  <si>
    <t>FERA Program Table 1 - Program Expenses</t>
  </si>
  <si>
    <t>% of Budget 
Spent YTD</t>
  </si>
  <si>
    <t>FERA Program:</t>
  </si>
  <si>
    <t>Pilot(s)</t>
  </si>
  <si>
    <t xml:space="preserve">FERA Rate Discount </t>
  </si>
  <si>
    <t>[1]  Authorized Budget: Approved for PY 2026 in D.21-06-015, Attachment 1, Table 4.</t>
  </si>
  <si>
    <t>FERA Program Table 2 - Enrollment, Recertification, Attrition, and Enrollment Rate</t>
  </si>
  <si>
    <t>Total 
FERA 
Participants</t>
  </si>
  <si>
    <r>
      <t>Estimated FERA Eligible</t>
    </r>
    <r>
      <rPr>
        <b/>
        <vertAlign val="superscript"/>
        <sz val="10"/>
        <rFont val="Arial"/>
        <family val="2"/>
      </rPr>
      <t>5</t>
    </r>
  </si>
  <si>
    <r>
      <t>Enrollment</t>
    </r>
    <r>
      <rPr>
        <b/>
        <vertAlign val="superscript"/>
        <sz val="10"/>
        <rFont val="Arial"/>
        <family val="2"/>
      </rPr>
      <t>6</t>
    </r>
    <r>
      <rPr>
        <b/>
        <sz val="10"/>
        <rFont val="Arial"/>
        <family val="2"/>
      </rPr>
      <t xml:space="preserve">
Rate %
(W/X)</t>
    </r>
  </si>
  <si>
    <t xml:space="preserve">Other </t>
  </si>
  <si>
    <r>
      <t>1</t>
    </r>
    <r>
      <rPr>
        <sz val="10"/>
        <rFont val="Arial"/>
        <family val="2"/>
      </rPr>
      <t xml:space="preserve"> Enrollments via data sharing between the IOUs.</t>
    </r>
  </si>
  <si>
    <r>
      <t>2</t>
    </r>
    <r>
      <rPr>
        <sz val="10"/>
        <rFont val="Arial"/>
        <family val="2"/>
      </rPr>
      <t xml:space="preserve"> Enrollments via data sharing between departments and/or programs within the utility.</t>
    </r>
  </si>
  <si>
    <r>
      <t>3</t>
    </r>
    <r>
      <rPr>
        <sz val="10"/>
        <rFont val="Arial"/>
        <family val="2"/>
      </rPr>
      <t xml:space="preserve"> Enrollments via data sharing with programs outside the IOU that serve low-income customers.</t>
    </r>
  </si>
  <si>
    <r>
      <t xml:space="preserve">4 </t>
    </r>
    <r>
      <rPr>
        <sz val="10"/>
        <rFont val="Arial"/>
        <family val="2"/>
      </rPr>
      <t>PG&amp;E counts attrition due to no response in the Failed PEV and Failed Recertification columns, respectively.</t>
    </r>
  </si>
  <si>
    <r>
      <rPr>
        <vertAlign val="superscript"/>
        <sz val="9"/>
        <rFont val="Arial"/>
        <family val="2"/>
      </rPr>
      <t xml:space="preserve">5 </t>
    </r>
    <r>
      <rPr>
        <sz val="10"/>
        <rFont val="Arial"/>
        <family val="2"/>
      </rPr>
      <t>In accordance with Ordering Paragraph 189 of D.21-06-015, the estimated FERA eligible is based on 2026's estimate.</t>
    </r>
  </si>
  <si>
    <t>FERA Program Table 3A - Post-Enrollment Verification Results (Model)</t>
  </si>
  <si>
    <t>Total FERA Households Enrolled</t>
  </si>
  <si>
    <t>% of FERA Enrolled Requested to Verify Total</t>
  </si>
  <si>
    <t>FERA  Households De-enrolled (Due to no response)</t>
  </si>
  <si>
    <r>
      <t>FERA Households De-enrolled (Verified as Ineligible)</t>
    </r>
    <r>
      <rPr>
        <b/>
        <vertAlign val="superscript"/>
        <sz val="10"/>
        <rFont val="Arial"/>
        <family val="2"/>
      </rPr>
      <t>1</t>
    </r>
  </si>
  <si>
    <t>% of Total FERA Households De-enrolled</t>
  </si>
  <si>
    <r>
      <t>2</t>
    </r>
    <r>
      <rPr>
        <sz val="10"/>
        <rFont val="Arial"/>
        <family val="2"/>
      </rPr>
      <t xml:space="preserve"> Verification results are tied to the month initiated.  Therefore, verification results may be pending due to the time permitted for a participant to respond.</t>
    </r>
  </si>
  <si>
    <r>
      <t xml:space="preserve">Note: </t>
    </r>
    <r>
      <rPr>
        <sz val="10"/>
        <rFont val="Arial"/>
        <family val="2"/>
      </rPr>
      <t xml:space="preserve">Any required corrections/adjustments are reported herein and supersede results reported in prior months and may reflect YTD adjustments. </t>
    </r>
  </si>
  <si>
    <t>FERA Table 3B Post-Enrollment Verification Results (Electric only High Usage)</t>
  </si>
  <si>
    <t xml:space="preserve">% of Total FERA Households  De-enrolled </t>
  </si>
  <si>
    <t>FERA Program Table 4 - Enrollment by County</t>
  </si>
  <si>
    <t xml:space="preserve">Enrollment Rate </t>
  </si>
  <si>
    <r>
      <rPr>
        <vertAlign val="superscript"/>
        <sz val="10"/>
        <rFont val="Arial"/>
        <family val="2"/>
      </rPr>
      <t xml:space="preserve">1 </t>
    </r>
    <r>
      <rPr>
        <sz val="10"/>
        <rFont val="Arial"/>
        <family val="2"/>
      </rPr>
      <t>In accordance with Ordering Paragraph 189 of D.21-06-015, the estimated FERA eligible is based on 2026's estimate.</t>
    </r>
  </si>
  <si>
    <r>
      <t>2</t>
    </r>
    <r>
      <rPr>
        <sz val="10"/>
        <rFont val="Arial"/>
        <family val="2"/>
      </rPr>
      <t xml:space="preserve"> Total Households Enrolled does not include submeter tenants.</t>
    </r>
  </si>
  <si>
    <t>FERA Program Table 5 - Recertification Results</t>
  </si>
  <si>
    <t>Total FERA Households</t>
  </si>
  <si>
    <r>
      <t xml:space="preserve">Households Requested to Recertify </t>
    </r>
    <r>
      <rPr>
        <b/>
        <vertAlign val="superscript"/>
        <sz val="8"/>
        <rFont val="Arial"/>
        <family val="2"/>
      </rPr>
      <t>2</t>
    </r>
  </si>
  <si>
    <t>Households De-enrolled</t>
  </si>
  <si>
    <r>
      <t xml:space="preserve">2 </t>
    </r>
    <r>
      <rPr>
        <sz val="10"/>
        <rFont val="Arial"/>
        <family val="2"/>
      </rPr>
      <t>Excludes count of customers recertified through the probability model.</t>
    </r>
  </si>
  <si>
    <r>
      <rPr>
        <b/>
        <sz val="10"/>
        <rFont val="Arial"/>
        <family val="2"/>
      </rPr>
      <t xml:space="preserve">Note: </t>
    </r>
    <r>
      <rPr>
        <sz val="10"/>
        <rFont val="Arial"/>
        <family val="2"/>
      </rPr>
      <t xml:space="preserve"> Any required corrections/adjustments are reported herein and supersede results reported in prior months and may reflect YTD adjustments.</t>
    </r>
  </si>
  <si>
    <r>
      <t>FERA Program Table 6 - Capitation Contractors</t>
    </r>
    <r>
      <rPr>
        <b/>
        <vertAlign val="superscript"/>
        <sz val="10"/>
        <rFont val="Arial"/>
        <family val="2"/>
      </rPr>
      <t>1</t>
    </r>
  </si>
  <si>
    <t>Mutual Housing California</t>
  </si>
  <si>
    <t xml:space="preserve">Total Enrollments </t>
  </si>
  <si>
    <t xml:space="preserve">[1] The estimates for eligible households will be provided based on the 250% Federal Poverty Guidelines where applicable. </t>
  </si>
  <si>
    <t>[12] Estimated eligibility is based on CARE/FERA households with arrearages (defined as overdue balance greater than 30 days) in the prior year as reported in PG&amp;E's R.18-07-015 Monthly Disconnection Report through Decemeber 2021. For "Contacted" and "Treated" data, Arrearages is defined as any customer who qualifies for the Arrearages Management Plan (AMP). Eligibility criteria are described here: https://www.pge.com/en_US/residential/save-energy-money/help-paying-your-bill/payment-assistance-overview/payment-assistance-overview.page</t>
  </si>
  <si>
    <t>Through July 31, 2026</t>
  </si>
  <si>
    <t>ESA Main Impact &amp; Process Evaluation [6] [10]</t>
  </si>
  <si>
    <t>MFWB Impact &amp; Process Evaluation [6] [10]</t>
  </si>
  <si>
    <t>[12] Modeled savings for Pilot Plus was 11,912 kWh and 2,016 therms, and modeled savings for Pilot Deep was 20,389 kWh and 30,763 therms.</t>
  </si>
  <si>
    <t>[3] For the May 2026 IQP monthly report and moving forward, lifecycle savings values for MFWB are calculated using the same escalation methodology as ESA Main and Multifamily In-Unit projects.</t>
  </si>
  <si>
    <t>Table 3H, Summary - ESA Program (SF, MH), MFWB, CSD Leveraging, Pilot Plus and Pilot Deep</t>
  </si>
  <si>
    <r>
      <t>Lifecycle kWh Savings</t>
    </r>
    <r>
      <rPr>
        <vertAlign val="superscript"/>
        <sz val="10"/>
        <rFont val="Arial"/>
        <family val="2"/>
      </rPr>
      <t>[3]</t>
    </r>
  </si>
  <si>
    <r>
      <t>Lifecycle Therm Savings</t>
    </r>
    <r>
      <rPr>
        <vertAlign val="superscript"/>
        <sz val="10"/>
        <rFont val="Arial"/>
        <family val="2"/>
      </rPr>
      <t>[3]</t>
    </r>
  </si>
  <si>
    <r>
      <t>Average 1st Year Bill Savings / Treated households</t>
    </r>
    <r>
      <rPr>
        <vertAlign val="superscript"/>
        <sz val="10"/>
        <rFont val="Arial"/>
        <family val="2"/>
      </rPr>
      <t>[3]</t>
    </r>
  </si>
  <si>
    <r>
      <t>Average Lifecycle Bill Savings / Treated Household</t>
    </r>
    <r>
      <rPr>
        <vertAlign val="superscript"/>
        <sz val="10"/>
        <rFont val="Arial"/>
        <family val="2"/>
      </rPr>
      <t>[3]</t>
    </r>
  </si>
  <si>
    <t>[10] Per the July 2026 ED/IOU agreement, study names and associated budget allocations were updated beginning with the July 2026 report to better reflect the scope of the evaluation efforts: "Load Impact Evaluation Study" to "ESA Main Impact &amp; Process Evaluation" and "Joint IOU Process Evaluation Studies (1–4 Studies)" to "MFWB Impact &amp; Process Evaluation".  Budget allocations were approved by the ESA/CARE Study Working Group in September 2025, and the total statewide authorized funding remains unchanged.</t>
  </si>
  <si>
    <t xml:space="preserve">Enterprise Rancheria of Maidu, Habematolel Pomo, Owens Valley, Big Valley Rancheria, Dry Creek Rancheria, Middletown Rancheria (Tribal 2025-2027 Outreach Grant grantees) </t>
  </si>
  <si>
    <r>
      <rPr>
        <vertAlign val="superscript"/>
        <sz val="10"/>
        <rFont val="Arial"/>
        <family val="2"/>
      </rPr>
      <t>2</t>
    </r>
    <r>
      <rPr>
        <sz val="10"/>
        <rFont val="Arial"/>
        <family val="2"/>
      </rPr>
      <t xml:space="preserve"> The list of contractors had discrepancies within the IQP monthly reports from January through May 2026. The list has since been corrected.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</si>
</sst>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yymmmmdd"/>
    <numFmt numFmtId="167" formatCode="#,##0.00&quot; $&quot;;\-#,##0.00&quot; $&quot;"/>
    <numFmt numFmtId="168" formatCode=";;;"/>
    <numFmt numFmtId="169" formatCode="dd/mm/yy"/>
    <numFmt numFmtId="170" formatCode="[$-409]mmmm\ d\,\ yyyy;@"/>
    <numFmt numFmtId="171" formatCode="0.0%"/>
    <numFmt numFmtId="172" formatCode="General_)"/>
    <numFmt numFmtId="173" formatCode="#,##0.00;[Red]#,##0.00"/>
    <numFmt numFmtId="174" formatCode="_([$$-409]* #,##0_);_([$$-409]* \(#,##0\);_([$$-409]* &quot;-&quot;??_);_(@_)"/>
    <numFmt numFmtId="175" formatCode="[$-409]mmm\-yy;@"/>
    <numFmt numFmtId="176" formatCode="0.000%"/>
    <numFmt numFmtId="177" formatCode="_(&quot;$&quot;* #,##0.0_);_(&quot;$&quot;* \(#,##0.0\);_(&quot;$&quot;* &quot;-&quot;?_);_(@_)"/>
    <numFmt numFmtId="178" formatCode="_(* #,##0.0_);_(* \(#,##0.0\);_(* &quot;-&quot;??_);_(@_)"/>
    <numFmt numFmtId="179" formatCode="_(* #,##0.0_);_(* \(#,##0.0\);_(* &quot;-&quot;_);_(@_)"/>
    <numFmt numFmtId="180" formatCode="0.0"/>
    <numFmt numFmtId="181" formatCode="0.000"/>
    <numFmt numFmtId="182" formatCode="&quot;$&quot;#,##0.00"/>
    <numFmt numFmtId="183" formatCode="0_);\(0\)"/>
    <numFmt numFmtId="184" formatCode="&quot;$&quot;#,##0"/>
    <numFmt numFmtId="185" formatCode="_(* #,##0.000_);_(* \(#,##0.000\);_(* &quot;-&quot;??_);_(@_)"/>
  </numFmts>
  <fonts count="159">
    <font>
      <sz val="10"/>
      <name val="Arial"/>
      <family val="2"/>
    </font>
    <font>
      <sz val="11"/>
      <color theme="1"/>
      <name val="Calibri"/>
      <family val="2"/>
      <scheme val="minor"/>
    </font>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1"/>
      <color indexed="10"/>
      <name val="Calibri"/>
      <family val="2"/>
    </font>
    <font>
      <b/>
      <sz val="10"/>
      <color indexed="8"/>
      <name val="Arial"/>
      <family val="2"/>
    </font>
    <font>
      <sz val="10"/>
      <color indexed="8"/>
      <name val="Arial"/>
      <family val="2"/>
    </font>
    <font>
      <b/>
      <sz val="10"/>
      <name val="Arial"/>
      <family val="2"/>
    </font>
    <font>
      <b/>
      <sz val="12"/>
      <name val="Arial"/>
      <family val="2"/>
    </font>
    <font>
      <sz val="10"/>
      <color indexed="10"/>
      <name val="Arial"/>
      <family val="2"/>
    </font>
    <font>
      <sz val="10"/>
      <color indexed="8"/>
      <name val="MS Sans Serif"/>
      <family val="2"/>
    </font>
    <font>
      <sz val="8"/>
      <name val="Arial"/>
      <family val="2"/>
    </font>
    <font>
      <b/>
      <u/>
      <sz val="11"/>
      <color indexed="37"/>
      <name val="Arial"/>
      <family val="2"/>
    </font>
    <font>
      <b/>
      <sz val="18"/>
      <name val="Arial"/>
      <family val="2"/>
    </font>
    <font>
      <sz val="10"/>
      <color indexed="12"/>
      <name val="Arial"/>
      <family val="2"/>
    </font>
    <font>
      <sz val="7"/>
      <name val="Small Fonts"/>
      <family val="2"/>
    </font>
    <font>
      <sz val="12"/>
      <name val="Arial"/>
      <family val="2"/>
    </font>
    <font>
      <sz val="10"/>
      <name val="Tahoma"/>
      <family val="2"/>
    </font>
    <font>
      <sz val="8"/>
      <color indexed="12"/>
      <name val="Arial"/>
      <family val="2"/>
    </font>
    <font>
      <b/>
      <sz val="14"/>
      <name val="Arial"/>
      <family val="2"/>
    </font>
    <font>
      <b/>
      <sz val="8"/>
      <name val="Arial"/>
      <family val="2"/>
    </font>
    <font>
      <sz val="8"/>
      <color indexed="8"/>
      <name val="Arial"/>
      <family val="2"/>
    </font>
    <font>
      <sz val="10"/>
      <name val="Helv"/>
      <family val="2"/>
      <charset val="204"/>
    </font>
    <font>
      <b/>
      <sz val="10"/>
      <color indexed="39"/>
      <name val="Arial"/>
      <family val="2"/>
    </font>
    <font>
      <b/>
      <sz val="11"/>
      <color indexed="9"/>
      <name val="Arial"/>
      <family val="2"/>
    </font>
    <font>
      <b/>
      <i/>
      <sz val="11"/>
      <color indexed="9"/>
      <name val="Arial"/>
      <family val="2"/>
    </font>
    <font>
      <b/>
      <sz val="9"/>
      <name val="Arial"/>
      <family val="2"/>
    </font>
    <font>
      <b/>
      <sz val="12"/>
      <color indexed="8"/>
      <name val="Arial"/>
      <family val="2"/>
    </font>
    <font>
      <i/>
      <sz val="8"/>
      <color indexed="8"/>
      <name val="Arial"/>
      <family val="2"/>
    </font>
    <font>
      <sz val="10"/>
      <color indexed="56"/>
      <name val="Arial"/>
      <family val="2"/>
    </font>
    <font>
      <sz val="9"/>
      <name val="Arial"/>
      <family val="2"/>
    </font>
    <font>
      <sz val="10"/>
      <color indexed="39"/>
      <name val="Arial"/>
      <family val="2"/>
    </font>
    <font>
      <sz val="12"/>
      <color indexed="9"/>
      <name val="Arial"/>
      <family val="2"/>
    </font>
    <font>
      <i/>
      <sz val="12"/>
      <color indexed="9"/>
      <name val="Arial"/>
      <family val="2"/>
    </font>
    <font>
      <sz val="11"/>
      <color indexed="9"/>
      <name val="Arial"/>
      <family val="2"/>
    </font>
    <font>
      <i/>
      <sz val="11"/>
      <color indexed="9"/>
      <name val="Arial"/>
      <family val="2"/>
    </font>
    <font>
      <b/>
      <sz val="11"/>
      <color indexed="56"/>
      <name val="Arial"/>
      <family val="2"/>
    </font>
    <font>
      <b/>
      <i/>
      <sz val="11"/>
      <color indexed="56"/>
      <name val="Arial"/>
      <family val="2"/>
    </font>
    <font>
      <b/>
      <sz val="11"/>
      <color indexed="18"/>
      <name val="Arial Narrow"/>
      <family val="2"/>
    </font>
    <font>
      <sz val="9"/>
      <color indexed="20"/>
      <name val="Arial"/>
      <family val="2"/>
    </font>
    <font>
      <sz val="9"/>
      <color indexed="8"/>
      <name val="Arial"/>
      <family val="2"/>
    </font>
    <font>
      <b/>
      <sz val="9"/>
      <color indexed="8"/>
      <name val="Arial"/>
      <family val="2"/>
    </font>
    <font>
      <u/>
      <sz val="10"/>
      <color indexed="12"/>
      <name val="Arial"/>
      <family val="2"/>
    </font>
    <font>
      <b/>
      <vertAlign val="superscript"/>
      <sz val="10"/>
      <name val="Arial"/>
      <family val="2"/>
    </font>
    <font>
      <sz val="10"/>
      <color theme="1"/>
      <name val="Arial"/>
      <family val="2"/>
    </font>
    <font>
      <sz val="10"/>
      <color rgb="FFFF0000"/>
      <name val="Arial"/>
      <family val="2"/>
    </font>
    <font>
      <b/>
      <sz val="11"/>
      <name val="Arial"/>
      <family val="2"/>
    </font>
    <font>
      <sz val="11"/>
      <name val="Arial"/>
      <family val="2"/>
    </font>
    <font>
      <vertAlign val="superscript"/>
      <sz val="10"/>
      <name val="Arial"/>
      <family val="2"/>
    </font>
    <font>
      <sz val="10"/>
      <color rgb="FF0070C0"/>
      <name val="Arial"/>
      <family val="2"/>
    </font>
    <font>
      <sz val="11"/>
      <name val="Interstate-LightCondensed"/>
      <family val="2"/>
    </font>
    <font>
      <b/>
      <sz val="15"/>
      <color indexed="56"/>
      <name val="Calibri"/>
      <family val="2"/>
    </font>
    <font>
      <b/>
      <sz val="13"/>
      <color indexed="56"/>
      <name val="Calibri"/>
      <family val="2"/>
    </font>
    <font>
      <b/>
      <sz val="11"/>
      <color indexed="8"/>
      <name val="Calibri"/>
      <family val="2"/>
    </font>
    <font>
      <sz val="11"/>
      <color indexed="10"/>
      <name val="Arial"/>
      <family val="2"/>
    </font>
    <font>
      <sz val="7"/>
      <name val="Arial"/>
      <family val="2"/>
    </font>
    <font>
      <b/>
      <sz val="11"/>
      <color indexed="18"/>
      <name val="Arial"/>
      <family val="2"/>
    </font>
    <font>
      <b/>
      <i/>
      <sz val="11"/>
      <color indexed="18"/>
      <name val="Arial"/>
      <family val="2"/>
    </font>
    <font>
      <sz val="12"/>
      <color indexed="18"/>
      <name val="MS Sans Serif"/>
      <family val="2"/>
    </font>
    <font>
      <sz val="12"/>
      <color indexed="9"/>
      <name val="MS Sans Serif"/>
      <family val="2"/>
    </font>
    <font>
      <b/>
      <sz val="11"/>
      <color indexed="9"/>
      <name val="Arial Narrow"/>
      <family val="2"/>
    </font>
    <font>
      <sz val="11"/>
      <color indexed="18"/>
      <name val="Arial"/>
      <family val="2"/>
    </font>
    <font>
      <sz val="10"/>
      <color indexed="18"/>
      <name val="Arial"/>
      <family val="2"/>
    </font>
    <font>
      <sz val="10"/>
      <color indexed="9"/>
      <name val="Arial"/>
      <family val="2"/>
    </font>
    <font>
      <sz val="12"/>
      <color indexed="56"/>
      <name val="Arial"/>
      <family val="2"/>
    </font>
    <font>
      <i/>
      <sz val="12"/>
      <color indexed="56"/>
      <name val="Arial"/>
      <family val="2"/>
    </font>
    <font>
      <sz val="11"/>
      <color indexed="56"/>
      <name val="Arial"/>
      <family val="2"/>
    </font>
    <font>
      <i/>
      <sz val="11"/>
      <color indexed="56"/>
      <name val="Arial"/>
      <family val="2"/>
    </font>
    <font>
      <sz val="18"/>
      <color indexed="18"/>
      <name val="Arial"/>
      <family val="2"/>
    </font>
    <font>
      <b/>
      <sz val="11"/>
      <color indexed="62"/>
      <name val="Calibri"/>
      <family val="2"/>
    </font>
    <font>
      <b/>
      <sz val="18"/>
      <color indexed="62"/>
      <name val="Cambria"/>
      <family val="2"/>
    </font>
    <font>
      <b/>
      <sz val="15"/>
      <color indexed="62"/>
      <name val="Calibri"/>
      <family val="2"/>
    </font>
    <font>
      <b/>
      <sz val="13"/>
      <color indexed="62"/>
      <name val="Calibri"/>
      <family val="2"/>
    </font>
    <font>
      <b/>
      <vertAlign val="superscript"/>
      <sz val="12"/>
      <name val="Arial"/>
      <family val="2"/>
    </font>
    <font>
      <b/>
      <sz val="10"/>
      <color theme="1"/>
      <name val="Arial"/>
      <family val="2"/>
    </font>
    <font>
      <b/>
      <sz val="10"/>
      <color rgb="FFFF0000"/>
      <name val="Arial"/>
      <family val="2"/>
    </font>
    <font>
      <strike/>
      <sz val="10"/>
      <color rgb="FFFF0000"/>
      <name val="Arial"/>
      <family val="2"/>
    </font>
    <font>
      <strike/>
      <sz val="10"/>
      <name val="Arial"/>
      <family val="2"/>
    </font>
    <font>
      <sz val="11"/>
      <name val="Calibri"/>
      <family val="2"/>
    </font>
    <font>
      <sz val="20"/>
      <color rgb="FFFF0000"/>
      <name val="Arial"/>
      <family val="2"/>
    </font>
    <font>
      <b/>
      <sz val="10"/>
      <name val="Calibri"/>
      <family val="2"/>
      <scheme val="minor"/>
    </font>
    <font>
      <sz val="10"/>
      <color rgb="FF000000"/>
      <name val="Arial"/>
      <family val="2"/>
    </font>
    <font>
      <sz val="10"/>
      <name val="Arial"/>
      <family val="2"/>
    </font>
    <font>
      <sz val="8"/>
      <color indexed="10"/>
      <name val="Arial"/>
      <family val="2"/>
    </font>
    <font>
      <vertAlign val="superscript"/>
      <sz val="11"/>
      <name val="Arial"/>
      <family val="2"/>
    </font>
    <font>
      <b/>
      <sz val="10"/>
      <color indexed="10"/>
      <name val="Arial"/>
      <family val="2"/>
    </font>
    <font>
      <sz val="11"/>
      <color rgb="FF000000"/>
      <name val="Calibri"/>
      <family val="2"/>
    </font>
    <font>
      <b/>
      <strike/>
      <sz val="10"/>
      <color rgb="FFFF0000"/>
      <name val="Arial"/>
      <family val="2"/>
    </font>
    <font>
      <b/>
      <sz val="10"/>
      <color theme="9" tint="-0.249977111117893"/>
      <name val="Arial"/>
      <family val="2"/>
    </font>
    <font>
      <b/>
      <sz val="12"/>
      <color rgb="FFFF0000"/>
      <name val="Arial"/>
      <family val="2"/>
    </font>
    <font>
      <b/>
      <sz val="16"/>
      <color rgb="FFFF0000"/>
      <name val="Times New Roman"/>
      <family val="1"/>
    </font>
    <font>
      <b/>
      <sz val="16"/>
      <name val="Arial"/>
      <family val="2"/>
    </font>
    <font>
      <sz val="11"/>
      <name val="Times New Roman"/>
      <family val="1"/>
    </font>
    <font>
      <sz val="16"/>
      <name val="Arial"/>
      <family val="2"/>
    </font>
    <font>
      <sz val="11"/>
      <name val="Calibri"/>
      <family val="2"/>
      <scheme val="minor"/>
    </font>
    <font>
      <i/>
      <sz val="10"/>
      <color theme="1"/>
      <name val="Arial"/>
      <family val="2"/>
    </font>
    <font>
      <u/>
      <sz val="11"/>
      <color theme="10"/>
      <name val="Calibri"/>
      <family val="2"/>
      <scheme val="minor"/>
    </font>
    <font>
      <sz val="20"/>
      <name val="Arial"/>
      <family val="2"/>
    </font>
    <font>
      <b/>
      <sz val="14"/>
      <name val="Calibri"/>
      <family val="2"/>
    </font>
    <font>
      <b/>
      <sz val="10"/>
      <color rgb="FF000000"/>
      <name val="Arial"/>
      <family val="2"/>
    </font>
    <font>
      <sz val="11"/>
      <color indexed="8"/>
      <name val="Calibri"/>
      <family val="2"/>
      <scheme val="minor"/>
    </font>
    <font>
      <sz val="11"/>
      <color rgb="FFFF0000"/>
      <name val="Calibri"/>
      <family val="2"/>
      <scheme val="minor"/>
    </font>
    <font>
      <vertAlign val="superscript"/>
      <sz val="12"/>
      <name val="Arial"/>
      <family val="2"/>
    </font>
    <font>
      <vertAlign val="superscript"/>
      <sz val="10"/>
      <color rgb="FF000000"/>
      <name val="Arial"/>
      <family val="2"/>
    </font>
    <font>
      <i/>
      <sz val="10"/>
      <name val="Arial"/>
      <family val="2"/>
    </font>
    <font>
      <b/>
      <sz val="11"/>
      <color rgb="FF000000"/>
      <name val="Calibri"/>
      <family val="2"/>
    </font>
    <font>
      <sz val="11"/>
      <color rgb="FF212121"/>
      <name val="Calibri"/>
      <family val="2"/>
    </font>
    <font>
      <b/>
      <sz val="11"/>
      <color rgb="FF212121"/>
      <name val="Calibri"/>
      <family val="2"/>
    </font>
    <font>
      <sz val="11"/>
      <color rgb="FF000000"/>
      <name val="Times New Roman"/>
      <family val="1"/>
      <charset val="1"/>
    </font>
    <font>
      <vertAlign val="superscript"/>
      <sz val="9"/>
      <name val="Arial"/>
      <family val="2"/>
    </font>
    <font>
      <b/>
      <vertAlign val="superscript"/>
      <sz val="8"/>
      <name val="Arial"/>
      <family val="2"/>
    </font>
    <font>
      <sz val="10"/>
      <name val="Calibri"/>
      <family val="2"/>
      <scheme val="minor"/>
    </font>
    <font>
      <b/>
      <sz val="42"/>
      <color theme="7"/>
      <name val="Cambria"/>
      <family val="2"/>
      <scheme val="major"/>
    </font>
    <font>
      <i/>
      <sz val="11"/>
      <color theme="7"/>
      <name val="Calibri"/>
      <family val="2"/>
      <scheme val="minor"/>
    </font>
    <font>
      <b/>
      <sz val="11"/>
      <color theme="1" tint="0.24994659260841701"/>
      <name val="Calibri"/>
      <family val="2"/>
      <scheme val="minor"/>
    </font>
    <font>
      <sz val="12"/>
      <color theme="1" tint="0.24994659260841701"/>
      <name val="Cambria"/>
      <family val="2"/>
      <scheme val="major"/>
    </font>
    <font>
      <sz val="11"/>
      <color theme="1" tint="0.24994659260841701"/>
      <name val="Cambria"/>
      <family val="2"/>
      <scheme val="major"/>
    </font>
    <font>
      <sz val="14"/>
      <color theme="1" tint="0.24994659260841701"/>
      <name val="Calibri"/>
      <family val="2"/>
      <scheme val="minor"/>
    </font>
    <font>
      <b/>
      <sz val="11"/>
      <color theme="1" tint="0.34998626667073579"/>
      <name val="Calibri"/>
      <family val="2"/>
      <scheme val="minor"/>
    </font>
    <font>
      <b/>
      <sz val="13"/>
      <color theme="1" tint="0.24994659260841701"/>
      <name val="Cambria"/>
      <family val="2"/>
      <scheme val="major"/>
    </font>
    <font>
      <b/>
      <sz val="13"/>
      <color theme="7"/>
      <name val="Cambria"/>
      <family val="2"/>
      <scheme val="major"/>
    </font>
    <font>
      <sz val="11"/>
      <color rgb="FF000000"/>
      <name val="Aptos Narrow"/>
      <family val="2"/>
    </font>
    <font>
      <sz val="11"/>
      <color rgb="FF000000"/>
      <name val="Calibri"/>
      <family val="2"/>
      <scheme val="minor"/>
    </font>
  </fonts>
  <fills count="56">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2"/>
        <bgColor indexed="64"/>
      </patternFill>
    </fill>
    <fill>
      <patternFill patternType="solid">
        <fgColor indexed="55"/>
        <bgColor indexed="64"/>
      </patternFill>
    </fill>
    <fill>
      <patternFill patternType="solid">
        <fgColor indexed="26"/>
        <bgColor indexed="64"/>
      </patternFill>
    </fill>
    <fill>
      <patternFill patternType="solid">
        <fgColor indexed="43"/>
        <bgColor indexed="64"/>
      </patternFill>
    </fill>
    <fill>
      <patternFill patternType="solid">
        <fgColor indexed="21"/>
        <bgColor indexed="64"/>
      </patternFill>
    </fill>
    <fill>
      <patternFill patternType="solid">
        <fgColor indexed="37"/>
        <bgColor indexed="64"/>
      </patternFill>
    </fill>
    <fill>
      <patternFill patternType="solid">
        <fgColor indexed="50"/>
        <bgColor indexed="64"/>
      </patternFill>
    </fill>
    <fill>
      <patternFill patternType="solid">
        <fgColor indexed="54"/>
        <bgColor indexed="64"/>
      </patternFill>
    </fill>
    <fill>
      <patternFill patternType="solid">
        <fgColor indexed="9"/>
        <bgColor indexed="64"/>
      </patternFill>
    </fill>
    <fill>
      <patternFill patternType="solid">
        <fgColor indexed="40"/>
        <bgColor indexed="64"/>
      </patternFill>
    </fill>
    <fill>
      <patternFill patternType="solid">
        <fgColor indexed="41"/>
        <bgColor indexed="64"/>
      </patternFill>
    </fill>
    <fill>
      <patternFill patternType="solid">
        <fgColor indexed="35"/>
        <bgColor indexed="64"/>
      </patternFill>
    </fill>
    <fill>
      <patternFill patternType="solid">
        <fgColor indexed="14"/>
        <bgColor indexed="64"/>
      </patternFill>
    </fill>
    <fill>
      <patternFill patternType="lightUp">
        <fgColor indexed="54"/>
        <bgColor indexed="41"/>
      </patternFill>
    </fill>
    <fill>
      <patternFill patternType="solid">
        <fgColor theme="4" tint="0.79989013336588644"/>
        <bgColor indexed="64"/>
      </patternFill>
    </fill>
    <fill>
      <patternFill patternType="solid">
        <fgColor theme="0"/>
        <bgColor indexed="64"/>
      </patternFill>
    </fill>
    <fill>
      <patternFill patternType="solid">
        <fgColor theme="0" tint="-0.14990691854609822"/>
        <bgColor indexed="64"/>
      </patternFill>
    </fill>
    <fill>
      <patternFill patternType="solid">
        <fgColor theme="0" tint="-0.24988555558946501"/>
        <bgColor indexed="64"/>
      </patternFill>
    </fill>
    <fill>
      <patternFill patternType="solid">
        <fgColor theme="0" tint="-0.49989318521683401"/>
        <bgColor indexed="64"/>
      </patternFill>
    </fill>
    <fill>
      <patternFill patternType="solid">
        <fgColor rgb="FFFFFFFF"/>
        <bgColor indexed="64"/>
      </patternFill>
    </fill>
    <fill>
      <patternFill patternType="solid">
        <fgColor theme="0" tint="-0.249977111117893"/>
        <bgColor indexed="64"/>
      </patternFill>
    </fill>
    <fill>
      <patternFill patternType="solid">
        <fgColor rgb="FFD9D9D9"/>
        <bgColor rgb="FF000000"/>
      </patternFill>
    </fill>
    <fill>
      <patternFill patternType="solid">
        <fgColor rgb="FFBFBFBF"/>
        <bgColor rgb="FF000000"/>
      </patternFill>
    </fill>
    <fill>
      <patternFill patternType="solid">
        <fgColor rgb="FFFFFF00"/>
        <bgColor indexed="64"/>
      </patternFill>
    </fill>
    <fill>
      <patternFill patternType="solid">
        <fgColor theme="0" tint="-0.14999847407452621"/>
        <bgColor indexed="64"/>
      </patternFill>
    </fill>
    <fill>
      <patternFill patternType="solid">
        <fgColor theme="1" tint="0.34998626667073579"/>
        <bgColor rgb="FF000000"/>
      </patternFill>
    </fill>
    <fill>
      <patternFill patternType="solid">
        <fgColor theme="1" tint="0.34998626667073579"/>
        <bgColor indexed="64"/>
      </patternFill>
    </fill>
    <fill>
      <patternFill patternType="solid">
        <fgColor rgb="FFD9D9D9"/>
        <bgColor indexed="64"/>
      </patternFill>
    </fill>
    <fill>
      <patternFill patternType="solid">
        <fgColor theme="0" tint="-4.9989318521683403E-2"/>
        <bgColor indexed="64"/>
      </patternFill>
    </fill>
    <fill>
      <patternFill patternType="solid">
        <fgColor indexed="65"/>
        <bgColor auto="1"/>
      </patternFill>
    </fill>
    <fill>
      <patternFill patternType="solid">
        <fgColor theme="0" tint="-0.1498764000366222"/>
        <bgColor indexed="64"/>
      </patternFill>
    </fill>
    <fill>
      <patternFill patternType="solid">
        <fgColor theme="9" tint="0.59996337778862885"/>
        <bgColor indexed="64"/>
      </patternFill>
    </fill>
    <fill>
      <patternFill patternType="lightUp">
        <fgColor theme="7"/>
      </patternFill>
    </fill>
    <fill>
      <patternFill patternType="lightUp">
        <fgColor theme="7"/>
        <bgColor theme="9" tint="0.59996337778862885"/>
      </patternFill>
    </fill>
    <fill>
      <patternFill patternType="solid">
        <fgColor theme="9"/>
        <bgColor indexed="64"/>
      </patternFill>
    </fill>
    <fill>
      <patternFill patternType="solid">
        <fgColor rgb="FFFFFFFF"/>
        <bgColor rgb="FF000000"/>
      </patternFill>
    </fill>
  </fills>
  <borders count="163">
    <border>
      <left/>
      <right/>
      <top/>
      <bottom/>
      <diagonal/>
    </border>
    <border>
      <left style="double">
        <color auto="1"/>
      </left>
      <right/>
      <top/>
      <bottom style="hair">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auto="1"/>
      </top>
      <bottom style="medium">
        <color auto="1"/>
      </bottom>
      <diagonal/>
    </border>
    <border>
      <left/>
      <right/>
      <top style="thin">
        <color auto="1"/>
      </top>
      <bottom style="thin">
        <color auto="1"/>
      </bottom>
      <diagonal/>
    </border>
    <border>
      <left/>
      <right/>
      <top/>
      <bottom style="medium">
        <color indexed="30"/>
      </bottom>
      <diagonal/>
    </border>
    <border>
      <left style="double">
        <color auto="1"/>
      </left>
      <right style="double">
        <color auto="1"/>
      </right>
      <top style="double">
        <color auto="1"/>
      </top>
      <bottom style="double">
        <color auto="1"/>
      </bottom>
      <diagonal/>
    </border>
    <border>
      <left style="thin">
        <color auto="1"/>
      </left>
      <right style="thin">
        <color auto="1"/>
      </right>
      <top style="thin">
        <color auto="1"/>
      </top>
      <bottom style="thin">
        <color auto="1"/>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bottom style="thick">
        <color indexed="22"/>
      </bottom>
      <diagonal/>
    </border>
    <border>
      <left/>
      <right/>
      <top/>
      <bottom style="medium">
        <color indexed="22"/>
      </bottom>
      <diagonal/>
    </border>
    <border>
      <left/>
      <right/>
      <top style="medium">
        <color indexed="22"/>
      </top>
      <bottom style="medium">
        <color indexed="22"/>
      </bottom>
      <diagonal/>
    </border>
    <border>
      <left style="thin">
        <color indexed="51"/>
      </left>
      <right style="thin">
        <color indexed="51"/>
      </right>
      <top/>
      <bottom/>
      <diagonal/>
    </border>
    <border>
      <left/>
      <right/>
      <top style="double">
        <color indexed="0"/>
      </top>
      <bottom/>
      <diagonal/>
    </border>
    <border>
      <left/>
      <right/>
      <top/>
      <bottom style="thick">
        <color indexed="62"/>
      </bottom>
      <diagonal/>
    </border>
    <border>
      <left/>
      <right/>
      <top style="thin">
        <color indexed="62"/>
      </top>
      <bottom style="double">
        <color indexed="62"/>
      </bottom>
      <diagonal/>
    </border>
    <border>
      <left/>
      <right/>
      <top/>
      <bottom style="thick">
        <color indexed="44"/>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style="medium">
        <color auto="1"/>
      </left>
      <right style="thin">
        <color auto="1"/>
      </right>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top/>
      <bottom style="thin">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medium">
        <color auto="1"/>
      </bottom>
      <diagonal/>
    </border>
    <border>
      <left style="medium">
        <color auto="1"/>
      </left>
      <right style="medium">
        <color auto="1"/>
      </right>
      <top style="thin">
        <color auto="1"/>
      </top>
      <bottom style="thin">
        <color auto="1"/>
      </bottom>
      <diagonal/>
    </border>
    <border>
      <left style="medium">
        <color auto="1"/>
      </left>
      <right style="medium">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style="medium">
        <color auto="1"/>
      </right>
      <top/>
      <bottom style="thin">
        <color auto="1"/>
      </bottom>
      <diagonal/>
    </border>
    <border>
      <left style="medium">
        <color auto="1"/>
      </left>
      <right/>
      <top/>
      <bottom/>
      <diagonal/>
    </border>
    <border>
      <left/>
      <right/>
      <top style="thin">
        <color auto="1"/>
      </top>
      <bottom style="medium">
        <color auto="1"/>
      </bottom>
      <diagonal/>
    </border>
    <border>
      <left style="thin">
        <color auto="1"/>
      </left>
      <right/>
      <top/>
      <bottom style="thin">
        <color auto="1"/>
      </bottom>
      <diagonal/>
    </border>
    <border>
      <left style="thin">
        <color auto="1"/>
      </left>
      <right/>
      <top/>
      <bottom/>
      <diagonal/>
    </border>
    <border>
      <left style="medium">
        <color auto="1"/>
      </left>
      <right/>
      <top style="thin">
        <color auto="1"/>
      </top>
      <bottom/>
      <diagonal/>
    </border>
    <border>
      <left style="thin">
        <color auto="1"/>
      </left>
      <right style="medium">
        <color auto="1"/>
      </right>
      <top style="thin">
        <color auto="1"/>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style="medium">
        <color auto="1"/>
      </right>
      <top/>
      <bottom style="medium">
        <color auto="1"/>
      </bottom>
      <diagonal/>
    </border>
    <border>
      <left/>
      <right/>
      <top style="medium">
        <color auto="1"/>
      </top>
      <bottom/>
      <diagonal/>
    </border>
    <border>
      <left/>
      <right style="medium">
        <color auto="1"/>
      </right>
      <top/>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style="thin">
        <color auto="1"/>
      </left>
      <right style="medium">
        <color auto="1"/>
      </right>
      <top style="thin">
        <color auto="1"/>
      </top>
      <bottom style="medium">
        <color auto="1"/>
      </bottom>
      <diagonal/>
    </border>
    <border>
      <left/>
      <right style="medium">
        <color auto="1"/>
      </right>
      <top style="thin">
        <color auto="1"/>
      </top>
      <bottom/>
      <diagonal/>
    </border>
    <border>
      <left style="medium">
        <color auto="1"/>
      </left>
      <right/>
      <top/>
      <bottom style="medium">
        <color auto="1"/>
      </bottom>
      <diagonal/>
    </border>
    <border>
      <left/>
      <right style="medium">
        <color auto="1"/>
      </right>
      <top style="thin">
        <color auto="1"/>
      </top>
      <bottom style="medium">
        <color auto="1"/>
      </bottom>
      <diagonal/>
    </border>
    <border>
      <left style="thin">
        <color rgb="FF000000"/>
      </left>
      <right style="thin">
        <color rgb="FF000000"/>
      </right>
      <top style="thin">
        <color rgb="FF000000"/>
      </top>
      <bottom style="thin">
        <color rgb="FF000000"/>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thin">
        <color auto="1"/>
      </right>
      <top style="thin">
        <color auto="1"/>
      </top>
      <bottom style="medium">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right style="medium">
        <color auto="1"/>
      </right>
      <top/>
      <bottom style="thin">
        <color auto="1"/>
      </bottom>
      <diagonal/>
    </border>
    <border>
      <left style="thin">
        <color auto="1"/>
      </left>
      <right style="thin">
        <color auto="1"/>
      </right>
      <top/>
      <bottom/>
      <diagonal/>
    </border>
    <border>
      <left style="medium">
        <color auto="1"/>
      </left>
      <right style="thin">
        <color auto="1"/>
      </right>
      <top/>
      <bottom/>
      <diagonal/>
    </border>
    <border>
      <left style="thin">
        <color auto="1"/>
      </left>
      <right style="medium">
        <color auto="1"/>
      </right>
      <top/>
      <bottom/>
      <diagonal/>
    </border>
    <border>
      <left style="thin">
        <color auto="1"/>
      </left>
      <right style="thin">
        <color rgb="FF000000"/>
      </right>
      <top/>
      <bottom style="thin">
        <color auto="1"/>
      </bottom>
      <diagonal/>
    </border>
    <border>
      <left style="thin">
        <color auto="1"/>
      </left>
      <right style="thin">
        <color rgb="FF000000"/>
      </right>
      <top style="thin">
        <color auto="1"/>
      </top>
      <bottom style="thin">
        <color auto="1"/>
      </bottom>
      <diagonal/>
    </border>
    <border>
      <left style="medium">
        <color auto="1"/>
      </left>
      <right style="medium">
        <color auto="1"/>
      </right>
      <top style="thin">
        <color auto="1"/>
      </top>
      <bottom/>
      <diagonal/>
    </border>
    <border>
      <left style="thin">
        <color auto="1"/>
      </left>
      <right style="thin">
        <color rgb="FF000000"/>
      </right>
      <top style="thin">
        <color rgb="FF000000"/>
      </top>
      <bottom/>
      <diagonal/>
    </border>
    <border>
      <left style="thin">
        <color rgb="FF000000"/>
      </left>
      <right style="thin">
        <color auto="1"/>
      </right>
      <top style="thin">
        <color rgb="FF000000"/>
      </top>
      <bottom/>
      <diagonal/>
    </border>
    <border>
      <left/>
      <right style="thin">
        <color auto="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auto="1"/>
      </left>
      <right style="thin">
        <color auto="1"/>
      </right>
      <top style="medium">
        <color auto="1"/>
      </top>
      <bottom/>
      <diagonal/>
    </border>
    <border>
      <left style="medium">
        <color auto="1"/>
      </left>
      <right style="thin">
        <color rgb="FF000000"/>
      </right>
      <top style="medium">
        <color auto="1"/>
      </top>
      <bottom style="medium">
        <color auto="1"/>
      </bottom>
      <diagonal/>
    </border>
    <border>
      <left style="thin">
        <color rgb="FF000000"/>
      </left>
      <right style="thin">
        <color rgb="FF000000"/>
      </right>
      <top style="medium">
        <color auto="1"/>
      </top>
      <bottom style="medium">
        <color auto="1"/>
      </bottom>
      <diagonal/>
    </border>
    <border>
      <left style="thin">
        <color auto="1"/>
      </left>
      <right style="medium">
        <color auto="1"/>
      </right>
      <top style="medium">
        <color auto="1"/>
      </top>
      <bottom/>
      <diagonal/>
    </border>
    <border>
      <left style="medium">
        <color auto="1"/>
      </left>
      <right style="thin">
        <color auto="1"/>
      </right>
      <top style="medium">
        <color auto="1"/>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auto="1"/>
      </top>
      <bottom style="thin">
        <color auto="1"/>
      </bottom>
      <diagonal/>
    </border>
    <border>
      <left style="thin">
        <color auto="1"/>
      </left>
      <right/>
      <top style="medium">
        <color auto="1"/>
      </top>
      <bottom style="thin">
        <color auto="1"/>
      </bottom>
      <diagonal/>
    </border>
    <border>
      <left style="thin">
        <color rgb="FF000000"/>
      </left>
      <right style="thin">
        <color rgb="FF000000"/>
      </right>
      <top style="thin">
        <color auto="1"/>
      </top>
      <bottom style="thin">
        <color auto="1"/>
      </bottom>
      <diagonal/>
    </border>
    <border>
      <left/>
      <right style="thin">
        <color auto="1"/>
      </right>
      <top style="medium">
        <color auto="1"/>
      </top>
      <bottom/>
      <diagonal/>
    </border>
    <border>
      <left/>
      <right style="thin">
        <color auto="1"/>
      </right>
      <top/>
      <bottom style="medium">
        <color auto="1"/>
      </bottom>
      <diagonal/>
    </border>
    <border>
      <left style="thin">
        <color auto="1"/>
      </left>
      <right style="medium">
        <color rgb="FF000000"/>
      </right>
      <top style="medium">
        <color rgb="FF000000"/>
      </top>
      <bottom style="medium">
        <color auto="1"/>
      </bottom>
      <diagonal/>
    </border>
    <border>
      <left style="medium">
        <color rgb="FF000000"/>
      </left>
      <right style="thin">
        <color rgb="FF000000"/>
      </right>
      <top style="medium">
        <color rgb="FF000000"/>
      </top>
      <bottom style="medium">
        <color auto="1"/>
      </bottom>
      <diagonal/>
    </border>
    <border>
      <left style="thin">
        <color rgb="FF000000"/>
      </left>
      <right style="thin">
        <color rgb="FF000000"/>
      </right>
      <top style="medium">
        <color rgb="FF000000"/>
      </top>
      <bottom style="medium">
        <color auto="1"/>
      </bottom>
      <diagonal/>
    </border>
    <border>
      <left style="thin">
        <color auto="1"/>
      </left>
      <right/>
      <top style="medium">
        <color auto="1"/>
      </top>
      <bottom/>
      <diagonal/>
    </border>
    <border>
      <left style="medium">
        <color auto="1"/>
      </left>
      <right style="medium">
        <color auto="1"/>
      </right>
      <top style="medium">
        <color auto="1"/>
      </top>
      <bottom style="thin">
        <color auto="1"/>
      </bottom>
      <diagonal/>
    </border>
    <border>
      <left/>
      <right/>
      <top style="medium">
        <color auto="1"/>
      </top>
      <bottom style="medium">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rgb="FF000000"/>
      </left>
      <right style="medium">
        <color auto="1"/>
      </right>
      <top style="medium">
        <color rgb="FF000000"/>
      </top>
      <bottom style="medium">
        <color auto="1"/>
      </bottom>
      <diagonal/>
    </border>
    <border>
      <left/>
      <right style="thin">
        <color indexed="64"/>
      </right>
      <top style="medium">
        <color indexed="64"/>
      </top>
      <bottom style="medium">
        <color indexed="64"/>
      </bottom>
      <diagonal/>
    </border>
    <border>
      <left style="medium">
        <color auto="1"/>
      </left>
      <right style="medium">
        <color auto="1"/>
      </right>
      <top/>
      <bottom/>
      <diagonal/>
    </border>
    <border>
      <left style="medium">
        <color indexed="64"/>
      </left>
      <right/>
      <top style="thin">
        <color rgb="FF000000"/>
      </top>
      <bottom style="medium">
        <color indexed="64"/>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style="thin">
        <color indexed="64"/>
      </right>
      <top style="medium">
        <color indexed="64"/>
      </top>
      <bottom style="thin">
        <color indexed="64"/>
      </bottom>
      <diagonal/>
    </border>
    <border>
      <left/>
      <right style="thin">
        <color auto="1"/>
      </right>
      <top style="thin">
        <color auto="1"/>
      </top>
      <bottom style="medium">
        <color auto="1"/>
      </bottom>
      <diagonal/>
    </border>
    <border>
      <left style="thin">
        <color indexed="64"/>
      </left>
      <right/>
      <top style="medium">
        <color indexed="64"/>
      </top>
      <bottom style="medium">
        <color indexed="64"/>
      </bottom>
      <diagonal/>
    </border>
    <border>
      <left style="medium">
        <color rgb="FF000000"/>
      </left>
      <right/>
      <top style="medium">
        <color rgb="FF000000"/>
      </top>
      <bottom style="medium">
        <color rgb="FF000000"/>
      </bottom>
      <diagonal/>
    </border>
    <border>
      <left style="medium">
        <color rgb="FF000000"/>
      </left>
      <right style="thin">
        <color auto="1"/>
      </right>
      <top style="medium">
        <color rgb="FF000000"/>
      </top>
      <bottom style="thin">
        <color auto="1"/>
      </bottom>
      <diagonal/>
    </border>
    <border>
      <left style="thin">
        <color auto="1"/>
      </left>
      <right style="thin">
        <color auto="1"/>
      </right>
      <top style="medium">
        <color rgb="FF000000"/>
      </top>
      <bottom style="thin">
        <color auto="1"/>
      </bottom>
      <diagonal/>
    </border>
    <border>
      <left style="thin">
        <color auto="1"/>
      </left>
      <right style="medium">
        <color rgb="FF000000"/>
      </right>
      <top style="medium">
        <color rgb="FF000000"/>
      </top>
      <bottom style="thin">
        <color auto="1"/>
      </bottom>
      <diagonal/>
    </border>
    <border>
      <left style="medium">
        <color rgb="FF000000"/>
      </left>
      <right style="thin">
        <color auto="1"/>
      </right>
      <top style="thin">
        <color auto="1"/>
      </top>
      <bottom style="thin">
        <color auto="1"/>
      </bottom>
      <diagonal/>
    </border>
    <border>
      <left style="thin">
        <color auto="1"/>
      </left>
      <right style="medium">
        <color rgb="FF000000"/>
      </right>
      <top style="thin">
        <color auto="1"/>
      </top>
      <bottom style="thin">
        <color auto="1"/>
      </bottom>
      <diagonal/>
    </border>
    <border>
      <left style="medium">
        <color rgb="FF000000"/>
      </left>
      <right style="thin">
        <color auto="1"/>
      </right>
      <top style="thin">
        <color auto="1"/>
      </top>
      <bottom style="medium">
        <color rgb="FF000000"/>
      </bottom>
      <diagonal/>
    </border>
    <border>
      <left style="thin">
        <color auto="1"/>
      </left>
      <right style="thin">
        <color auto="1"/>
      </right>
      <top style="thin">
        <color auto="1"/>
      </top>
      <bottom style="medium">
        <color rgb="FF000000"/>
      </bottom>
      <diagonal/>
    </border>
    <border>
      <left style="thin">
        <color auto="1"/>
      </left>
      <right style="medium">
        <color rgb="FF000000"/>
      </right>
      <top style="thin">
        <color auto="1"/>
      </top>
      <bottom style="medium">
        <color rgb="FF000000"/>
      </bottom>
      <diagonal/>
    </border>
    <border>
      <left style="medium">
        <color rgb="FF000000"/>
      </left>
      <right style="medium">
        <color rgb="FF000000"/>
      </right>
      <top style="medium">
        <color rgb="FF000000"/>
      </top>
      <bottom style="thin">
        <color auto="1"/>
      </bottom>
      <diagonal/>
    </border>
    <border>
      <left style="medium">
        <color rgb="FF000000"/>
      </left>
      <right style="medium">
        <color rgb="FF000000"/>
      </right>
      <top style="thin">
        <color auto="1"/>
      </top>
      <bottom style="medium">
        <color rgb="FF000000"/>
      </bottom>
      <diagonal/>
    </border>
    <border>
      <left/>
      <right style="thin">
        <color auto="1"/>
      </right>
      <top style="medium">
        <color rgb="FF000000"/>
      </top>
      <bottom style="thin">
        <color auto="1"/>
      </bottom>
      <diagonal/>
    </border>
    <border>
      <left/>
      <right style="thin">
        <color auto="1"/>
      </right>
      <top style="thin">
        <color auto="1"/>
      </top>
      <bottom style="medium">
        <color rgb="FF000000"/>
      </bottom>
      <diagonal/>
    </border>
    <border>
      <left style="thin">
        <color auto="1"/>
      </left>
      <right/>
      <top style="medium">
        <color rgb="FF000000"/>
      </top>
      <bottom style="thin">
        <color auto="1"/>
      </bottom>
      <diagonal/>
    </border>
    <border>
      <left style="thin">
        <color auto="1"/>
      </left>
      <right/>
      <top style="thin">
        <color auto="1"/>
      </top>
      <bottom style="medium">
        <color rgb="FF000000"/>
      </bottom>
      <diagonal/>
    </border>
    <border>
      <left style="thin">
        <color auto="1"/>
      </left>
      <right/>
      <top style="thin">
        <color auto="1"/>
      </top>
      <bottom style="medium">
        <color indexed="64"/>
      </bottom>
      <diagonal/>
    </border>
    <border>
      <left style="medium">
        <color indexed="64"/>
      </left>
      <right style="thin">
        <color rgb="FF000000"/>
      </right>
      <top style="medium">
        <color rgb="FF000000"/>
      </top>
      <bottom style="medium">
        <color indexed="64"/>
      </bottom>
      <diagonal/>
    </border>
    <border>
      <left style="medium">
        <color rgb="FF000000"/>
      </left>
      <right style="medium">
        <color rgb="FF000000"/>
      </right>
      <top style="thin">
        <color auto="1"/>
      </top>
      <bottom/>
      <diagonal/>
    </border>
    <border>
      <left style="medium">
        <color rgb="FF000000"/>
      </left>
      <right style="thin">
        <color auto="1"/>
      </right>
      <top style="thin">
        <color auto="1"/>
      </top>
      <bottom/>
      <diagonal/>
    </border>
    <border>
      <left style="thin">
        <color auto="1"/>
      </left>
      <right style="medium">
        <color rgb="FF000000"/>
      </right>
      <top style="thin">
        <color auto="1"/>
      </top>
      <bottom/>
      <diagonal/>
    </border>
    <border>
      <left style="medium">
        <color rgb="FF000000"/>
      </left>
      <right style="medium">
        <color rgb="FF000000"/>
      </right>
      <top/>
      <bottom style="thin">
        <color auto="1"/>
      </bottom>
      <diagonal/>
    </border>
    <border>
      <left style="medium">
        <color rgb="FF000000"/>
      </left>
      <right style="thin">
        <color auto="1"/>
      </right>
      <top/>
      <bottom style="thin">
        <color auto="1"/>
      </bottom>
      <diagonal/>
    </border>
    <border>
      <left style="thin">
        <color auto="1"/>
      </left>
      <right style="medium">
        <color rgb="FF000000"/>
      </right>
      <top/>
      <bottom style="thin">
        <color auto="1"/>
      </bottom>
      <diagonal/>
    </border>
    <border>
      <left style="medium">
        <color indexed="64"/>
      </left>
      <right style="medium">
        <color rgb="FF000000"/>
      </right>
      <top style="medium">
        <color indexed="64"/>
      </top>
      <bottom style="thin">
        <color auto="1"/>
      </bottom>
      <diagonal/>
    </border>
    <border>
      <left style="medium">
        <color rgb="FF000000"/>
      </left>
      <right style="thin">
        <color auto="1"/>
      </right>
      <top style="medium">
        <color indexed="64"/>
      </top>
      <bottom style="thin">
        <color auto="1"/>
      </bottom>
      <diagonal/>
    </border>
    <border>
      <left style="thin">
        <color auto="1"/>
      </left>
      <right style="medium">
        <color rgb="FF000000"/>
      </right>
      <top style="medium">
        <color indexed="64"/>
      </top>
      <bottom style="thin">
        <color auto="1"/>
      </bottom>
      <diagonal/>
    </border>
    <border>
      <left style="medium">
        <color indexed="64"/>
      </left>
      <right style="medium">
        <color rgb="FF000000"/>
      </right>
      <top style="thin">
        <color auto="1"/>
      </top>
      <bottom style="thin">
        <color auto="1"/>
      </bottom>
      <diagonal/>
    </border>
    <border>
      <left style="medium">
        <color indexed="64"/>
      </left>
      <right style="medium">
        <color rgb="FF000000"/>
      </right>
      <top style="thin">
        <color auto="1"/>
      </top>
      <bottom style="medium">
        <color indexed="64"/>
      </bottom>
      <diagonal/>
    </border>
    <border>
      <left style="medium">
        <color rgb="FF000000"/>
      </left>
      <right style="thin">
        <color auto="1"/>
      </right>
      <top style="thin">
        <color auto="1"/>
      </top>
      <bottom style="medium">
        <color indexed="64"/>
      </bottom>
      <diagonal/>
    </border>
    <border>
      <left style="thin">
        <color auto="1"/>
      </left>
      <right style="medium">
        <color rgb="FF000000"/>
      </right>
      <top style="thin">
        <color auto="1"/>
      </top>
      <bottom style="medium">
        <color indexed="64"/>
      </bottom>
      <diagonal/>
    </border>
    <border>
      <left style="medium">
        <color auto="1"/>
      </left>
      <right style="medium">
        <color auto="1"/>
      </right>
      <top style="thin">
        <color rgb="FF000000"/>
      </top>
      <bottom style="thin">
        <color auto="1"/>
      </bottom>
      <diagonal/>
    </border>
    <border>
      <left style="thin">
        <color auto="1"/>
      </left>
      <right/>
      <top/>
      <bottom style="medium">
        <color auto="1"/>
      </bottom>
      <diagonal/>
    </border>
    <border>
      <left/>
      <right style="thin">
        <color rgb="FF000000"/>
      </right>
      <top style="thin">
        <color rgb="FF000000"/>
      </top>
      <bottom/>
      <diagonal/>
    </border>
    <border>
      <left style="thin">
        <color rgb="FF000000"/>
      </left>
      <right/>
      <top style="thin">
        <color rgb="FF000000"/>
      </top>
      <bottom/>
      <diagonal/>
    </border>
    <border>
      <left/>
      <right style="medium">
        <color auto="1"/>
      </right>
      <top style="thin">
        <color auto="1"/>
      </top>
      <bottom style="thin">
        <color auto="1"/>
      </bottom>
      <diagonal/>
    </border>
    <border>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right style="thin">
        <color rgb="FF000000"/>
      </right>
      <top/>
      <bottom/>
      <diagonal/>
    </border>
    <border>
      <left style="medium">
        <color indexed="64"/>
      </left>
      <right style="medium">
        <color indexed="64"/>
      </right>
      <top/>
      <bottom style="medium">
        <color rgb="FF000000"/>
      </bottom>
      <diagonal/>
    </border>
    <border>
      <left/>
      <right/>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indexed="64"/>
      </right>
      <top style="medium">
        <color rgb="FF000000"/>
      </top>
      <bottom style="medium">
        <color rgb="FF000000"/>
      </bottom>
      <diagonal/>
    </border>
    <border>
      <left/>
      <right/>
      <top style="thin">
        <color theme="9" tint="-0.24994659260841701"/>
      </top>
      <bottom style="thin">
        <color theme="9" tint="-0.24994659260841701"/>
      </bottom>
      <diagonal/>
    </border>
    <border>
      <left style="thick">
        <color theme="0"/>
      </left>
      <right style="thick">
        <color theme="0"/>
      </right>
      <top style="thin">
        <color theme="0"/>
      </top>
      <bottom style="thick">
        <color theme="0"/>
      </bottom>
      <diagonal/>
    </border>
    <border>
      <left style="thick">
        <color theme="0"/>
      </left>
      <right style="thick">
        <color theme="0"/>
      </right>
      <top style="thick">
        <color theme="0"/>
      </top>
      <bottom style="thick">
        <color theme="0"/>
      </bottom>
      <diagonal/>
    </border>
    <border>
      <left/>
      <right/>
      <top/>
      <bottom style="thin">
        <color theme="7"/>
      </bottom>
      <diagonal/>
    </border>
    <border>
      <left style="medium">
        <color rgb="FF000000"/>
      </left>
      <right/>
      <top style="medium">
        <color rgb="FF000000"/>
      </top>
      <bottom/>
      <diagonal/>
    </border>
    <border>
      <left style="medium">
        <color rgb="FF000000"/>
      </left>
      <right style="medium">
        <color rgb="FF000000"/>
      </right>
      <top style="medium">
        <color rgb="FF000000"/>
      </top>
      <bottom/>
      <diagonal/>
    </border>
  </borders>
  <cellStyleXfs count="31385">
    <xf numFmtId="0" fontId="0" fillId="0" borderId="0"/>
    <xf numFmtId="9" fontId="118" fillId="0" borderId="0" applyFont="0" applyFill="0" applyBorder="0" applyAlignment="0" applyProtection="0"/>
    <xf numFmtId="44" fontId="118" fillId="0" borderId="0" applyFont="0" applyFill="0" applyBorder="0" applyAlignment="0" applyProtection="0"/>
    <xf numFmtId="42" fontId="118" fillId="0" borderId="0" applyFont="0" applyFill="0" applyBorder="0" applyAlignment="0" applyProtection="0"/>
    <xf numFmtId="43" fontId="118" fillId="0" borderId="0" applyFont="0" applyFill="0" applyBorder="0" applyAlignment="0" applyProtection="0"/>
    <xf numFmtId="41" fontId="118" fillId="0" borderId="0" applyFont="0" applyFill="0" applyBorder="0" applyAlignment="0" applyProtection="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5"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5" borderId="0" applyNumberFormat="0" applyBorder="0" applyAlignment="0" applyProtection="0"/>
    <xf numFmtId="0" fontId="27" fillId="8" borderId="0" applyNumberFormat="0" applyBorder="0" applyAlignment="0" applyProtection="0"/>
    <xf numFmtId="0" fontId="27" fillId="11" borderId="0" applyNumberFormat="0" applyBorder="0" applyAlignment="0" applyProtection="0"/>
    <xf numFmtId="0" fontId="28" fillId="12" borderId="0" applyNumberFormat="0" applyBorder="0" applyAlignment="0" applyProtection="0"/>
    <xf numFmtId="0" fontId="28" fillId="9" borderId="0" applyNumberFormat="0" applyBorder="0" applyAlignment="0" applyProtection="0"/>
    <xf numFmtId="0" fontId="28" fillId="10" borderId="0" applyNumberFormat="0" applyBorder="0" applyAlignment="0" applyProtection="0"/>
    <xf numFmtId="0" fontId="28" fillId="13" borderId="0" applyNumberFormat="0" applyBorder="0" applyAlignment="0" applyProtection="0"/>
    <xf numFmtId="0" fontId="28" fillId="14" borderId="0" applyNumberFormat="0" applyBorder="0" applyAlignment="0" applyProtection="0"/>
    <xf numFmtId="0" fontId="28" fillId="15" borderId="0" applyNumberFormat="0" applyBorder="0" applyAlignment="0" applyProtection="0"/>
    <xf numFmtId="0" fontId="28" fillId="16" borderId="0" applyNumberFormat="0" applyBorder="0" applyAlignment="0" applyProtection="0"/>
    <xf numFmtId="0" fontId="28" fillId="17" borderId="0" applyNumberFormat="0" applyBorder="0" applyAlignment="0" applyProtection="0"/>
    <xf numFmtId="0" fontId="28" fillId="18" borderId="0" applyNumberFormat="0" applyBorder="0" applyAlignment="0" applyProtection="0"/>
    <xf numFmtId="0" fontId="28" fillId="13" borderId="0" applyNumberFormat="0" applyBorder="0" applyAlignment="0" applyProtection="0"/>
    <xf numFmtId="0" fontId="28" fillId="14" borderId="0" applyNumberFormat="0" applyBorder="0" applyAlignment="0" applyProtection="0"/>
    <xf numFmtId="0" fontId="28" fillId="19" borderId="0" applyNumberFormat="0" applyBorder="0" applyAlignment="0" applyProtection="0"/>
    <xf numFmtId="166" fontId="46" fillId="8" borderId="1">
      <alignment horizontal="center" vertical="center"/>
    </xf>
    <xf numFmtId="166" fontId="46" fillId="8" borderId="1">
      <alignment horizontal="center" vertical="center"/>
    </xf>
    <xf numFmtId="166" fontId="46" fillId="8" borderId="1">
      <alignment horizontal="center" vertical="center"/>
    </xf>
    <xf numFmtId="166" fontId="46" fillId="8" borderId="1">
      <alignment horizontal="center" vertical="center"/>
    </xf>
    <xf numFmtId="0" fontId="29" fillId="3" borderId="0" applyNumberFormat="0" applyBorder="0" applyAlignment="0" applyProtection="0"/>
    <xf numFmtId="0" fontId="30" fillId="20" borderId="2" applyNumberFormat="0" applyAlignment="0" applyProtection="0"/>
    <xf numFmtId="0" fontId="31" fillId="21" borderId="3" applyNumberFormat="0" applyAlignment="0" applyProtection="0"/>
    <xf numFmtId="41" fontId="118" fillId="0" borderId="0" applyFont="0" applyFill="0" applyBorder="0" applyAlignment="0" applyProtection="0"/>
    <xf numFmtId="41"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3" fontId="118" fillId="0" borderId="0" applyFont="0" applyFill="0" applyBorder="0" applyAlignment="0" applyProtection="0"/>
    <xf numFmtId="3" fontId="118" fillId="0" borderId="0" applyFont="0" applyFill="0" applyBorder="0" applyAlignment="0" applyProtection="0"/>
    <xf numFmtId="3" fontId="118" fillId="0" borderId="0" applyFont="0" applyFill="0" applyBorder="0" applyAlignment="0" applyProtection="0"/>
    <xf numFmtId="3"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170" fontId="118" fillId="0" borderId="0" applyFont="0" applyFill="0" applyBorder="0" applyAlignment="0" applyProtection="0"/>
    <xf numFmtId="170" fontId="118" fillId="0" borderId="0" applyFont="0" applyFill="0" applyBorder="0" applyAlignment="0" applyProtection="0"/>
    <xf numFmtId="170" fontId="118" fillId="0" borderId="0" applyFont="0" applyFill="0" applyBorder="0" applyAlignment="0" applyProtection="0"/>
    <xf numFmtId="170" fontId="118" fillId="0" borderId="0" applyFont="0" applyFill="0" applyBorder="0" applyAlignment="0" applyProtection="0"/>
    <xf numFmtId="14" fontId="118" fillId="0" borderId="0" applyFont="0" applyFill="0" applyBorder="0" applyAlignment="0" applyProtection="0"/>
    <xf numFmtId="14" fontId="118" fillId="0" borderId="0" applyFont="0" applyFill="0" applyBorder="0" applyAlignment="0" applyProtection="0"/>
    <xf numFmtId="14" fontId="118" fillId="0" borderId="0" applyFont="0" applyFill="0" applyBorder="0" applyAlignment="0" applyProtection="0"/>
    <xf numFmtId="14" fontId="118" fillId="0" borderId="0" applyFont="0" applyFill="0" applyBorder="0" applyAlignment="0" applyProtection="0"/>
    <xf numFmtId="0" fontId="32" fillId="0" borderId="0" applyNumberFormat="0" applyFill="0" applyBorder="0" applyAlignment="0" applyProtection="0"/>
    <xf numFmtId="2" fontId="118" fillId="0" borderId="0" applyFont="0" applyFill="0" applyBorder="0" applyAlignment="0" applyProtection="0"/>
    <xf numFmtId="2" fontId="118" fillId="0" borderId="0" applyFont="0" applyFill="0" applyBorder="0" applyAlignment="0" applyProtection="0"/>
    <xf numFmtId="2" fontId="118" fillId="0" borderId="0" applyFont="0" applyFill="0" applyBorder="0" applyAlignment="0" applyProtection="0"/>
    <xf numFmtId="2" fontId="118" fillId="0" borderId="0" applyFont="0" applyFill="0" applyBorder="0" applyAlignment="0" applyProtection="0"/>
    <xf numFmtId="0" fontId="33" fillId="4"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8" fillId="0" borderId="0" applyNumberFormat="0" applyFill="0" applyBorder="0" applyAlignment="0" applyProtection="0"/>
    <xf numFmtId="0" fontId="44" fillId="0" borderId="4" applyNumberFormat="0" applyProtection="0"/>
    <xf numFmtId="170" fontId="44" fillId="0" borderId="5">
      <alignment horizontal="left" vertical="center"/>
    </xf>
    <xf numFmtId="0" fontId="49" fillId="0" borderId="0" applyNumberFormat="0" applyFont="0" applyFill="0" applyBorder="0" applyProtection="0"/>
    <xf numFmtId="0" fontId="49" fillId="0" borderId="0" applyNumberFormat="0" applyFont="0" applyFill="0" applyBorder="0" applyProtection="0"/>
    <xf numFmtId="0" fontId="49" fillId="0" borderId="0" applyNumberFormat="0" applyFont="0" applyFill="0" applyBorder="0" applyProtection="0"/>
    <xf numFmtId="0" fontId="44" fillId="0" borderId="0" applyNumberFormat="0" applyFont="0" applyFill="0" applyBorder="0" applyProtection="0"/>
    <xf numFmtId="0" fontId="44" fillId="0" borderId="0" applyNumberFormat="0" applyFont="0" applyFill="0" applyBorder="0" applyProtection="0"/>
    <xf numFmtId="0" fontId="44" fillId="0" borderId="0" applyNumberFormat="0" applyFont="0" applyFill="0" applyBorder="0" applyProtection="0"/>
    <xf numFmtId="0" fontId="34" fillId="0" borderId="6" applyNumberFormat="0" applyFill="0" applyAlignment="0" applyProtection="0"/>
    <xf numFmtId="0" fontId="34" fillId="0" borderId="0" applyNumberFormat="0" applyFill="0" applyBorder="0" applyAlignment="0" applyProtection="0"/>
    <xf numFmtId="167" fontId="118" fillId="0" borderId="0">
      <protection locked="0"/>
    </xf>
    <xf numFmtId="167" fontId="118" fillId="0" borderId="0">
      <protection locked="0"/>
    </xf>
    <xf numFmtId="167" fontId="118" fillId="0" borderId="0">
      <protection locked="0"/>
    </xf>
    <xf numFmtId="167" fontId="118" fillId="0" borderId="0">
      <protection locked="0"/>
    </xf>
    <xf numFmtId="167" fontId="118" fillId="0" borderId="0">
      <protection locked="0"/>
    </xf>
    <xf numFmtId="167" fontId="118" fillId="0" borderId="0">
      <protection locked="0"/>
    </xf>
    <xf numFmtId="167" fontId="118" fillId="0" borderId="0">
      <protection locked="0"/>
    </xf>
    <xf numFmtId="167" fontId="118" fillId="0" borderId="0">
      <protection locked="0"/>
    </xf>
    <xf numFmtId="167" fontId="118" fillId="0" borderId="0">
      <protection locked="0"/>
    </xf>
    <xf numFmtId="167" fontId="118" fillId="0" borderId="0">
      <protection locked="0"/>
    </xf>
    <xf numFmtId="168" fontId="118" fillId="0" borderId="0" applyFont="0" applyFill="0" applyBorder="0" applyProtection="0"/>
    <xf numFmtId="0" fontId="50" fillId="0" borderId="7" applyNumberFormat="0" applyFill="0" applyAlignment="0" applyProtection="0"/>
    <xf numFmtId="0" fontId="78" fillId="0" borderId="0" applyNumberFormat="0" applyFill="0" applyBorder="0">
      <protection locked="0"/>
    </xf>
    <xf numFmtId="0" fontId="47" fillId="22" borderId="8" applyNumberFormat="0" applyBorder="0" applyAlignment="0" applyProtection="0"/>
    <xf numFmtId="0" fontId="47" fillId="22" borderId="8" applyNumberFormat="0" applyBorder="0" applyAlignment="0" applyProtection="0"/>
    <xf numFmtId="0" fontId="35" fillId="7" borderId="2" applyNumberFormat="0" applyAlignment="0" applyProtection="0"/>
    <xf numFmtId="0" fontId="35" fillId="7" borderId="2" applyNumberFormat="0" applyAlignment="0" applyProtection="0"/>
    <xf numFmtId="0" fontId="35" fillId="7" borderId="2" applyNumberFormat="0" applyAlignment="0" applyProtection="0"/>
    <xf numFmtId="0" fontId="35" fillId="7" borderId="2" applyNumberFormat="0" applyAlignment="0" applyProtection="0"/>
    <xf numFmtId="0" fontId="35" fillId="7" borderId="2" applyNumberFormat="0" applyAlignment="0" applyProtection="0"/>
    <xf numFmtId="0" fontId="36" fillId="0" borderId="9" applyNumberFormat="0" applyFill="0" applyAlignment="0" applyProtection="0"/>
    <xf numFmtId="0" fontId="37" fillId="23" borderId="0" applyNumberFormat="0" applyBorder="0" applyAlignment="0" applyProtection="0"/>
    <xf numFmtId="37" fontId="51" fillId="0" borderId="0"/>
    <xf numFmtId="37" fontId="51" fillId="0" borderId="0"/>
    <xf numFmtId="37" fontId="51" fillId="0" borderId="0"/>
    <xf numFmtId="37" fontId="51" fillId="0" borderId="0"/>
    <xf numFmtId="169" fontId="52" fillId="0" borderId="0"/>
    <xf numFmtId="169" fontId="52" fillId="0" borderId="0"/>
    <xf numFmtId="169" fontId="52" fillId="0" borderId="0"/>
    <xf numFmtId="169" fontId="52"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170" fontId="118" fillId="0" borderId="0"/>
    <xf numFmtId="170" fontId="66" fillId="0" borderId="0"/>
    <xf numFmtId="170" fontId="66" fillId="0" borderId="0"/>
    <xf numFmtId="0" fontId="118" fillId="0" borderId="0"/>
    <xf numFmtId="0" fontId="118" fillId="0" borderId="0"/>
    <xf numFmtId="0" fontId="118" fillId="0" borderId="0"/>
    <xf numFmtId="0" fontId="118" fillId="0" borderId="0"/>
    <xf numFmtId="0" fontId="118" fillId="0" borderId="0"/>
    <xf numFmtId="0" fontId="118" fillId="0" borderId="0"/>
    <xf numFmtId="170" fontId="118" fillId="0" borderId="0"/>
    <xf numFmtId="0" fontId="118" fillId="0" borderId="0"/>
    <xf numFmtId="170" fontId="118" fillId="0" borderId="0"/>
    <xf numFmtId="0" fontId="118" fillId="0" borderId="0"/>
    <xf numFmtId="170" fontId="118" fillId="0" borderId="0"/>
    <xf numFmtId="0" fontId="118" fillId="0" borderId="0"/>
    <xf numFmtId="170" fontId="118" fillId="0" borderId="0"/>
    <xf numFmtId="0" fontId="118" fillId="0" borderId="0"/>
    <xf numFmtId="170" fontId="118" fillId="0" borderId="0"/>
    <xf numFmtId="170" fontId="76" fillId="0" borderId="0"/>
    <xf numFmtId="170" fontId="118" fillId="0" borderId="0"/>
    <xf numFmtId="0" fontId="118" fillId="0" borderId="0"/>
    <xf numFmtId="0" fontId="118" fillId="0" borderId="0"/>
    <xf numFmtId="0" fontId="118" fillId="0" borderId="0"/>
    <xf numFmtId="0" fontId="118" fillId="0" borderId="0"/>
    <xf numFmtId="0" fontId="118" fillId="0" borderId="0"/>
    <xf numFmtId="0" fontId="80" fillId="0" borderId="0"/>
    <xf numFmtId="0" fontId="80" fillId="0" borderId="0"/>
    <xf numFmtId="0" fontId="80" fillId="0" borderId="0"/>
    <xf numFmtId="0" fontId="80" fillId="0" borderId="0"/>
    <xf numFmtId="0" fontId="80" fillId="0" borderId="0"/>
    <xf numFmtId="170" fontId="76" fillId="0" borderId="0"/>
    <xf numFmtId="0" fontId="80" fillId="0" borderId="0"/>
    <xf numFmtId="0" fontId="80" fillId="0" borderId="0"/>
    <xf numFmtId="0" fontId="80" fillId="0" borderId="0"/>
    <xf numFmtId="0" fontId="80" fillId="0" borderId="0"/>
    <xf numFmtId="0" fontId="80" fillId="0" borderId="0"/>
    <xf numFmtId="0" fontId="80" fillId="0" borderId="0"/>
    <xf numFmtId="170" fontId="76" fillId="0" borderId="0"/>
    <xf numFmtId="170" fontId="118" fillId="0" borderId="0"/>
    <xf numFmtId="170" fontId="118" fillId="0" borderId="0"/>
    <xf numFmtId="170" fontId="118" fillId="0" borderId="0"/>
    <xf numFmtId="0" fontId="118" fillId="0" borderId="0"/>
    <xf numFmtId="0" fontId="118" fillId="22" borderId="10" applyNumberFormat="0" applyFont="0" applyAlignment="0" applyProtection="0"/>
    <xf numFmtId="0" fontId="38" fillId="20" borderId="11" applyNumberFormat="0" applyAlignment="0" applyProtection="0"/>
    <xf numFmtId="10" fontId="118" fillId="0" borderId="0" applyFont="0" applyFill="0" applyBorder="0" applyAlignment="0" applyProtection="0"/>
    <xf numFmtId="10" fontId="118" fillId="0" borderId="0" applyFont="0" applyFill="0" applyBorder="0" applyAlignment="0" applyProtection="0"/>
    <xf numFmtId="10" fontId="118" fillId="0" borderId="0" applyFont="0" applyFill="0" applyBorder="0" applyAlignment="0" applyProtection="0"/>
    <xf numFmtId="10"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0" fontId="42" fillId="23" borderId="11" applyNumberFormat="0" applyProtection="0">
      <alignment vertical="center"/>
    </xf>
    <xf numFmtId="0" fontId="42" fillId="23" borderId="11" applyNumberFormat="0" applyProtection="0">
      <alignment vertical="center"/>
    </xf>
    <xf numFmtId="0" fontId="77" fillId="2" borderId="8" applyNumberFormat="0" applyProtection="0">
      <alignment horizontal="right" vertical="center" wrapText="1"/>
    </xf>
    <xf numFmtId="0" fontId="42" fillId="23" borderId="11" applyNumberFormat="0" applyProtection="0">
      <alignment vertical="center"/>
    </xf>
    <xf numFmtId="0" fontId="77" fillId="2" borderId="8" applyNumberFormat="0" applyProtection="0">
      <alignment horizontal="right" vertical="center" wrapText="1"/>
    </xf>
    <xf numFmtId="0" fontId="59" fillId="23" borderId="12" applyNumberFormat="0" applyProtection="0">
      <alignment vertical="center"/>
    </xf>
    <xf numFmtId="4" fontId="60" fillId="24" borderId="13">
      <alignment vertical="center"/>
    </xf>
    <xf numFmtId="4" fontId="61" fillId="24" borderId="13">
      <alignment vertical="center"/>
    </xf>
    <xf numFmtId="4" fontId="60" fillId="25" borderId="13">
      <alignment vertical="center"/>
    </xf>
    <xf numFmtId="4" fontId="61" fillId="25" borderId="13">
      <alignment vertical="center"/>
    </xf>
    <xf numFmtId="0" fontId="42" fillId="23" borderId="11" applyNumberFormat="0" applyProtection="0">
      <alignment horizontal="left" vertical="center" indent="1"/>
    </xf>
    <xf numFmtId="0" fontId="42" fillId="23" borderId="11" applyNumberFormat="0" applyProtection="0">
      <alignment horizontal="left" vertical="center" indent="1"/>
    </xf>
    <xf numFmtId="0" fontId="77" fillId="2" borderId="8" applyNumberFormat="0" applyProtection="0">
      <alignment horizontal="left" vertical="center" indent="1"/>
    </xf>
    <xf numFmtId="0" fontId="42" fillId="23" borderId="11" applyNumberFormat="0" applyProtection="0">
      <alignment horizontal="left" vertical="center" indent="1"/>
    </xf>
    <xf numFmtId="0" fontId="77" fillId="2" borderId="8" applyNumberFormat="0" applyProtection="0">
      <alignment horizontal="left" vertical="center" indent="1"/>
    </xf>
    <xf numFmtId="0" fontId="41" fillId="23" borderId="12" applyNumberFormat="0" applyProtection="0">
      <alignment horizontal="left" vertical="top" indent="1"/>
    </xf>
    <xf numFmtId="0" fontId="62" fillId="12" borderId="8" applyNumberFormat="0" applyProtection="0">
      <alignment horizontal="left" vertical="center"/>
    </xf>
    <xf numFmtId="0" fontId="56" fillId="21" borderId="8" applyNumberFormat="0">
      <alignment horizontal="right" vertical="center"/>
    </xf>
    <xf numFmtId="0" fontId="42" fillId="3" borderId="12" applyNumberFormat="0" applyProtection="0">
      <alignment horizontal="right" vertical="center"/>
    </xf>
    <xf numFmtId="0" fontId="42" fillId="3" borderId="12" applyNumberFormat="0" applyProtection="0">
      <alignment horizontal="right" vertical="center"/>
    </xf>
    <xf numFmtId="0" fontId="42" fillId="9" borderId="12" applyNumberFormat="0" applyProtection="0">
      <alignment horizontal="right" vertical="center"/>
    </xf>
    <xf numFmtId="0" fontId="42" fillId="9" borderId="12" applyNumberFormat="0" applyProtection="0">
      <alignment horizontal="right" vertical="center"/>
    </xf>
    <xf numFmtId="0" fontId="42" fillId="17" borderId="12" applyNumberFormat="0" applyProtection="0">
      <alignment horizontal="right" vertical="center"/>
    </xf>
    <xf numFmtId="0" fontId="42" fillId="17" borderId="12" applyNumberFormat="0" applyProtection="0">
      <alignment horizontal="right" vertical="center"/>
    </xf>
    <xf numFmtId="0" fontId="42" fillId="11" borderId="12" applyNumberFormat="0" applyProtection="0">
      <alignment horizontal="right" vertical="center"/>
    </xf>
    <xf numFmtId="0" fontId="42" fillId="11" borderId="12" applyNumberFormat="0" applyProtection="0">
      <alignment horizontal="right" vertical="center"/>
    </xf>
    <xf numFmtId="0" fontId="42" fillId="15" borderId="12" applyNumberFormat="0" applyProtection="0">
      <alignment horizontal="right" vertical="center"/>
    </xf>
    <xf numFmtId="0" fontId="42" fillId="15" borderId="12" applyNumberFormat="0" applyProtection="0">
      <alignment horizontal="right" vertical="center"/>
    </xf>
    <xf numFmtId="0" fontId="42" fillId="19" borderId="12" applyNumberFormat="0" applyProtection="0">
      <alignment horizontal="right" vertical="center"/>
    </xf>
    <xf numFmtId="0" fontId="42" fillId="19" borderId="12" applyNumberFormat="0" applyProtection="0">
      <alignment horizontal="right" vertical="center"/>
    </xf>
    <xf numFmtId="0" fontId="42" fillId="18" borderId="12" applyNumberFormat="0" applyProtection="0">
      <alignment horizontal="right" vertical="center"/>
    </xf>
    <xf numFmtId="0" fontId="42" fillId="18" borderId="12" applyNumberFormat="0" applyProtection="0">
      <alignment horizontal="right" vertical="center"/>
    </xf>
    <xf numFmtId="0" fontId="42" fillId="26" borderId="12" applyNumberFormat="0" applyProtection="0">
      <alignment horizontal="right" vertical="center"/>
    </xf>
    <xf numFmtId="0" fontId="42" fillId="26" borderId="12" applyNumberFormat="0" applyProtection="0">
      <alignment horizontal="right" vertical="center"/>
    </xf>
    <xf numFmtId="0" fontId="42" fillId="10" borderId="12" applyNumberFormat="0" applyProtection="0">
      <alignment horizontal="right" vertical="center"/>
    </xf>
    <xf numFmtId="0" fontId="42" fillId="10" borderId="12" applyNumberFormat="0" applyProtection="0">
      <alignment horizontal="right" vertical="center"/>
    </xf>
    <xf numFmtId="0" fontId="41" fillId="0" borderId="8" applyNumberFormat="0" applyProtection="0">
      <alignment horizontal="left" vertical="center" indent="1"/>
    </xf>
    <xf numFmtId="0" fontId="42" fillId="0" borderId="8" applyNumberFormat="0" applyProtection="0">
      <alignment horizontal="left" vertical="center" indent="1"/>
    </xf>
    <xf numFmtId="0" fontId="42" fillId="0" borderId="8" applyNumberFormat="0" applyProtection="0">
      <alignment horizontal="left" vertical="center" indent="1"/>
    </xf>
    <xf numFmtId="0" fontId="42" fillId="0" borderId="8" applyNumberFormat="0" applyProtection="0">
      <alignment horizontal="left" vertical="center" indent="1"/>
    </xf>
    <xf numFmtId="0" fontId="63" fillId="27" borderId="0" applyNumberFormat="0" applyProtection="0">
      <alignment horizontal="left" vertical="center" indent="1"/>
    </xf>
    <xf numFmtId="0" fontId="63" fillId="27" borderId="0" applyNumberFormat="0" applyProtection="0">
      <alignment horizontal="left" vertical="center" indent="1"/>
    </xf>
    <xf numFmtId="0" fontId="63" fillId="27" borderId="0" applyNumberFormat="0" applyProtection="0">
      <alignment horizontal="left" vertical="center" indent="1"/>
    </xf>
    <xf numFmtId="0" fontId="63" fillId="27" borderId="0" applyNumberFormat="0" applyProtection="0">
      <alignment horizontal="left" vertical="center" indent="1"/>
    </xf>
    <xf numFmtId="0" fontId="64" fillId="20" borderId="12" applyNumberFormat="0" applyProtection="0">
      <alignment horizontal="center" vertical="center"/>
    </xf>
    <xf numFmtId="4" fontId="65" fillId="28" borderId="14">
      <alignment horizontal="left" vertical="center" indent="1"/>
    </xf>
    <xf numFmtId="0" fontId="62" fillId="0" borderId="0" applyNumberFormat="0" applyProtection="0">
      <alignment horizontal="left" vertical="center" indent="1"/>
    </xf>
    <xf numFmtId="0" fontId="62" fillId="0" borderId="0" applyNumberFormat="0" applyProtection="0">
      <alignment horizontal="left" vertical="center" indent="1"/>
    </xf>
    <xf numFmtId="0" fontId="62" fillId="0" borderId="0" applyNumberFormat="0" applyProtection="0">
      <alignment horizontal="left" vertical="center" indent="1"/>
    </xf>
    <xf numFmtId="0" fontId="62" fillId="0" borderId="0" applyNumberFormat="0" applyProtection="0">
      <alignment horizontal="left" vertical="center" indent="1"/>
    </xf>
    <xf numFmtId="0" fontId="62" fillId="0" borderId="0" applyNumberFormat="0" applyProtection="0">
      <alignment horizontal="left" vertical="center" indent="1"/>
    </xf>
    <xf numFmtId="0" fontId="62" fillId="0" borderId="0" applyNumberFormat="0" applyProtection="0">
      <alignment horizontal="left" vertical="center" indent="1"/>
    </xf>
    <xf numFmtId="0" fontId="62" fillId="0" borderId="0" applyNumberFormat="0" applyProtection="0">
      <alignment horizontal="left" vertical="center" indent="1"/>
    </xf>
    <xf numFmtId="0" fontId="62" fillId="0" borderId="0" applyNumberFormat="0" applyProtection="0">
      <alignment horizontal="left" vertical="center" indent="1"/>
    </xf>
    <xf numFmtId="0" fontId="62" fillId="2" borderId="8" applyNumberFormat="0" applyProtection="0">
      <alignment horizontal="left" vertical="center" indent="2"/>
    </xf>
    <xf numFmtId="0" fontId="62" fillId="2" borderId="8" applyNumberFormat="0" applyProtection="0">
      <alignment horizontal="left" vertical="center" indent="2"/>
    </xf>
    <xf numFmtId="0" fontId="62" fillId="2" borderId="8" applyNumberFormat="0" applyProtection="0">
      <alignment horizontal="left" vertical="center" indent="2"/>
    </xf>
    <xf numFmtId="0" fontId="62" fillId="2" borderId="8" applyNumberFormat="0" applyProtection="0">
      <alignment horizontal="left" vertical="center" indent="2"/>
    </xf>
    <xf numFmtId="0" fontId="118" fillId="27" borderId="12" applyNumberFormat="0" applyProtection="0">
      <alignment horizontal="left" vertical="top" indent="1"/>
    </xf>
    <xf numFmtId="0" fontId="118" fillId="27" borderId="12" applyNumberFormat="0" applyProtection="0">
      <alignment horizontal="left" vertical="top" indent="1"/>
    </xf>
    <xf numFmtId="0" fontId="118" fillId="27" borderId="12" applyNumberFormat="0" applyProtection="0">
      <alignment horizontal="left" vertical="top" indent="1"/>
    </xf>
    <xf numFmtId="0" fontId="118" fillId="27" borderId="12" applyNumberFormat="0" applyProtection="0">
      <alignment horizontal="left" vertical="top" indent="1"/>
    </xf>
    <xf numFmtId="0" fontId="118" fillId="27" borderId="12" applyNumberFormat="0" applyProtection="0">
      <alignment horizontal="left" vertical="top" indent="1"/>
    </xf>
    <xf numFmtId="0" fontId="118" fillId="27" borderId="12" applyNumberFormat="0" applyProtection="0">
      <alignment horizontal="left" vertical="top" indent="1"/>
    </xf>
    <xf numFmtId="0" fontId="66" fillId="0" borderId="8" applyNumberFormat="0" applyProtection="0">
      <alignment horizontal="left" vertical="center" indent="2"/>
    </xf>
    <xf numFmtId="0" fontId="66" fillId="0" borderId="8" applyNumberFormat="0" applyProtection="0">
      <alignment horizontal="left" vertical="center" indent="2"/>
    </xf>
    <xf numFmtId="0" fontId="66" fillId="0" borderId="8" applyNumberFormat="0" applyProtection="0">
      <alignment horizontal="left" vertical="center" indent="2"/>
    </xf>
    <xf numFmtId="0" fontId="66" fillId="0" borderId="8" applyNumberFormat="0" applyProtection="0">
      <alignment horizontal="left" vertical="center" indent="2"/>
    </xf>
    <xf numFmtId="0" fontId="118" fillId="29" borderId="12" applyNumberFormat="0" applyProtection="0">
      <alignment horizontal="left" vertical="top" indent="1"/>
    </xf>
    <xf numFmtId="0" fontId="118" fillId="29" borderId="12" applyNumberFormat="0" applyProtection="0">
      <alignment horizontal="left" vertical="top" indent="1"/>
    </xf>
    <xf numFmtId="0" fontId="118" fillId="29" borderId="12" applyNumberFormat="0" applyProtection="0">
      <alignment horizontal="left" vertical="top" indent="1"/>
    </xf>
    <xf numFmtId="0" fontId="118" fillId="29" borderId="12" applyNumberFormat="0" applyProtection="0">
      <alignment horizontal="left" vertical="top" indent="1"/>
    </xf>
    <xf numFmtId="0" fontId="118" fillId="29" borderId="12" applyNumberFormat="0" applyProtection="0">
      <alignment horizontal="left" vertical="top" indent="1"/>
    </xf>
    <xf numFmtId="0" fontId="118" fillId="29" borderId="12" applyNumberFormat="0" applyProtection="0">
      <alignment horizontal="left" vertical="top" indent="1"/>
    </xf>
    <xf numFmtId="0" fontId="66" fillId="0" borderId="8" applyNumberFormat="0" applyProtection="0">
      <alignment horizontal="left" vertical="center" indent="2"/>
    </xf>
    <xf numFmtId="0" fontId="66" fillId="0" borderId="8" applyNumberFormat="0" applyProtection="0">
      <alignment horizontal="left" vertical="center" indent="2"/>
    </xf>
    <xf numFmtId="0" fontId="66" fillId="0" borderId="8" applyNumberFormat="0" applyProtection="0">
      <alignment horizontal="left" vertical="center" indent="2"/>
    </xf>
    <xf numFmtId="0" fontId="66" fillId="0" borderId="8" applyNumberFormat="0" applyProtection="0">
      <alignment horizontal="left" vertical="center" indent="2"/>
    </xf>
    <xf numFmtId="0" fontId="118" fillId="8" borderId="12" applyNumberFormat="0" applyProtection="0">
      <alignment horizontal="left" vertical="top" indent="1"/>
    </xf>
    <xf numFmtId="0" fontId="118" fillId="8" borderId="12" applyNumberFormat="0" applyProtection="0">
      <alignment horizontal="left" vertical="top" indent="1"/>
    </xf>
    <xf numFmtId="0" fontId="118" fillId="8" borderId="12" applyNumberFormat="0" applyProtection="0">
      <alignment horizontal="left" vertical="top" indent="1"/>
    </xf>
    <xf numFmtId="0" fontId="118" fillId="8" borderId="12" applyNumberFormat="0" applyProtection="0">
      <alignment horizontal="left" vertical="top" indent="1"/>
    </xf>
    <xf numFmtId="0" fontId="118" fillId="8" borderId="12" applyNumberFormat="0" applyProtection="0">
      <alignment horizontal="left" vertical="top" indent="1"/>
    </xf>
    <xf numFmtId="0" fontId="118" fillId="8" borderId="12" applyNumberFormat="0" applyProtection="0">
      <alignment horizontal="left" vertical="top" indent="1"/>
    </xf>
    <xf numFmtId="0" fontId="66" fillId="0" borderId="8" applyNumberFormat="0" applyProtection="0">
      <alignment horizontal="left" vertical="center" indent="2"/>
    </xf>
    <xf numFmtId="0" fontId="66" fillId="0" borderId="8" applyNumberFormat="0" applyProtection="0">
      <alignment horizontal="left" vertical="center" indent="2"/>
    </xf>
    <xf numFmtId="0" fontId="66" fillId="0" borderId="8" applyNumberFormat="0" applyProtection="0">
      <alignment horizontal="left" vertical="center" indent="2"/>
    </xf>
    <xf numFmtId="0" fontId="66" fillId="0" borderId="8" applyNumberFormat="0" applyProtection="0">
      <alignment horizontal="left" vertical="center" indent="2"/>
    </xf>
    <xf numFmtId="0" fontId="118" fillId="30" borderId="12" applyNumberFormat="0" applyProtection="0">
      <alignment horizontal="left" vertical="top" indent="1"/>
    </xf>
    <xf numFmtId="0" fontId="118" fillId="30" borderId="12" applyNumberFormat="0" applyProtection="0">
      <alignment horizontal="left" vertical="top" indent="1"/>
    </xf>
    <xf numFmtId="0" fontId="118" fillId="30" borderId="12" applyNumberFormat="0" applyProtection="0">
      <alignment horizontal="left" vertical="top" indent="1"/>
    </xf>
    <xf numFmtId="0" fontId="118" fillId="30" borderId="12" applyNumberFormat="0" applyProtection="0">
      <alignment horizontal="left" vertical="top" indent="1"/>
    </xf>
    <xf numFmtId="0" fontId="118" fillId="30" borderId="12" applyNumberFormat="0" applyProtection="0">
      <alignment horizontal="left" vertical="top" indent="1"/>
    </xf>
    <xf numFmtId="0" fontId="118" fillId="30" borderId="12" applyNumberFormat="0" applyProtection="0">
      <alignment horizontal="left" vertical="top" indent="1"/>
    </xf>
    <xf numFmtId="0" fontId="42" fillId="22" borderId="12" applyNumberFormat="0" applyProtection="0">
      <alignment vertical="center"/>
    </xf>
    <xf numFmtId="0" fontId="42" fillId="22" borderId="12" applyNumberFormat="0" applyProtection="0">
      <alignment vertical="center"/>
    </xf>
    <xf numFmtId="0" fontId="67" fillId="22" borderId="12" applyNumberFormat="0" applyProtection="0">
      <alignment vertical="center"/>
    </xf>
    <xf numFmtId="4" fontId="68" fillId="24" borderId="14">
      <alignment vertical="center"/>
    </xf>
    <xf numFmtId="4" fontId="69" fillId="24" borderId="14">
      <alignment vertical="center"/>
    </xf>
    <xf numFmtId="4" fontId="68" fillId="25" borderId="14">
      <alignment vertical="center"/>
    </xf>
    <xf numFmtId="4" fontId="69" fillId="25" borderId="14">
      <alignment vertical="center"/>
    </xf>
    <xf numFmtId="0" fontId="57" fillId="0" borderId="0" applyNumberFormat="0" applyProtection="0">
      <alignment horizontal="left" vertical="center" indent="1"/>
    </xf>
    <xf numFmtId="0" fontId="42" fillId="22" borderId="12" applyNumberFormat="0" applyProtection="0">
      <alignment horizontal="left" vertical="top" indent="1"/>
    </xf>
    <xf numFmtId="0" fontId="42" fillId="22" borderId="12" applyNumberFormat="0" applyProtection="0">
      <alignment horizontal="left" vertical="top" indent="1"/>
    </xf>
    <xf numFmtId="0" fontId="56" fillId="21" borderId="8" applyNumberFormat="0">
      <alignment horizontal="left" vertical="center"/>
    </xf>
    <xf numFmtId="0" fontId="47" fillId="0" borderId="8" applyNumberFormat="0" applyProtection="0">
      <alignment horizontal="left" vertical="center" indent="1"/>
    </xf>
    <xf numFmtId="0" fontId="42" fillId="31" borderId="11" applyNumberFormat="0" applyProtection="0">
      <alignment horizontal="right" vertical="center"/>
    </xf>
    <xf numFmtId="0" fontId="42" fillId="31" borderId="11" applyNumberFormat="0" applyProtection="0">
      <alignment horizontal="right" vertical="center"/>
    </xf>
    <xf numFmtId="0" fontId="76" fillId="0" borderId="8" applyNumberFormat="0" applyProtection="0">
      <alignment horizontal="right" vertical="center" wrapText="1"/>
    </xf>
    <xf numFmtId="0" fontId="42" fillId="31" borderId="11" applyNumberFormat="0" applyProtection="0">
      <alignment horizontal="right" vertical="center"/>
    </xf>
    <xf numFmtId="0" fontId="76" fillId="0" borderId="8" applyNumberFormat="0" applyProtection="0">
      <alignment horizontal="right" vertical="center" wrapText="1"/>
    </xf>
    <xf numFmtId="0" fontId="67" fillId="30" borderId="12" applyNumberFormat="0" applyProtection="0">
      <alignment horizontal="right" vertical="center"/>
    </xf>
    <xf numFmtId="4" fontId="70" fillId="24" borderId="14">
      <alignment vertical="center"/>
    </xf>
    <xf numFmtId="4" fontId="71" fillId="24" borderId="14">
      <alignment vertical="center"/>
    </xf>
    <xf numFmtId="4" fontId="70" fillId="25" borderId="14">
      <alignment vertical="center"/>
    </xf>
    <xf numFmtId="4" fontId="71" fillId="17" borderId="14">
      <alignment vertical="center"/>
    </xf>
    <xf numFmtId="0" fontId="118" fillId="2" borderId="11" applyNumberFormat="0" applyProtection="0">
      <alignment horizontal="left" vertical="center" indent="1"/>
    </xf>
    <xf numFmtId="0" fontId="118" fillId="2" borderId="11" applyNumberFormat="0" applyProtection="0">
      <alignment horizontal="left" vertical="center" indent="1"/>
    </xf>
    <xf numFmtId="0" fontId="76" fillId="0" borderId="8" applyNumberFormat="0" applyProtection="0">
      <alignment horizontal="left" vertical="center" indent="1"/>
    </xf>
    <xf numFmtId="0" fontId="118" fillId="2" borderId="11" applyNumberFormat="0" applyProtection="0">
      <alignment horizontal="left" vertical="center" indent="1"/>
    </xf>
    <xf numFmtId="0" fontId="118" fillId="2" borderId="11" applyNumberFormat="0" applyProtection="0">
      <alignment horizontal="left" vertical="center" indent="1"/>
    </xf>
    <xf numFmtId="0" fontId="118" fillId="2" borderId="11" applyNumberFormat="0" applyProtection="0">
      <alignment horizontal="left" vertical="center" indent="1"/>
    </xf>
    <xf numFmtId="0" fontId="76" fillId="0" borderId="8" applyNumberFormat="0" applyProtection="0">
      <alignment horizontal="left" vertical="center" indent="1"/>
    </xf>
    <xf numFmtId="0" fontId="62" fillId="12" borderId="8" applyNumberFormat="0" applyProtection="0">
      <alignment horizontal="center" vertical="top" wrapText="1"/>
    </xf>
    <xf numFmtId="4" fontId="72" fillId="28" borderId="15">
      <alignment vertical="center"/>
    </xf>
    <xf numFmtId="4" fontId="73" fillId="28" borderId="15">
      <alignment vertical="center"/>
    </xf>
    <xf numFmtId="4" fontId="60" fillId="24" borderId="15">
      <alignment vertical="center"/>
    </xf>
    <xf numFmtId="4" fontId="61" fillId="24" borderId="15">
      <alignment vertical="center"/>
    </xf>
    <xf numFmtId="4" fontId="60" fillId="25" borderId="14">
      <alignment vertical="center"/>
    </xf>
    <xf numFmtId="4" fontId="61" fillId="25" borderId="14">
      <alignment vertical="center"/>
    </xf>
    <xf numFmtId="4" fontId="74" fillId="22" borderId="15">
      <alignment horizontal="left" vertical="center" indent="1"/>
    </xf>
    <xf numFmtId="0" fontId="55" fillId="0" borderId="0" applyNumberFormat="0" applyProtection="0">
      <alignment vertical="center"/>
    </xf>
    <xf numFmtId="0" fontId="45" fillId="0" borderId="12" applyNumberFormat="0" applyProtection="0">
      <alignment horizontal="right" vertical="center"/>
    </xf>
    <xf numFmtId="0" fontId="45" fillId="0" borderId="12" applyNumberFormat="0" applyProtection="0">
      <alignment horizontal="right" vertical="center"/>
    </xf>
    <xf numFmtId="170" fontId="75" fillId="28" borderId="16">
      <protection locked="0"/>
    </xf>
    <xf numFmtId="170" fontId="75" fillId="32" borderId="0"/>
    <xf numFmtId="170" fontId="58" fillId="0" borderId="0"/>
    <xf numFmtId="0" fontId="53" fillId="0" borderId="0" applyNumberFormat="0" applyFont="0" applyFill="0" applyBorder="0" applyAlignment="0" applyProtection="0"/>
    <xf numFmtId="0" fontId="53" fillId="0" borderId="0" applyNumberFormat="0" applyFont="0" applyFill="0" applyBorder="0" applyAlignment="0" applyProtection="0"/>
    <xf numFmtId="0" fontId="53" fillId="0" borderId="0" applyNumberFormat="0" applyFont="0" applyFill="0" applyBorder="0" applyAlignment="0" applyProtection="0"/>
    <xf numFmtId="0" fontId="39" fillId="0" borderId="0" applyNumberFormat="0" applyFill="0" applyBorder="0" applyAlignment="0" applyProtection="0"/>
    <xf numFmtId="0" fontId="118" fillId="0" borderId="17" applyNumberFormat="0" applyFill="0" applyBorder="0" applyAlignment="0" applyProtection="0"/>
    <xf numFmtId="0" fontId="118" fillId="0" borderId="17" applyNumberFormat="0" applyFill="0" applyBorder="0" applyAlignment="0" applyProtection="0"/>
    <xf numFmtId="0" fontId="118" fillId="0" borderId="17" applyNumberFormat="0" applyFill="0" applyBorder="0" applyAlignment="0" applyProtection="0"/>
    <xf numFmtId="0" fontId="118" fillId="0" borderId="17" applyNumberFormat="0" applyFill="0" applyBorder="0" applyAlignment="0" applyProtection="0"/>
    <xf numFmtId="0" fontId="47" fillId="23" borderId="0" applyNumberFormat="0" applyBorder="0" applyAlignment="0" applyProtection="0"/>
    <xf numFmtId="0" fontId="47" fillId="23" borderId="0" applyNumberFormat="0" applyBorder="0" applyAlignment="0" applyProtection="0"/>
    <xf numFmtId="37" fontId="47" fillId="0" borderId="0"/>
    <xf numFmtId="37" fontId="47" fillId="0" borderId="0"/>
    <xf numFmtId="37" fontId="47" fillId="0" borderId="0"/>
    <xf numFmtId="37" fontId="47" fillId="0" borderId="0"/>
    <xf numFmtId="3" fontId="54" fillId="0" borderId="7" applyProtection="0"/>
    <xf numFmtId="0" fontId="40" fillId="0" borderId="0" applyNumberFormat="0" applyFill="0" applyBorder="0" applyAlignment="0" applyProtection="0"/>
    <xf numFmtId="0" fontId="80" fillId="0" borderId="0"/>
    <xf numFmtId="0" fontId="80" fillId="0" borderId="0"/>
    <xf numFmtId="0" fontId="45" fillId="0" borderId="12" applyNumberFormat="0" applyProtection="0">
      <alignment horizontal="right" vertical="center"/>
    </xf>
    <xf numFmtId="0" fontId="118" fillId="0" borderId="0"/>
    <xf numFmtId="0" fontId="118" fillId="0" borderId="0"/>
    <xf numFmtId="0" fontId="118" fillId="0" borderId="0"/>
    <xf numFmtId="0" fontId="118" fillId="0" borderId="0"/>
    <xf numFmtId="0" fontId="118" fillId="0" borderId="0"/>
    <xf numFmtId="0" fontId="80" fillId="0" borderId="0"/>
    <xf numFmtId="0" fontId="80" fillId="0" borderId="0"/>
    <xf numFmtId="0" fontId="80" fillId="0" borderId="0"/>
    <xf numFmtId="0" fontId="26" fillId="0" borderId="0"/>
    <xf numFmtId="0" fontId="86"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5"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5" borderId="0" applyNumberFormat="0" applyBorder="0" applyAlignment="0" applyProtection="0"/>
    <xf numFmtId="0" fontId="27" fillId="8" borderId="0" applyNumberFormat="0" applyBorder="0" applyAlignment="0" applyProtection="0"/>
    <xf numFmtId="0" fontId="27" fillId="11" borderId="0" applyNumberFormat="0" applyBorder="0" applyAlignment="0" applyProtection="0"/>
    <xf numFmtId="0" fontId="28" fillId="12" borderId="0" applyNumberFormat="0" applyBorder="0" applyAlignment="0" applyProtection="0"/>
    <xf numFmtId="0" fontId="28" fillId="9" borderId="0" applyNumberFormat="0" applyBorder="0" applyAlignment="0" applyProtection="0"/>
    <xf numFmtId="0" fontId="28" fillId="10" borderId="0" applyNumberFormat="0" applyBorder="0" applyAlignment="0" applyProtection="0"/>
    <xf numFmtId="0" fontId="28" fillId="13" borderId="0" applyNumberFormat="0" applyBorder="0" applyAlignment="0" applyProtection="0"/>
    <xf numFmtId="0" fontId="28" fillId="14" borderId="0" applyNumberFormat="0" applyBorder="0" applyAlignment="0" applyProtection="0"/>
    <xf numFmtId="0" fontId="28" fillId="15" borderId="0" applyNumberFormat="0" applyBorder="0" applyAlignment="0" applyProtection="0"/>
    <xf numFmtId="0" fontId="28" fillId="16" borderId="0" applyNumberFormat="0" applyBorder="0" applyAlignment="0" applyProtection="0"/>
    <xf numFmtId="0" fontId="28" fillId="17" borderId="0" applyNumberFormat="0" applyBorder="0" applyAlignment="0" applyProtection="0"/>
    <xf numFmtId="0" fontId="28" fillId="18" borderId="0" applyNumberFormat="0" applyBorder="0" applyAlignment="0" applyProtection="0"/>
    <xf numFmtId="0" fontId="28" fillId="13" borderId="0" applyNumberFormat="0" applyBorder="0" applyAlignment="0" applyProtection="0"/>
    <xf numFmtId="0" fontId="28" fillId="14" borderId="0" applyNumberFormat="0" applyBorder="0" applyAlignment="0" applyProtection="0"/>
    <xf numFmtId="0" fontId="28" fillId="19" borderId="0" applyNumberFormat="0" applyBorder="0" applyAlignment="0" applyProtection="0"/>
    <xf numFmtId="0" fontId="29" fillId="3" borderId="0" applyNumberFormat="0" applyBorder="0" applyAlignment="0" applyProtection="0"/>
    <xf numFmtId="0" fontId="30" fillId="20" borderId="2" applyNumberFormat="0" applyAlignment="0" applyProtection="0"/>
    <xf numFmtId="0" fontId="31" fillId="21" borderId="3" applyNumberFormat="0" applyAlignment="0" applyProtection="0"/>
    <xf numFmtId="43" fontId="86" fillId="0" borderId="0" applyFont="0" applyFill="0" applyBorder="0" applyAlignment="0" applyProtection="0"/>
    <xf numFmtId="0" fontId="32" fillId="0" borderId="0" applyNumberFormat="0" applyFill="0" applyBorder="0" applyAlignment="0" applyProtection="0"/>
    <xf numFmtId="0" fontId="33" fillId="4" borderId="0" applyNumberFormat="0" applyBorder="0" applyAlignment="0" applyProtection="0"/>
    <xf numFmtId="0" fontId="87" fillId="0" borderId="18" applyNumberFormat="0" applyFill="0" applyAlignment="0" applyProtection="0"/>
    <xf numFmtId="0" fontId="88" fillId="0" borderId="13" applyNumberFormat="0" applyFill="0" applyAlignment="0" applyProtection="0"/>
    <xf numFmtId="0" fontId="34" fillId="0" borderId="6" applyNumberFormat="0" applyFill="0" applyAlignment="0" applyProtection="0"/>
    <xf numFmtId="0" fontId="34" fillId="0" borderId="0" applyNumberFormat="0" applyFill="0" applyBorder="0" applyAlignment="0" applyProtection="0"/>
    <xf numFmtId="0" fontId="35" fillId="7" borderId="2" applyNumberFormat="0" applyAlignment="0" applyProtection="0"/>
    <xf numFmtId="0" fontId="36" fillId="0" borderId="9" applyNumberFormat="0" applyFill="0" applyAlignment="0" applyProtection="0"/>
    <xf numFmtId="0" fontId="37" fillId="23" borderId="0" applyNumberFormat="0" applyBorder="0" applyAlignment="0" applyProtection="0"/>
    <xf numFmtId="0" fontId="86" fillId="22" borderId="10" applyNumberFormat="0" applyFont="0" applyAlignment="0" applyProtection="0"/>
    <xf numFmtId="0" fontId="38" fillId="20" borderId="11" applyNumberFormat="0" applyAlignment="0" applyProtection="0"/>
    <xf numFmtId="9" fontId="86" fillId="0" borderId="0" applyFont="0" applyFill="0" applyBorder="0" applyAlignment="0" applyProtection="0"/>
    <xf numFmtId="0" fontId="39" fillId="0" borderId="0" applyNumberFormat="0" applyFill="0" applyBorder="0" applyAlignment="0" applyProtection="0"/>
    <xf numFmtId="0" fontId="89" fillId="0" borderId="19" applyNumberFormat="0" applyFill="0" applyAlignment="0" applyProtection="0"/>
    <xf numFmtId="0" fontId="40" fillId="0" borderId="0" applyNumberFormat="0" applyFill="0" applyBorder="0" applyAlignment="0" applyProtection="0"/>
    <xf numFmtId="0" fontId="26" fillId="0" borderId="0"/>
    <xf numFmtId="0" fontId="118" fillId="0" borderId="0"/>
    <xf numFmtId="172" fontId="91" fillId="0" borderId="0"/>
    <xf numFmtId="0" fontId="118" fillId="0" borderId="0" applyFont="0" applyFill="0" applyBorder="0" applyAlignment="0" applyProtection="0"/>
    <xf numFmtId="0" fontId="118" fillId="0" borderId="0" applyFont="0" applyFill="0" applyBorder="0" applyAlignment="0" applyProtection="0"/>
    <xf numFmtId="0" fontId="118" fillId="0" borderId="0" applyFont="0" applyFill="0" applyBorder="0" applyAlignment="0" applyProtection="0"/>
    <xf numFmtId="0" fontId="118" fillId="0" borderId="0" applyFont="0" applyFill="0" applyBorder="0" applyAlignment="0" applyProtection="0"/>
    <xf numFmtId="0" fontId="26" fillId="0" borderId="0"/>
    <xf numFmtId="0" fontId="48" fillId="0" borderId="0" applyNumberFormat="0" applyFill="0" applyBorder="0" applyAlignment="0" applyProtection="0"/>
    <xf numFmtId="0" fontId="44" fillId="0" borderId="4" applyNumberFormat="0" applyProtection="0"/>
    <xf numFmtId="0" fontId="44" fillId="0" borderId="5">
      <alignment horizontal="left" vertical="center"/>
    </xf>
    <xf numFmtId="0" fontId="49" fillId="0" borderId="0" applyNumberFormat="0" applyFont="0" applyFill="0" applyBorder="0" applyProtection="0"/>
    <xf numFmtId="0" fontId="44" fillId="0" borderId="0" applyNumberFormat="0" applyFont="0" applyFill="0" applyBorder="0" applyProtection="0"/>
    <xf numFmtId="0" fontId="44" fillId="0" borderId="0" applyNumberFormat="0" applyFont="0" applyFill="0" applyBorder="0" applyProtection="0"/>
    <xf numFmtId="0" fontId="50" fillId="0" borderId="7" applyNumberFormat="0" applyFill="0" applyAlignment="0" applyProtection="0"/>
    <xf numFmtId="0" fontId="118" fillId="0" borderId="0"/>
    <xf numFmtId="0" fontId="118" fillId="0" borderId="0"/>
    <xf numFmtId="0" fontId="118" fillId="0" borderId="0"/>
    <xf numFmtId="0" fontId="26" fillId="0" borderId="0"/>
    <xf numFmtId="9" fontId="118" fillId="0" borderId="0" applyFont="0" applyFill="0" applyBorder="0" applyAlignment="0" applyProtection="0"/>
    <xf numFmtId="0" fontId="92" fillId="23" borderId="20" applyNumberFormat="0" applyProtection="0">
      <alignment vertical="center"/>
    </xf>
    <xf numFmtId="0" fontId="93" fillId="23" borderId="20" applyNumberFormat="0" applyProtection="0">
      <alignment vertical="center"/>
    </xf>
    <xf numFmtId="0" fontId="94" fillId="23" borderId="20" applyNumberFormat="0" applyProtection="0">
      <alignment horizontal="left" vertical="center" indent="1"/>
    </xf>
    <xf numFmtId="0" fontId="41" fillId="23" borderId="12" applyNumberFormat="0" applyProtection="0">
      <alignment horizontal="left" vertical="top" indent="1"/>
    </xf>
    <xf numFmtId="0" fontId="95" fillId="27" borderId="20" applyNumberFormat="0" applyProtection="0">
      <alignment horizontal="left" vertical="center" indent="1"/>
    </xf>
    <xf numFmtId="0" fontId="70" fillId="17" borderId="20" applyNumberFormat="0" applyProtection="0">
      <alignment vertical="center"/>
    </xf>
    <xf numFmtId="0" fontId="83" fillId="7" borderId="20" applyNumberFormat="0" applyProtection="0">
      <alignment vertical="center"/>
    </xf>
    <xf numFmtId="0" fontId="70" fillId="24" borderId="20" applyNumberFormat="0" applyProtection="0">
      <alignment vertical="center"/>
    </xf>
    <xf numFmtId="0" fontId="60" fillId="17" borderId="20" applyNumberFormat="0" applyProtection="0">
      <alignment vertical="center"/>
    </xf>
    <xf numFmtId="0" fontId="74" fillId="33" borderId="20" applyNumberFormat="0" applyProtection="0">
      <alignment horizontal="left" vertical="center" indent="1"/>
    </xf>
    <xf numFmtId="0" fontId="74" fillId="30" borderId="20" applyNumberFormat="0" applyProtection="0">
      <alignment horizontal="left" vertical="center" indent="1"/>
    </xf>
    <xf numFmtId="0" fontId="96" fillId="27" borderId="20" applyNumberFormat="0" applyProtection="0">
      <alignment horizontal="left" vertical="center" indent="1"/>
    </xf>
    <xf numFmtId="0" fontId="97" fillId="8" borderId="20" applyNumberFormat="0" applyProtection="0">
      <alignment vertical="center"/>
    </xf>
    <xf numFmtId="0" fontId="65" fillId="28" borderId="20" applyNumberFormat="0" applyProtection="0">
      <alignment horizontal="left" vertical="center" indent="1"/>
    </xf>
    <xf numFmtId="0" fontId="98" fillId="30" borderId="20" applyNumberFormat="0" applyProtection="0">
      <alignment horizontal="left" vertical="center" indent="1"/>
    </xf>
    <xf numFmtId="0" fontId="99" fillId="27" borderId="20" applyNumberFormat="0" applyProtection="0">
      <alignment horizontal="left" vertical="center" indent="1"/>
    </xf>
    <xf numFmtId="0" fontId="118" fillId="27" borderId="12" applyNumberFormat="0" applyProtection="0">
      <alignment horizontal="left" vertical="center" indent="1"/>
    </xf>
    <xf numFmtId="0" fontId="118" fillId="27" borderId="12" applyNumberFormat="0" applyProtection="0">
      <alignment horizontal="left" vertical="center" indent="1"/>
    </xf>
    <xf numFmtId="0" fontId="118" fillId="27" borderId="12" applyNumberFormat="0" applyProtection="0">
      <alignment horizontal="left" vertical="center" indent="1"/>
    </xf>
    <xf numFmtId="0" fontId="118" fillId="27" borderId="12" applyNumberFormat="0" applyProtection="0">
      <alignment horizontal="left" vertical="center" indent="1"/>
    </xf>
    <xf numFmtId="0" fontId="118" fillId="27" borderId="12" applyNumberFormat="0" applyProtection="0">
      <alignment horizontal="left" vertical="top" indent="1"/>
    </xf>
    <xf numFmtId="0" fontId="118" fillId="27" borderId="12" applyNumberFormat="0" applyProtection="0">
      <alignment horizontal="left" vertical="top" indent="1"/>
    </xf>
    <xf numFmtId="0" fontId="118" fillId="27" borderId="12" applyNumberFormat="0" applyProtection="0">
      <alignment horizontal="left" vertical="top" indent="1"/>
    </xf>
    <xf numFmtId="0" fontId="118" fillId="27" borderId="12" applyNumberFormat="0" applyProtection="0">
      <alignment horizontal="left" vertical="top" indent="1"/>
    </xf>
    <xf numFmtId="0" fontId="118" fillId="29" borderId="12" applyNumberFormat="0" applyProtection="0">
      <alignment horizontal="left" vertical="center" indent="1"/>
    </xf>
    <xf numFmtId="0" fontId="118" fillId="29" borderId="12" applyNumberFormat="0" applyProtection="0">
      <alignment horizontal="left" vertical="center" indent="1"/>
    </xf>
    <xf numFmtId="0" fontId="118" fillId="29" borderId="12" applyNumberFormat="0" applyProtection="0">
      <alignment horizontal="left" vertical="center" indent="1"/>
    </xf>
    <xf numFmtId="0" fontId="118" fillId="29" borderId="12" applyNumberFormat="0" applyProtection="0">
      <alignment horizontal="left" vertical="center" indent="1"/>
    </xf>
    <xf numFmtId="0" fontId="118" fillId="29" borderId="12" applyNumberFormat="0" applyProtection="0">
      <alignment horizontal="left" vertical="top" indent="1"/>
    </xf>
    <xf numFmtId="0" fontId="118" fillId="29" borderId="12" applyNumberFormat="0" applyProtection="0">
      <alignment horizontal="left" vertical="top" indent="1"/>
    </xf>
    <xf numFmtId="0" fontId="118" fillId="29" borderId="12" applyNumberFormat="0" applyProtection="0">
      <alignment horizontal="left" vertical="top" indent="1"/>
    </xf>
    <xf numFmtId="0" fontId="118" fillId="29" borderId="12" applyNumberFormat="0" applyProtection="0">
      <alignment horizontal="left" vertical="top" indent="1"/>
    </xf>
    <xf numFmtId="0" fontId="118" fillId="8" borderId="12" applyNumberFormat="0" applyProtection="0">
      <alignment horizontal="left" vertical="center" indent="1"/>
    </xf>
    <xf numFmtId="0" fontId="118" fillId="8" borderId="12" applyNumberFormat="0" applyProtection="0">
      <alignment horizontal="left" vertical="center" indent="1"/>
    </xf>
    <xf numFmtId="0" fontId="118" fillId="8" borderId="12" applyNumberFormat="0" applyProtection="0">
      <alignment horizontal="left" vertical="center" indent="1"/>
    </xf>
    <xf numFmtId="0" fontId="118" fillId="8" borderId="12" applyNumberFormat="0" applyProtection="0">
      <alignment horizontal="left" vertical="center" indent="1"/>
    </xf>
    <xf numFmtId="0" fontId="118" fillId="8" borderId="12" applyNumberFormat="0" applyProtection="0">
      <alignment horizontal="left" vertical="top" indent="1"/>
    </xf>
    <xf numFmtId="0" fontId="118" fillId="8" borderId="12" applyNumberFormat="0" applyProtection="0">
      <alignment horizontal="left" vertical="top" indent="1"/>
    </xf>
    <xf numFmtId="0" fontId="118" fillId="8" borderId="12" applyNumberFormat="0" applyProtection="0">
      <alignment horizontal="left" vertical="top" indent="1"/>
    </xf>
    <xf numFmtId="0" fontId="118" fillId="8" borderId="12" applyNumberFormat="0" applyProtection="0">
      <alignment horizontal="left" vertical="top" indent="1"/>
    </xf>
    <xf numFmtId="0" fontId="118" fillId="30" borderId="12" applyNumberFormat="0" applyProtection="0">
      <alignment horizontal="left" vertical="center" indent="1"/>
    </xf>
    <xf numFmtId="0" fontId="118" fillId="30" borderId="12" applyNumberFormat="0" applyProtection="0">
      <alignment horizontal="left" vertical="center" indent="1"/>
    </xf>
    <xf numFmtId="0" fontId="118" fillId="30" borderId="12" applyNumberFormat="0" applyProtection="0">
      <alignment horizontal="left" vertical="center" indent="1"/>
    </xf>
    <xf numFmtId="0" fontId="118" fillId="30" borderId="12" applyNumberFormat="0" applyProtection="0">
      <alignment horizontal="left" vertical="center" indent="1"/>
    </xf>
    <xf numFmtId="0" fontId="118" fillId="30" borderId="12" applyNumberFormat="0" applyProtection="0">
      <alignment horizontal="left" vertical="top" indent="1"/>
    </xf>
    <xf numFmtId="0" fontId="118" fillId="30" borderId="12" applyNumberFormat="0" applyProtection="0">
      <alignment horizontal="left" vertical="top" indent="1"/>
    </xf>
    <xf numFmtId="0" fontId="118" fillId="30" borderId="12" applyNumberFormat="0" applyProtection="0">
      <alignment horizontal="left" vertical="top" indent="1"/>
    </xf>
    <xf numFmtId="0" fontId="118" fillId="30" borderId="12" applyNumberFormat="0" applyProtection="0">
      <alignment horizontal="left" vertical="top" indent="1"/>
    </xf>
    <xf numFmtId="0" fontId="100" fillId="28" borderId="20" applyNumberFormat="0" applyProtection="0">
      <alignment vertical="center"/>
    </xf>
    <xf numFmtId="0" fontId="101" fillId="28" borderId="20" applyNumberFormat="0" applyProtection="0">
      <alignment vertical="center"/>
    </xf>
    <xf numFmtId="0" fontId="74" fillId="30" borderId="20" applyNumberFormat="0" applyProtection="0">
      <alignment horizontal="left" vertical="center" indent="1"/>
    </xf>
    <xf numFmtId="0" fontId="42" fillId="22" borderId="12" applyNumberFormat="0" applyProtection="0">
      <alignment horizontal="left" vertical="top" indent="1"/>
    </xf>
    <xf numFmtId="0" fontId="42" fillId="22" borderId="12" applyNumberFormat="0" applyProtection="0">
      <alignment horizontal="left" vertical="top" indent="1"/>
    </xf>
    <xf numFmtId="0" fontId="102" fillId="28" borderId="20" applyNumberFormat="0" applyProtection="0">
      <alignment vertical="center"/>
    </xf>
    <xf numFmtId="0" fontId="103" fillId="28" borderId="20" applyNumberFormat="0" applyProtection="0">
      <alignment vertical="center"/>
    </xf>
    <xf numFmtId="0" fontId="74" fillId="30" borderId="20" applyNumberFormat="0" applyProtection="0">
      <alignment horizontal="left" vertical="center" indent="1"/>
    </xf>
    <xf numFmtId="0" fontId="42" fillId="29" borderId="12" applyNumberFormat="0" applyProtection="0">
      <alignment horizontal="left" vertical="top" indent="1"/>
    </xf>
    <xf numFmtId="0" fontId="42" fillId="29" borderId="12" applyNumberFormat="0" applyProtection="0">
      <alignment horizontal="left" vertical="top" indent="1"/>
    </xf>
    <xf numFmtId="0" fontId="72" fillId="28" borderId="20" applyNumberFormat="0" applyProtection="0">
      <alignment vertical="center"/>
    </xf>
    <xf numFmtId="0" fontId="73" fillId="28" borderId="20" applyNumberFormat="0" applyProtection="0">
      <alignment vertical="center"/>
    </xf>
    <xf numFmtId="0" fontId="74" fillId="22" borderId="20" applyNumberFormat="0" applyProtection="0">
      <alignment horizontal="left" vertical="center" indent="1"/>
    </xf>
    <xf numFmtId="0" fontId="104" fillId="8" borderId="20" applyNumberFormat="0" applyProtection="0">
      <alignment horizontal="left" indent="1"/>
    </xf>
    <xf numFmtId="0" fontId="90" fillId="28" borderId="20" applyNumberFormat="0" applyProtection="0">
      <alignment vertical="center"/>
    </xf>
    <xf numFmtId="0" fontId="53" fillId="0" borderId="0" applyNumberFormat="0" applyFont="0" applyFill="0" applyBorder="0" applyAlignment="0" applyProtection="0"/>
    <xf numFmtId="0" fontId="118" fillId="0" borderId="17" applyNumberFormat="0" applyFill="0" applyBorder="0" applyAlignment="0" applyProtection="0"/>
    <xf numFmtId="0" fontId="118" fillId="0" borderId="17" applyNumberFormat="0" applyFill="0" applyBorder="0" applyAlignment="0" applyProtection="0"/>
    <xf numFmtId="0" fontId="118" fillId="0" borderId="17" applyNumberFormat="0" applyFill="0" applyBorder="0" applyAlignment="0" applyProtection="0"/>
    <xf numFmtId="0" fontId="118" fillId="0" borderId="17" applyNumberFormat="0" applyFill="0" applyBorder="0" applyAlignment="0" applyProtection="0"/>
    <xf numFmtId="0" fontId="26" fillId="0" borderId="0"/>
    <xf numFmtId="0" fontId="26" fillId="0" borderId="0"/>
    <xf numFmtId="43" fontId="118" fillId="0" borderId="0" applyFont="0" applyFill="0" applyBorder="0" applyAlignment="0" applyProtection="0"/>
    <xf numFmtId="43" fontId="118" fillId="0" borderId="0" applyFont="0" applyFill="0" applyBorder="0" applyAlignment="0" applyProtection="0"/>
    <xf numFmtId="3" fontId="118" fillId="0" borderId="0" applyFont="0" applyFill="0" applyBorder="0" applyAlignment="0" applyProtection="0"/>
    <xf numFmtId="3" fontId="118" fillId="0" borderId="0" applyFont="0" applyFill="0" applyBorder="0" applyAlignment="0" applyProtection="0"/>
    <xf numFmtId="3" fontId="118" fillId="0" borderId="0" applyFont="0" applyFill="0" applyBorder="0" applyAlignment="0" applyProtection="0"/>
    <xf numFmtId="44" fontId="118" fillId="0" borderId="0" applyFont="0" applyFill="0" applyBorder="0" applyAlignment="0" applyProtection="0"/>
    <xf numFmtId="0" fontId="118" fillId="0" borderId="0" applyFont="0" applyFill="0" applyBorder="0" applyAlignment="0" applyProtection="0"/>
    <xf numFmtId="0" fontId="118" fillId="0" borderId="0" applyFont="0" applyFill="0" applyBorder="0" applyAlignment="0" applyProtection="0"/>
    <xf numFmtId="0" fontId="118" fillId="0" borderId="0" applyFont="0" applyFill="0" applyBorder="0" applyAlignment="0" applyProtection="0"/>
    <xf numFmtId="14" fontId="118" fillId="0" borderId="0" applyFont="0" applyFill="0" applyBorder="0" applyAlignment="0" applyProtection="0"/>
    <xf numFmtId="14" fontId="118" fillId="0" borderId="0" applyFont="0" applyFill="0" applyBorder="0" applyAlignment="0" applyProtection="0"/>
    <xf numFmtId="14" fontId="118" fillId="0" borderId="0" applyFont="0" applyFill="0" applyBorder="0" applyAlignment="0" applyProtection="0"/>
    <xf numFmtId="2" fontId="118" fillId="0" borderId="0" applyFont="0" applyFill="0" applyBorder="0" applyAlignment="0" applyProtection="0"/>
    <xf numFmtId="2" fontId="118" fillId="0" borderId="0" applyFont="0" applyFill="0" applyBorder="0" applyAlignment="0" applyProtection="0"/>
    <xf numFmtId="2" fontId="118" fillId="0" borderId="0" applyFont="0" applyFill="0" applyBorder="0" applyAlignment="0" applyProtection="0"/>
    <xf numFmtId="167" fontId="118" fillId="0" borderId="0">
      <protection locked="0"/>
    </xf>
    <xf numFmtId="167" fontId="118" fillId="0" borderId="0">
      <protection locked="0"/>
    </xf>
    <xf numFmtId="167" fontId="118" fillId="0" borderId="0">
      <protection locked="0"/>
    </xf>
    <xf numFmtId="167" fontId="118" fillId="0" borderId="0">
      <protection locked="0"/>
    </xf>
    <xf numFmtId="167" fontId="118" fillId="0" borderId="0">
      <protection locked="0"/>
    </xf>
    <xf numFmtId="167" fontId="118" fillId="0" borderId="0">
      <protection locked="0"/>
    </xf>
    <xf numFmtId="168" fontId="118" fillId="0" borderId="0" applyFont="0" applyFill="0" applyBorder="0" applyProtection="0"/>
    <xf numFmtId="0" fontId="118" fillId="0" borderId="0"/>
    <xf numFmtId="0" fontId="118" fillId="0" borderId="0"/>
    <xf numFmtId="0" fontId="118" fillId="0" borderId="0"/>
    <xf numFmtId="10" fontId="118" fillId="0" borderId="0" applyFont="0" applyFill="0" applyBorder="0" applyAlignment="0" applyProtection="0"/>
    <xf numFmtId="10" fontId="118" fillId="0" borderId="0" applyFont="0" applyFill="0" applyBorder="0" applyAlignment="0" applyProtection="0"/>
    <xf numFmtId="10"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0" fontId="118" fillId="27" borderId="12" applyNumberFormat="0" applyProtection="0">
      <alignment horizontal="left" vertical="center" indent="1"/>
    </xf>
    <xf numFmtId="0" fontId="118" fillId="27" borderId="12" applyNumberFormat="0" applyProtection="0">
      <alignment horizontal="left" vertical="center" indent="1"/>
    </xf>
    <xf numFmtId="0" fontId="118" fillId="27" borderId="12" applyNumberFormat="0" applyProtection="0">
      <alignment horizontal="left" vertical="center" indent="1"/>
    </xf>
    <xf numFmtId="0" fontId="118" fillId="27" borderId="12" applyNumberFormat="0" applyProtection="0">
      <alignment horizontal="left" vertical="top" indent="1"/>
    </xf>
    <xf numFmtId="0" fontId="118" fillId="27" borderId="12" applyNumberFormat="0" applyProtection="0">
      <alignment horizontal="left" vertical="top" indent="1"/>
    </xf>
    <xf numFmtId="0" fontId="118" fillId="27" borderId="12" applyNumberFormat="0" applyProtection="0">
      <alignment horizontal="left" vertical="top" indent="1"/>
    </xf>
    <xf numFmtId="0" fontId="118" fillId="29" borderId="12" applyNumberFormat="0" applyProtection="0">
      <alignment horizontal="left" vertical="center" indent="1"/>
    </xf>
    <xf numFmtId="0" fontId="118" fillId="29" borderId="12" applyNumberFormat="0" applyProtection="0">
      <alignment horizontal="left" vertical="center" indent="1"/>
    </xf>
    <xf numFmtId="0" fontId="118" fillId="29" borderId="12" applyNumberFormat="0" applyProtection="0">
      <alignment horizontal="left" vertical="center" indent="1"/>
    </xf>
    <xf numFmtId="0" fontId="118" fillId="29" borderId="12" applyNumberFormat="0" applyProtection="0">
      <alignment horizontal="left" vertical="top" indent="1"/>
    </xf>
    <xf numFmtId="0" fontId="118" fillId="29" borderId="12" applyNumberFormat="0" applyProtection="0">
      <alignment horizontal="left" vertical="top" indent="1"/>
    </xf>
    <xf numFmtId="0" fontId="118" fillId="29" borderId="12" applyNumberFormat="0" applyProtection="0">
      <alignment horizontal="left" vertical="top" indent="1"/>
    </xf>
    <xf numFmtId="0" fontId="118" fillId="8" borderId="12" applyNumberFormat="0" applyProtection="0">
      <alignment horizontal="left" vertical="center" indent="1"/>
    </xf>
    <xf numFmtId="0" fontId="118" fillId="8" borderId="12" applyNumberFormat="0" applyProtection="0">
      <alignment horizontal="left" vertical="center" indent="1"/>
    </xf>
    <xf numFmtId="0" fontId="118" fillId="8" borderId="12" applyNumberFormat="0" applyProtection="0">
      <alignment horizontal="left" vertical="center" indent="1"/>
    </xf>
    <xf numFmtId="0" fontId="118" fillId="8" borderId="12" applyNumberFormat="0" applyProtection="0">
      <alignment horizontal="left" vertical="top" indent="1"/>
    </xf>
    <xf numFmtId="0" fontId="118" fillId="8" borderId="12" applyNumberFormat="0" applyProtection="0">
      <alignment horizontal="left" vertical="top" indent="1"/>
    </xf>
    <xf numFmtId="0" fontId="118" fillId="8" borderId="12" applyNumberFormat="0" applyProtection="0">
      <alignment horizontal="left" vertical="top" indent="1"/>
    </xf>
    <xf numFmtId="0" fontId="118" fillId="30" borderId="12" applyNumberFormat="0" applyProtection="0">
      <alignment horizontal="left" vertical="center" indent="1"/>
    </xf>
    <xf numFmtId="0" fontId="118" fillId="30" borderId="12" applyNumberFormat="0" applyProtection="0">
      <alignment horizontal="left" vertical="center" indent="1"/>
    </xf>
    <xf numFmtId="0" fontId="118" fillId="30" borderId="12" applyNumberFormat="0" applyProtection="0">
      <alignment horizontal="left" vertical="center" indent="1"/>
    </xf>
    <xf numFmtId="0" fontId="118" fillId="30" borderId="12" applyNumberFormat="0" applyProtection="0">
      <alignment horizontal="left" vertical="top" indent="1"/>
    </xf>
    <xf numFmtId="0" fontId="118" fillId="30" borderId="12" applyNumberFormat="0" applyProtection="0">
      <alignment horizontal="left" vertical="top" indent="1"/>
    </xf>
    <xf numFmtId="0" fontId="118" fillId="30" borderId="12" applyNumberFormat="0" applyProtection="0">
      <alignment horizontal="left" vertical="top" indent="1"/>
    </xf>
    <xf numFmtId="0" fontId="118" fillId="0" borderId="17" applyNumberFormat="0" applyFill="0" applyBorder="0" applyAlignment="0" applyProtection="0"/>
    <xf numFmtId="0" fontId="118" fillId="0" borderId="17" applyNumberFormat="0" applyFill="0" applyBorder="0" applyAlignment="0" applyProtection="0"/>
    <xf numFmtId="0" fontId="118" fillId="0" borderId="17" applyNumberFormat="0" applyFill="0" applyBorder="0" applyAlignment="0" applyProtection="0"/>
    <xf numFmtId="0" fontId="26" fillId="0" borderId="0"/>
    <xf numFmtId="0" fontId="118" fillId="0" borderId="0"/>
    <xf numFmtId="0" fontId="27" fillId="7" borderId="0" applyNumberFormat="0" applyBorder="0" applyAlignment="0" applyProtection="0"/>
    <xf numFmtId="0" fontId="27" fillId="7" borderId="0" applyNumberFormat="0" applyBorder="0" applyAlignment="0" applyProtection="0"/>
    <xf numFmtId="0" fontId="27" fillId="2"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3"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4"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5"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7"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8"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10"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5"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11"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2"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10"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13"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15"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6"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27" borderId="0" applyNumberFormat="0" applyBorder="0" applyAlignment="0" applyProtection="0"/>
    <xf numFmtId="0" fontId="28" fillId="27" borderId="0" applyNumberFormat="0" applyBorder="0" applyAlignment="0" applyProtection="0"/>
    <xf numFmtId="0" fontId="28" fillId="13" borderId="0" applyNumberFormat="0" applyBorder="0" applyAlignment="0" applyProtection="0"/>
    <xf numFmtId="0" fontId="28" fillId="27" borderId="0" applyNumberFormat="0" applyBorder="0" applyAlignment="0" applyProtection="0"/>
    <xf numFmtId="0" fontId="28" fillId="27" borderId="0" applyNumberFormat="0" applyBorder="0" applyAlignment="0" applyProtection="0"/>
    <xf numFmtId="0" fontId="28" fillId="27" borderId="0" applyNumberFormat="0" applyBorder="0" applyAlignment="0" applyProtection="0"/>
    <xf numFmtId="0" fontId="30" fillId="28" borderId="2" applyNumberFormat="0" applyAlignment="0" applyProtection="0"/>
    <xf numFmtId="0" fontId="30" fillId="28" borderId="2" applyNumberFormat="0" applyAlignment="0" applyProtection="0"/>
    <xf numFmtId="0" fontId="30" fillId="20" borderId="2" applyNumberFormat="0" applyAlignment="0" applyProtection="0"/>
    <xf numFmtId="0" fontId="30" fillId="28" borderId="2" applyNumberFormat="0" applyAlignment="0" applyProtection="0"/>
    <xf numFmtId="0" fontId="30" fillId="28" borderId="2" applyNumberFormat="0" applyAlignment="0" applyProtection="0"/>
    <xf numFmtId="0" fontId="30" fillId="28" borderId="2" applyNumberFormat="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18"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86"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3" fontId="118" fillId="0" borderId="0" applyFont="0" applyFill="0" applyBorder="0" applyAlignment="0" applyProtection="0"/>
    <xf numFmtId="3" fontId="118" fillId="0" borderId="0" applyFont="0" applyFill="0" applyBorder="0" applyAlignment="0" applyProtection="0"/>
    <xf numFmtId="3" fontId="118" fillId="0" borderId="0" applyFont="0" applyFill="0" applyBorder="0" applyAlignment="0" applyProtection="0"/>
    <xf numFmtId="3" fontId="118" fillId="0" borderId="0" applyFont="0" applyFill="0" applyBorder="0" applyAlignment="0" applyProtection="0"/>
    <xf numFmtId="3" fontId="118" fillId="0" borderId="0" applyFont="0" applyFill="0" applyBorder="0" applyAlignment="0" applyProtection="0"/>
    <xf numFmtId="3" fontId="118" fillId="0" borderId="0" applyFont="0" applyFill="0" applyBorder="0" applyAlignment="0" applyProtection="0"/>
    <xf numFmtId="3" fontId="118" fillId="0" borderId="0" applyFont="0" applyFill="0" applyBorder="0" applyAlignment="0" applyProtection="0"/>
    <xf numFmtId="3" fontId="118" fillId="0" borderId="0" applyFont="0" applyFill="0" applyBorder="0" applyAlignment="0" applyProtection="0"/>
    <xf numFmtId="3" fontId="118" fillId="0" borderId="0" applyFont="0" applyFill="0" applyBorder="0" applyAlignment="0" applyProtection="0"/>
    <xf numFmtId="3" fontId="118" fillId="0" borderId="0" applyFont="0" applyFill="0" applyBorder="0" applyAlignment="0" applyProtection="0"/>
    <xf numFmtId="3" fontId="118" fillId="0" borderId="0" applyFont="0" applyFill="0" applyBorder="0" applyAlignment="0" applyProtection="0"/>
    <xf numFmtId="3" fontId="118" fillId="0" borderId="0" applyFont="0" applyFill="0" applyBorder="0" applyAlignment="0" applyProtection="0"/>
    <xf numFmtId="3" fontId="118" fillId="0" borderId="0" applyFont="0" applyFill="0" applyBorder="0" applyAlignment="0" applyProtection="0"/>
    <xf numFmtId="3"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0" fontId="118" fillId="0" borderId="0" applyFont="0" applyFill="0" applyBorder="0" applyAlignment="0" applyProtection="0"/>
    <xf numFmtId="0" fontId="118" fillId="0" borderId="0" applyFont="0" applyFill="0" applyBorder="0" applyAlignment="0" applyProtection="0"/>
    <xf numFmtId="0" fontId="118" fillId="0" borderId="0" applyFont="0" applyFill="0" applyBorder="0" applyAlignment="0" applyProtection="0"/>
    <xf numFmtId="0" fontId="118" fillId="0" borderId="0" applyFont="0" applyFill="0" applyBorder="0" applyAlignment="0" applyProtection="0"/>
    <xf numFmtId="0" fontId="118" fillId="0" borderId="0" applyFont="0" applyFill="0" applyBorder="0" applyAlignment="0" applyProtection="0"/>
    <xf numFmtId="0" fontId="118" fillId="0" borderId="0" applyFont="0" applyFill="0" applyBorder="0" applyAlignment="0" applyProtection="0"/>
    <xf numFmtId="0" fontId="118" fillId="0" borderId="0" applyFont="0" applyFill="0" applyBorder="0" applyAlignment="0" applyProtection="0"/>
    <xf numFmtId="0" fontId="118" fillId="0" borderId="0" applyFont="0" applyFill="0" applyBorder="0" applyAlignment="0" applyProtection="0"/>
    <xf numFmtId="0" fontId="118" fillId="0" borderId="0" applyFont="0" applyFill="0" applyBorder="0" applyAlignment="0" applyProtection="0"/>
    <xf numFmtId="0" fontId="118" fillId="0" borderId="0" applyFont="0" applyFill="0" applyBorder="0" applyAlignment="0" applyProtection="0"/>
    <xf numFmtId="0" fontId="118" fillId="0" borderId="0" applyFont="0" applyFill="0" applyBorder="0" applyAlignment="0" applyProtection="0"/>
    <xf numFmtId="0" fontId="118" fillId="0" borderId="0" applyFont="0" applyFill="0" applyBorder="0" applyAlignment="0" applyProtection="0"/>
    <xf numFmtId="0" fontId="118" fillId="0" borderId="0" applyFont="0" applyFill="0" applyBorder="0" applyAlignment="0" applyProtection="0"/>
    <xf numFmtId="0" fontId="118" fillId="0" borderId="0" applyFont="0" applyFill="0" applyBorder="0" applyAlignment="0" applyProtection="0"/>
    <xf numFmtId="14" fontId="118" fillId="0" borderId="0" applyFont="0" applyFill="0" applyBorder="0" applyAlignment="0" applyProtection="0"/>
    <xf numFmtId="14" fontId="118" fillId="0" borderId="0" applyFont="0" applyFill="0" applyBorder="0" applyAlignment="0" applyProtection="0"/>
    <xf numFmtId="14" fontId="118" fillId="0" borderId="0" applyFont="0" applyFill="0" applyBorder="0" applyAlignment="0" applyProtection="0"/>
    <xf numFmtId="14" fontId="118" fillId="0" borderId="0" applyFont="0" applyFill="0" applyBorder="0" applyAlignment="0" applyProtection="0"/>
    <xf numFmtId="14" fontId="118" fillId="0" borderId="0" applyFont="0" applyFill="0" applyBorder="0" applyAlignment="0" applyProtection="0"/>
    <xf numFmtId="14" fontId="118" fillId="0" borderId="0" applyFont="0" applyFill="0" applyBorder="0" applyAlignment="0" applyProtection="0"/>
    <xf numFmtId="14" fontId="118" fillId="0" borderId="0" applyFont="0" applyFill="0" applyBorder="0" applyAlignment="0" applyProtection="0"/>
    <xf numFmtId="14" fontId="118" fillId="0" borderId="0" applyFont="0" applyFill="0" applyBorder="0" applyAlignment="0" applyProtection="0"/>
    <xf numFmtId="14" fontId="118" fillId="0" borderId="0" applyFont="0" applyFill="0" applyBorder="0" applyAlignment="0" applyProtection="0"/>
    <xf numFmtId="14" fontId="118" fillId="0" borderId="0" applyFont="0" applyFill="0" applyBorder="0" applyAlignment="0" applyProtection="0"/>
    <xf numFmtId="14" fontId="118" fillId="0" borderId="0" applyFont="0" applyFill="0" applyBorder="0" applyAlignment="0" applyProtection="0"/>
    <xf numFmtId="14" fontId="118" fillId="0" borderId="0" applyFont="0" applyFill="0" applyBorder="0" applyAlignment="0" applyProtection="0"/>
    <xf numFmtId="14" fontId="118" fillId="0" borderId="0" applyFont="0" applyFill="0" applyBorder="0" applyAlignment="0" applyProtection="0"/>
    <xf numFmtId="14" fontId="118" fillId="0" borderId="0" applyFont="0" applyFill="0" applyBorder="0" applyAlignment="0" applyProtection="0"/>
    <xf numFmtId="2" fontId="118" fillId="0" borderId="0" applyFont="0" applyFill="0" applyBorder="0" applyAlignment="0" applyProtection="0"/>
    <xf numFmtId="2" fontId="118" fillId="0" borderId="0" applyFont="0" applyFill="0" applyBorder="0" applyAlignment="0" applyProtection="0"/>
    <xf numFmtId="2" fontId="118" fillId="0" borderId="0" applyFont="0" applyFill="0" applyBorder="0" applyAlignment="0" applyProtection="0"/>
    <xf numFmtId="2" fontId="118" fillId="0" borderId="0" applyFont="0" applyFill="0" applyBorder="0" applyAlignment="0" applyProtection="0"/>
    <xf numFmtId="2" fontId="118" fillId="0" borderId="0" applyFont="0" applyFill="0" applyBorder="0" applyAlignment="0" applyProtection="0"/>
    <xf numFmtId="2" fontId="118" fillId="0" borderId="0" applyFont="0" applyFill="0" applyBorder="0" applyAlignment="0" applyProtection="0"/>
    <xf numFmtId="2" fontId="118" fillId="0" borderId="0" applyFont="0" applyFill="0" applyBorder="0" applyAlignment="0" applyProtection="0"/>
    <xf numFmtId="2" fontId="118" fillId="0" borderId="0" applyFont="0" applyFill="0" applyBorder="0" applyAlignment="0" applyProtection="0"/>
    <xf numFmtId="2" fontId="118" fillId="0" borderId="0" applyFont="0" applyFill="0" applyBorder="0" applyAlignment="0" applyProtection="0"/>
    <xf numFmtId="2" fontId="118" fillId="0" borderId="0" applyFont="0" applyFill="0" applyBorder="0" applyAlignment="0" applyProtection="0"/>
    <xf numFmtId="2" fontId="118" fillId="0" borderId="0" applyFont="0" applyFill="0" applyBorder="0" applyAlignment="0" applyProtection="0"/>
    <xf numFmtId="2" fontId="118" fillId="0" borderId="0" applyFont="0" applyFill="0" applyBorder="0" applyAlignment="0" applyProtection="0"/>
    <xf numFmtId="2" fontId="118" fillId="0" borderId="0" applyFont="0" applyFill="0" applyBorder="0" applyAlignment="0" applyProtection="0"/>
    <xf numFmtId="2" fontId="118" fillId="0" borderId="0" applyFont="0" applyFill="0" applyBorder="0" applyAlignment="0" applyProtection="0"/>
    <xf numFmtId="0" fontId="107" fillId="0" borderId="21" applyNumberFormat="0" applyFill="0" applyAlignment="0" applyProtection="0"/>
    <xf numFmtId="0" fontId="107" fillId="0" borderId="21" applyNumberFormat="0" applyFill="0" applyAlignment="0" applyProtection="0"/>
    <xf numFmtId="0" fontId="87" fillId="0" borderId="18" applyNumberFormat="0" applyFill="0" applyAlignment="0" applyProtection="0"/>
    <xf numFmtId="0" fontId="107" fillId="0" borderId="21" applyNumberFormat="0" applyFill="0" applyAlignment="0" applyProtection="0"/>
    <xf numFmtId="0" fontId="107" fillId="0" borderId="21" applyNumberFormat="0" applyFill="0" applyAlignment="0" applyProtection="0"/>
    <xf numFmtId="0" fontId="107" fillId="0" borderId="21" applyNumberFormat="0" applyFill="0" applyAlignment="0" applyProtection="0"/>
    <xf numFmtId="0" fontId="49" fillId="0" borderId="0" applyNumberFormat="0" applyFont="0" applyFill="0" applyBorder="0" applyProtection="0"/>
    <xf numFmtId="0" fontId="49" fillId="0" borderId="0" applyNumberFormat="0" applyFont="0" applyFill="0" applyBorder="0" applyProtection="0"/>
    <xf numFmtId="0" fontId="49" fillId="0" borderId="0" applyNumberFormat="0" applyFont="0" applyFill="0" applyBorder="0" applyProtection="0"/>
    <xf numFmtId="0" fontId="49" fillId="0" borderId="0" applyNumberFormat="0" applyFont="0" applyFill="0" applyBorder="0" applyProtection="0"/>
    <xf numFmtId="0" fontId="49" fillId="0" borderId="0" applyNumberFormat="0" applyFont="0" applyFill="0" applyBorder="0" applyProtection="0"/>
    <xf numFmtId="0" fontId="49" fillId="0" borderId="0" applyNumberFormat="0" applyFont="0" applyFill="0" applyBorder="0" applyProtection="0"/>
    <xf numFmtId="0" fontId="44" fillId="0" borderId="0" applyNumberFormat="0" applyFont="0" applyFill="0" applyBorder="0" applyProtection="0"/>
    <xf numFmtId="0" fontId="108" fillId="0" borderId="13" applyNumberFormat="0" applyFill="0" applyAlignment="0" applyProtection="0"/>
    <xf numFmtId="0" fontId="108" fillId="0" borderId="13" applyNumberFormat="0" applyFill="0" applyAlignment="0" applyProtection="0"/>
    <xf numFmtId="0" fontId="88" fillId="0" borderId="13" applyNumberFormat="0" applyFill="0" applyAlignment="0" applyProtection="0"/>
    <xf numFmtId="0" fontId="108" fillId="0" borderId="13" applyNumberFormat="0" applyFill="0" applyAlignment="0" applyProtection="0"/>
    <xf numFmtId="0" fontId="108" fillId="0" borderId="13" applyNumberFormat="0" applyFill="0" applyAlignment="0" applyProtection="0"/>
    <xf numFmtId="0" fontId="108" fillId="0" borderId="13" applyNumberFormat="0" applyFill="0" applyAlignment="0" applyProtection="0"/>
    <xf numFmtId="0" fontId="44" fillId="0" borderId="0" applyNumberFormat="0" applyFont="0" applyFill="0" applyBorder="0" applyProtection="0"/>
    <xf numFmtId="0" fontId="44" fillId="0" borderId="0" applyNumberFormat="0" applyFont="0" applyFill="0" applyBorder="0" applyProtection="0"/>
    <xf numFmtId="0" fontId="44" fillId="0" borderId="0" applyNumberFormat="0" applyFont="0" applyFill="0" applyBorder="0" applyProtection="0"/>
    <xf numFmtId="0" fontId="44" fillId="0" borderId="0" applyNumberFormat="0" applyFont="0" applyFill="0" applyBorder="0" applyProtection="0"/>
    <xf numFmtId="0" fontId="44" fillId="0" borderId="0" applyNumberFormat="0" applyFont="0" applyFill="0" applyBorder="0" applyProtection="0"/>
    <xf numFmtId="0" fontId="105" fillId="0" borderId="22" applyNumberFormat="0" applyFill="0" applyAlignment="0" applyProtection="0"/>
    <xf numFmtId="0" fontId="105" fillId="0" borderId="22" applyNumberFormat="0" applyFill="0" applyAlignment="0" applyProtection="0"/>
    <xf numFmtId="0" fontId="34" fillId="0" borderId="6" applyNumberFormat="0" applyFill="0" applyAlignment="0" applyProtection="0"/>
    <xf numFmtId="0" fontId="105" fillId="0" borderId="22" applyNumberFormat="0" applyFill="0" applyAlignment="0" applyProtection="0"/>
    <xf numFmtId="0" fontId="105" fillId="0" borderId="22" applyNumberFormat="0" applyFill="0" applyAlignment="0" applyProtection="0"/>
    <xf numFmtId="0" fontId="105" fillId="0" borderId="22" applyNumberFormat="0" applyFill="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34"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167" fontId="118" fillId="0" borderId="0">
      <protection locked="0"/>
    </xf>
    <xf numFmtId="167" fontId="118" fillId="0" borderId="0">
      <protection locked="0"/>
    </xf>
    <xf numFmtId="167" fontId="118" fillId="0" borderId="0">
      <protection locked="0"/>
    </xf>
    <xf numFmtId="167" fontId="118" fillId="0" borderId="0">
      <protection locked="0"/>
    </xf>
    <xf numFmtId="167" fontId="118" fillId="0" borderId="0">
      <protection locked="0"/>
    </xf>
    <xf numFmtId="167" fontId="118" fillId="0" borderId="0">
      <protection locked="0"/>
    </xf>
    <xf numFmtId="167" fontId="118" fillId="0" borderId="0">
      <protection locked="0"/>
    </xf>
    <xf numFmtId="167" fontId="118" fillId="0" borderId="0">
      <protection locked="0"/>
    </xf>
    <xf numFmtId="167" fontId="118" fillId="0" borderId="0">
      <protection locked="0"/>
    </xf>
    <xf numFmtId="167" fontId="118" fillId="0" borderId="0">
      <protection locked="0"/>
    </xf>
    <xf numFmtId="167" fontId="118" fillId="0" borderId="0">
      <protection locked="0"/>
    </xf>
    <xf numFmtId="167" fontId="118" fillId="0" borderId="0">
      <protection locked="0"/>
    </xf>
    <xf numFmtId="167" fontId="118" fillId="0" borderId="0">
      <protection locked="0"/>
    </xf>
    <xf numFmtId="167" fontId="118" fillId="0" borderId="0">
      <protection locked="0"/>
    </xf>
    <xf numFmtId="167" fontId="118" fillId="0" borderId="0">
      <protection locked="0"/>
    </xf>
    <xf numFmtId="167" fontId="118" fillId="0" borderId="0">
      <protection locked="0"/>
    </xf>
    <xf numFmtId="167" fontId="118" fillId="0" borderId="0">
      <protection locked="0"/>
    </xf>
    <xf numFmtId="167" fontId="118" fillId="0" borderId="0">
      <protection locked="0"/>
    </xf>
    <xf numFmtId="167" fontId="118" fillId="0" borderId="0">
      <protection locked="0"/>
    </xf>
    <xf numFmtId="167" fontId="118" fillId="0" borderId="0">
      <protection locked="0"/>
    </xf>
    <xf numFmtId="167" fontId="118" fillId="0" borderId="0">
      <protection locked="0"/>
    </xf>
    <xf numFmtId="167" fontId="118" fillId="0" borderId="0">
      <protection locked="0"/>
    </xf>
    <xf numFmtId="167" fontId="118" fillId="0" borderId="0">
      <protection locked="0"/>
    </xf>
    <xf numFmtId="167" fontId="118" fillId="0" borderId="0">
      <protection locked="0"/>
    </xf>
    <xf numFmtId="167" fontId="118" fillId="0" borderId="0">
      <protection locked="0"/>
    </xf>
    <xf numFmtId="167" fontId="118" fillId="0" borderId="0">
      <protection locked="0"/>
    </xf>
    <xf numFmtId="167" fontId="118" fillId="0" borderId="0">
      <protection locked="0"/>
    </xf>
    <xf numFmtId="167" fontId="118" fillId="0" borderId="0">
      <protection locked="0"/>
    </xf>
    <xf numFmtId="0" fontId="35" fillId="23" borderId="2" applyNumberFormat="0" applyAlignment="0" applyProtection="0"/>
    <xf numFmtId="0" fontId="35" fillId="23" borderId="2" applyNumberFormat="0" applyAlignment="0" applyProtection="0"/>
    <xf numFmtId="0" fontId="35" fillId="7" borderId="2" applyNumberFormat="0" applyAlignment="0" applyProtection="0"/>
    <xf numFmtId="0" fontId="35" fillId="23" borderId="2" applyNumberFormat="0" applyAlignment="0" applyProtection="0"/>
    <xf numFmtId="0" fontId="35" fillId="23" borderId="2" applyNumberFormat="0" applyAlignment="0" applyProtection="0"/>
    <xf numFmtId="0" fontId="35" fillId="23" borderId="2" applyNumberFormat="0" applyAlignment="0" applyProtection="0"/>
    <xf numFmtId="0" fontId="35" fillId="7" borderId="2" applyNumberFormat="0" applyAlignment="0" applyProtection="0"/>
    <xf numFmtId="0" fontId="35" fillId="7" borderId="2" applyNumberFormat="0" applyAlignment="0" applyProtection="0"/>
    <xf numFmtId="0" fontId="35" fillId="7" borderId="2" applyNumberFormat="0" applyAlignment="0" applyProtection="0"/>
    <xf numFmtId="0" fontId="35" fillId="7" borderId="2" applyNumberFormat="0" applyAlignment="0" applyProtection="0"/>
    <xf numFmtId="0" fontId="35" fillId="7" borderId="2" applyNumberFormat="0" applyAlignment="0" applyProtection="0"/>
    <xf numFmtId="0" fontId="86" fillId="0" borderId="0"/>
    <xf numFmtId="0" fontId="118" fillId="0" borderId="0"/>
    <xf numFmtId="0" fontId="118" fillId="0" borderId="0"/>
    <xf numFmtId="0" fontId="118" fillId="0" borderId="0"/>
    <xf numFmtId="0" fontId="26" fillId="0" borderId="0"/>
    <xf numFmtId="0" fontId="26" fillId="0" borderId="0"/>
    <xf numFmtId="0" fontId="26" fillId="0" borderId="0"/>
    <xf numFmtId="0" fontId="26" fillId="0" borderId="0"/>
    <xf numFmtId="0" fontId="26" fillId="0" borderId="0"/>
    <xf numFmtId="0" fontId="118"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18" fillId="0" borderId="0"/>
    <xf numFmtId="0" fontId="118" fillId="0" borderId="0"/>
    <xf numFmtId="0" fontId="118" fillId="0" borderId="0"/>
    <xf numFmtId="0" fontId="118" fillId="0" borderId="0"/>
    <xf numFmtId="0" fontId="118"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18" fillId="0" borderId="0"/>
    <xf numFmtId="0" fontId="118" fillId="0" borderId="0"/>
    <xf numFmtId="0" fontId="118" fillId="0" borderId="0"/>
    <xf numFmtId="0" fontId="26" fillId="0" borderId="0"/>
    <xf numFmtId="0" fontId="26" fillId="0" borderId="0"/>
    <xf numFmtId="0" fontId="26" fillId="0" borderId="0"/>
    <xf numFmtId="0" fontId="118" fillId="0" borderId="0"/>
    <xf numFmtId="0" fontId="118" fillId="0" borderId="0"/>
    <xf numFmtId="0" fontId="26" fillId="0" borderId="0"/>
    <xf numFmtId="0" fontId="26" fillId="0" borderId="0"/>
    <xf numFmtId="0" fontId="26" fillId="0" borderId="0"/>
    <xf numFmtId="0" fontId="118" fillId="0" borderId="0"/>
    <xf numFmtId="0" fontId="86" fillId="0" borderId="0"/>
    <xf numFmtId="0" fontId="118" fillId="0" borderId="0"/>
    <xf numFmtId="0" fontId="118" fillId="0" borderId="0"/>
    <xf numFmtId="0" fontId="118" fillId="0" borderId="0"/>
    <xf numFmtId="0" fontId="26" fillId="0" borderId="0"/>
    <xf numFmtId="0" fontId="118" fillId="0" borderId="0"/>
    <xf numFmtId="0" fontId="118" fillId="0" borderId="0"/>
    <xf numFmtId="0" fontId="26" fillId="0" borderId="0"/>
    <xf numFmtId="0" fontId="118" fillId="0" borderId="0"/>
    <xf numFmtId="0" fontId="118" fillId="0" borderId="0"/>
    <xf numFmtId="0" fontId="118" fillId="0" borderId="0"/>
    <xf numFmtId="0" fontId="26" fillId="0" borderId="0"/>
    <xf numFmtId="0" fontId="118" fillId="0" borderId="0"/>
    <xf numFmtId="0" fontId="118" fillId="0" borderId="0"/>
    <xf numFmtId="0" fontId="118" fillId="0" borderId="0"/>
    <xf numFmtId="0" fontId="118" fillId="0" borderId="0"/>
    <xf numFmtId="0" fontId="86" fillId="0" borderId="0"/>
    <xf numFmtId="0" fontId="26" fillId="0" borderId="0"/>
    <xf numFmtId="0" fontId="26" fillId="0" borderId="0"/>
    <xf numFmtId="0" fontId="26" fillId="0" borderId="0"/>
    <xf numFmtId="0" fontId="26" fillId="0" borderId="0"/>
    <xf numFmtId="0" fontId="118" fillId="0" borderId="0"/>
    <xf numFmtId="0" fontId="118" fillId="0" borderId="0"/>
    <xf numFmtId="0" fontId="118" fillId="0" borderId="0"/>
    <xf numFmtId="0" fontId="118" fillId="0" borderId="0"/>
    <xf numFmtId="0" fontId="86" fillId="0" borderId="0"/>
    <xf numFmtId="0" fontId="118" fillId="0" borderId="0"/>
    <xf numFmtId="0" fontId="118" fillId="0" borderId="0"/>
    <xf numFmtId="0" fontId="26" fillId="0" borderId="0"/>
    <xf numFmtId="0" fontId="118" fillId="0" borderId="0"/>
    <xf numFmtId="0" fontId="86" fillId="0" borderId="0"/>
    <xf numFmtId="0" fontId="26" fillId="0" borderId="0"/>
    <xf numFmtId="0" fontId="26" fillId="0" borderId="0"/>
    <xf numFmtId="0" fontId="26" fillId="0" borderId="0"/>
    <xf numFmtId="0" fontId="26" fillId="0" borderId="0"/>
    <xf numFmtId="0" fontId="118" fillId="0" borderId="0"/>
    <xf numFmtId="0" fontId="26" fillId="0" borderId="0"/>
    <xf numFmtId="0" fontId="26" fillId="0" borderId="0"/>
    <xf numFmtId="0" fontId="118" fillId="0" borderId="0"/>
    <xf numFmtId="0" fontId="86" fillId="0" borderId="0"/>
    <xf numFmtId="0" fontId="118" fillId="0" borderId="0"/>
    <xf numFmtId="0" fontId="118" fillId="22" borderId="10" applyNumberFormat="0" applyFont="0" applyAlignment="0" applyProtection="0"/>
    <xf numFmtId="0" fontId="118" fillId="22" borderId="10" applyNumberFormat="0" applyFont="0" applyAlignment="0" applyProtection="0"/>
    <xf numFmtId="0" fontId="86" fillId="22" borderId="10" applyNumberFormat="0" applyFont="0" applyAlignment="0" applyProtection="0"/>
    <xf numFmtId="0" fontId="118" fillId="22" borderId="10" applyNumberFormat="0" applyFont="0" applyAlignment="0" applyProtection="0"/>
    <xf numFmtId="0" fontId="118" fillId="22" borderId="10" applyNumberFormat="0" applyFont="0" applyAlignment="0" applyProtection="0"/>
    <xf numFmtId="0" fontId="118" fillId="22" borderId="10" applyNumberFormat="0" applyFont="0" applyAlignment="0" applyProtection="0"/>
    <xf numFmtId="0" fontId="38" fillId="28" borderId="11" applyNumberFormat="0" applyAlignment="0" applyProtection="0"/>
    <xf numFmtId="0" fontId="38" fillId="28" borderId="11" applyNumberFormat="0" applyAlignment="0" applyProtection="0"/>
    <xf numFmtId="0" fontId="38" fillId="20" borderId="11" applyNumberFormat="0" applyAlignment="0" applyProtection="0"/>
    <xf numFmtId="0" fontId="38" fillId="28" borderId="11" applyNumberFormat="0" applyAlignment="0" applyProtection="0"/>
    <xf numFmtId="0" fontId="38" fillId="28" borderId="11" applyNumberFormat="0" applyAlignment="0" applyProtection="0"/>
    <xf numFmtId="0" fontId="38" fillId="28" borderId="11" applyNumberFormat="0" applyAlignment="0" applyProtection="0"/>
    <xf numFmtId="9" fontId="118" fillId="0" borderId="0" applyFont="0" applyFill="0" applyBorder="0" applyAlignment="0" applyProtection="0"/>
    <xf numFmtId="10" fontId="118" fillId="0" borderId="0" applyFont="0" applyFill="0" applyBorder="0" applyAlignment="0" applyProtection="0"/>
    <xf numFmtId="10" fontId="118" fillId="0" borderId="0" applyFont="0" applyFill="0" applyBorder="0" applyAlignment="0" applyProtection="0"/>
    <xf numFmtId="10" fontId="118" fillId="0" borderId="0" applyFont="0" applyFill="0" applyBorder="0" applyAlignment="0" applyProtection="0"/>
    <xf numFmtId="10" fontId="118" fillId="0" borderId="0" applyFont="0" applyFill="0" applyBorder="0" applyAlignment="0" applyProtection="0"/>
    <xf numFmtId="10" fontId="118" fillId="0" borderId="0" applyFont="0" applyFill="0" applyBorder="0" applyAlignment="0" applyProtection="0"/>
    <xf numFmtId="10" fontId="118" fillId="0" borderId="0" applyFont="0" applyFill="0" applyBorder="0" applyAlignment="0" applyProtection="0"/>
    <xf numFmtId="10" fontId="118" fillId="0" borderId="0" applyFont="0" applyFill="0" applyBorder="0" applyAlignment="0" applyProtection="0"/>
    <xf numFmtId="10" fontId="118" fillId="0" borderId="0" applyFont="0" applyFill="0" applyBorder="0" applyAlignment="0" applyProtection="0"/>
    <xf numFmtId="10" fontId="118" fillId="0" borderId="0" applyFont="0" applyFill="0" applyBorder="0" applyAlignment="0" applyProtection="0"/>
    <xf numFmtId="10" fontId="118" fillId="0" borderId="0" applyFont="0" applyFill="0" applyBorder="0" applyAlignment="0" applyProtection="0"/>
    <xf numFmtId="10" fontId="118" fillId="0" borderId="0" applyFont="0" applyFill="0" applyBorder="0" applyAlignment="0" applyProtection="0"/>
    <xf numFmtId="10" fontId="118" fillId="0" borderId="0" applyFont="0" applyFill="0" applyBorder="0" applyAlignment="0" applyProtection="0"/>
    <xf numFmtId="10" fontId="118" fillId="0" borderId="0" applyFont="0" applyFill="0" applyBorder="0" applyAlignment="0" applyProtection="0"/>
    <xf numFmtId="10"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86"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86"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86"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86"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86" fillId="0" borderId="0" applyFont="0" applyFill="0" applyBorder="0" applyAlignment="0" applyProtection="0"/>
    <xf numFmtId="0" fontId="118" fillId="27" borderId="12" applyNumberFormat="0" applyProtection="0">
      <alignment horizontal="left" vertical="center" indent="1"/>
    </xf>
    <xf numFmtId="0" fontId="118" fillId="27" borderId="12" applyNumberFormat="0" applyProtection="0">
      <alignment horizontal="left" vertical="center" indent="1"/>
    </xf>
    <xf numFmtId="0" fontId="118" fillId="27" borderId="12" applyNumberFormat="0" applyProtection="0">
      <alignment horizontal="left" vertical="center" indent="1"/>
    </xf>
    <xf numFmtId="0" fontId="118" fillId="27" borderId="12" applyNumberFormat="0" applyProtection="0">
      <alignment horizontal="left" vertical="center" indent="1"/>
    </xf>
    <xf numFmtId="0" fontId="118" fillId="27" borderId="12" applyNumberFormat="0" applyProtection="0">
      <alignment horizontal="left" vertical="center" indent="1"/>
    </xf>
    <xf numFmtId="0" fontId="118" fillId="27" borderId="12" applyNumberFormat="0" applyProtection="0">
      <alignment horizontal="left" vertical="center" indent="1"/>
    </xf>
    <xf numFmtId="0" fontId="118" fillId="27" borderId="12" applyNumberFormat="0" applyProtection="0">
      <alignment horizontal="left" vertical="center" indent="1"/>
    </xf>
    <xf numFmtId="0" fontId="118" fillId="27" borderId="12" applyNumberFormat="0" applyProtection="0">
      <alignment horizontal="left" vertical="center" indent="1"/>
    </xf>
    <xf numFmtId="0" fontId="118" fillId="27" borderId="12" applyNumberFormat="0" applyProtection="0">
      <alignment horizontal="left" vertical="center" indent="1"/>
    </xf>
    <xf numFmtId="0" fontId="118" fillId="27" borderId="12" applyNumberFormat="0" applyProtection="0">
      <alignment horizontal="left" vertical="center" indent="1"/>
    </xf>
    <xf numFmtId="0" fontId="118" fillId="27" borderId="12" applyNumberFormat="0" applyProtection="0">
      <alignment horizontal="left" vertical="center" indent="1"/>
    </xf>
    <xf numFmtId="0" fontId="118" fillId="27" borderId="12" applyNumberFormat="0" applyProtection="0">
      <alignment horizontal="left" vertical="center" indent="1"/>
    </xf>
    <xf numFmtId="0" fontId="118" fillId="27" borderId="12" applyNumberFormat="0" applyProtection="0">
      <alignment horizontal="left" vertical="center" indent="1"/>
    </xf>
    <xf numFmtId="0" fontId="118" fillId="27" borderId="12" applyNumberFormat="0" applyProtection="0">
      <alignment horizontal="left" vertical="center" indent="1"/>
    </xf>
    <xf numFmtId="0" fontId="118" fillId="27" borderId="12" applyNumberFormat="0" applyProtection="0">
      <alignment horizontal="left" vertical="top" indent="1"/>
    </xf>
    <xf numFmtId="0" fontId="118" fillId="27" borderId="12" applyNumberFormat="0" applyProtection="0">
      <alignment horizontal="left" vertical="top" indent="1"/>
    </xf>
    <xf numFmtId="0" fontId="118" fillId="27" borderId="12" applyNumberFormat="0" applyProtection="0">
      <alignment horizontal="left" vertical="top" indent="1"/>
    </xf>
    <xf numFmtId="0" fontId="118" fillId="27" borderId="12" applyNumberFormat="0" applyProtection="0">
      <alignment horizontal="left" vertical="top" indent="1"/>
    </xf>
    <xf numFmtId="0" fontId="118" fillId="27" borderId="12" applyNumberFormat="0" applyProtection="0">
      <alignment horizontal="left" vertical="top" indent="1"/>
    </xf>
    <xf numFmtId="0" fontId="118" fillId="27" borderId="12" applyNumberFormat="0" applyProtection="0">
      <alignment horizontal="left" vertical="top" indent="1"/>
    </xf>
    <xf numFmtId="0" fontId="118" fillId="27" borderId="12" applyNumberFormat="0" applyProtection="0">
      <alignment horizontal="left" vertical="top" indent="1"/>
    </xf>
    <xf numFmtId="0" fontId="118" fillId="27" borderId="12" applyNumberFormat="0" applyProtection="0">
      <alignment horizontal="left" vertical="top" indent="1"/>
    </xf>
    <xf numFmtId="0" fontId="118" fillId="27" borderId="12" applyNumberFormat="0" applyProtection="0">
      <alignment horizontal="left" vertical="top" indent="1"/>
    </xf>
    <xf numFmtId="0" fontId="118" fillId="27" borderId="12" applyNumberFormat="0" applyProtection="0">
      <alignment horizontal="left" vertical="top" indent="1"/>
    </xf>
    <xf numFmtId="0" fontId="118" fillId="27" borderId="12" applyNumberFormat="0" applyProtection="0">
      <alignment horizontal="left" vertical="top" indent="1"/>
    </xf>
    <xf numFmtId="0" fontId="118" fillId="27" borderId="12" applyNumberFormat="0" applyProtection="0">
      <alignment horizontal="left" vertical="top" indent="1"/>
    </xf>
    <xf numFmtId="0" fontId="118" fillId="27" borderId="12" applyNumberFormat="0" applyProtection="0">
      <alignment horizontal="left" vertical="top" indent="1"/>
    </xf>
    <xf numFmtId="0" fontId="118" fillId="27" borderId="12" applyNumberFormat="0" applyProtection="0">
      <alignment horizontal="left" vertical="top" indent="1"/>
    </xf>
    <xf numFmtId="0" fontId="118" fillId="29" borderId="12" applyNumberFormat="0" applyProtection="0">
      <alignment horizontal="left" vertical="center" indent="1"/>
    </xf>
    <xf numFmtId="0" fontId="118" fillId="29" borderId="12" applyNumberFormat="0" applyProtection="0">
      <alignment horizontal="left" vertical="center" indent="1"/>
    </xf>
    <xf numFmtId="0" fontId="118" fillId="29" borderId="12" applyNumberFormat="0" applyProtection="0">
      <alignment horizontal="left" vertical="center" indent="1"/>
    </xf>
    <xf numFmtId="0" fontId="118" fillId="29" borderId="12" applyNumberFormat="0" applyProtection="0">
      <alignment horizontal="left" vertical="center" indent="1"/>
    </xf>
    <xf numFmtId="0" fontId="118" fillId="29" borderId="12" applyNumberFormat="0" applyProtection="0">
      <alignment horizontal="left" vertical="center" indent="1"/>
    </xf>
    <xf numFmtId="0" fontId="118" fillId="29" borderId="12" applyNumberFormat="0" applyProtection="0">
      <alignment horizontal="left" vertical="center" indent="1"/>
    </xf>
    <xf numFmtId="0" fontId="118" fillId="29" borderId="12" applyNumberFormat="0" applyProtection="0">
      <alignment horizontal="left" vertical="center" indent="1"/>
    </xf>
    <xf numFmtId="0" fontId="118" fillId="29" borderId="12" applyNumberFormat="0" applyProtection="0">
      <alignment horizontal="left" vertical="center" indent="1"/>
    </xf>
    <xf numFmtId="0" fontId="118" fillId="29" borderId="12" applyNumberFormat="0" applyProtection="0">
      <alignment horizontal="left" vertical="center" indent="1"/>
    </xf>
    <xf numFmtId="0" fontId="118" fillId="29" borderId="12" applyNumberFormat="0" applyProtection="0">
      <alignment horizontal="left" vertical="center" indent="1"/>
    </xf>
    <xf numFmtId="0" fontId="118" fillId="29" borderId="12" applyNumberFormat="0" applyProtection="0">
      <alignment horizontal="left" vertical="center" indent="1"/>
    </xf>
    <xf numFmtId="0" fontId="118" fillId="29" borderId="12" applyNumberFormat="0" applyProtection="0">
      <alignment horizontal="left" vertical="center" indent="1"/>
    </xf>
    <xf numFmtId="0" fontId="118" fillId="29" borderId="12" applyNumberFormat="0" applyProtection="0">
      <alignment horizontal="left" vertical="center" indent="1"/>
    </xf>
    <xf numFmtId="0" fontId="118" fillId="29" borderId="12" applyNumberFormat="0" applyProtection="0">
      <alignment horizontal="left" vertical="center" indent="1"/>
    </xf>
    <xf numFmtId="0" fontId="118" fillId="29" borderId="12" applyNumberFormat="0" applyProtection="0">
      <alignment horizontal="left" vertical="top" indent="1"/>
    </xf>
    <xf numFmtId="0" fontId="118" fillId="29" borderId="12" applyNumberFormat="0" applyProtection="0">
      <alignment horizontal="left" vertical="top" indent="1"/>
    </xf>
    <xf numFmtId="0" fontId="118" fillId="29" borderId="12" applyNumberFormat="0" applyProtection="0">
      <alignment horizontal="left" vertical="top" indent="1"/>
    </xf>
    <xf numFmtId="0" fontId="118" fillId="29" borderId="12" applyNumberFormat="0" applyProtection="0">
      <alignment horizontal="left" vertical="top" indent="1"/>
    </xf>
    <xf numFmtId="0" fontId="118" fillId="29" borderId="12" applyNumberFormat="0" applyProtection="0">
      <alignment horizontal="left" vertical="top" indent="1"/>
    </xf>
    <xf numFmtId="0" fontId="118" fillId="29" borderId="12" applyNumberFormat="0" applyProtection="0">
      <alignment horizontal="left" vertical="top" indent="1"/>
    </xf>
    <xf numFmtId="0" fontId="118" fillId="29" borderId="12" applyNumberFormat="0" applyProtection="0">
      <alignment horizontal="left" vertical="top" indent="1"/>
    </xf>
    <xf numFmtId="0" fontId="118" fillId="29" borderId="12" applyNumberFormat="0" applyProtection="0">
      <alignment horizontal="left" vertical="top" indent="1"/>
    </xf>
    <xf numFmtId="0" fontId="118" fillId="29" borderId="12" applyNumberFormat="0" applyProtection="0">
      <alignment horizontal="left" vertical="top" indent="1"/>
    </xf>
    <xf numFmtId="0" fontId="118" fillId="29" borderId="12" applyNumberFormat="0" applyProtection="0">
      <alignment horizontal="left" vertical="top" indent="1"/>
    </xf>
    <xf numFmtId="0" fontId="118" fillId="29" borderId="12" applyNumberFormat="0" applyProtection="0">
      <alignment horizontal="left" vertical="top" indent="1"/>
    </xf>
    <xf numFmtId="0" fontId="118" fillId="29" borderId="12" applyNumberFormat="0" applyProtection="0">
      <alignment horizontal="left" vertical="top" indent="1"/>
    </xf>
    <xf numFmtId="0" fontId="118" fillId="29" borderId="12" applyNumberFormat="0" applyProtection="0">
      <alignment horizontal="left" vertical="top" indent="1"/>
    </xf>
    <xf numFmtId="0" fontId="118" fillId="29" borderId="12" applyNumberFormat="0" applyProtection="0">
      <alignment horizontal="left" vertical="top" indent="1"/>
    </xf>
    <xf numFmtId="0" fontId="118" fillId="8" borderId="12" applyNumberFormat="0" applyProtection="0">
      <alignment horizontal="left" vertical="center" indent="1"/>
    </xf>
    <xf numFmtId="0" fontId="118" fillId="8" borderId="12" applyNumberFormat="0" applyProtection="0">
      <alignment horizontal="left" vertical="center" indent="1"/>
    </xf>
    <xf numFmtId="0" fontId="118" fillId="8" borderId="12" applyNumberFormat="0" applyProtection="0">
      <alignment horizontal="left" vertical="center" indent="1"/>
    </xf>
    <xf numFmtId="0" fontId="118" fillId="8" borderId="12" applyNumberFormat="0" applyProtection="0">
      <alignment horizontal="left" vertical="center" indent="1"/>
    </xf>
    <xf numFmtId="0" fontId="118" fillId="8" borderId="12" applyNumberFormat="0" applyProtection="0">
      <alignment horizontal="left" vertical="center" indent="1"/>
    </xf>
    <xf numFmtId="0" fontId="118" fillId="8" borderId="12" applyNumberFormat="0" applyProtection="0">
      <alignment horizontal="left" vertical="center" indent="1"/>
    </xf>
    <xf numFmtId="0" fontId="118" fillId="8" borderId="12" applyNumberFormat="0" applyProtection="0">
      <alignment horizontal="left" vertical="center" indent="1"/>
    </xf>
    <xf numFmtId="0" fontId="118" fillId="8" borderId="12" applyNumberFormat="0" applyProtection="0">
      <alignment horizontal="left" vertical="center" indent="1"/>
    </xf>
    <xf numFmtId="0" fontId="118" fillId="8" borderId="12" applyNumberFormat="0" applyProtection="0">
      <alignment horizontal="left" vertical="center" indent="1"/>
    </xf>
    <xf numFmtId="0" fontId="118" fillId="8" borderId="12" applyNumberFormat="0" applyProtection="0">
      <alignment horizontal="left" vertical="center" indent="1"/>
    </xf>
    <xf numFmtId="0" fontId="118" fillId="8" borderId="12" applyNumberFormat="0" applyProtection="0">
      <alignment horizontal="left" vertical="center" indent="1"/>
    </xf>
    <xf numFmtId="0" fontId="118" fillId="8" borderId="12" applyNumberFormat="0" applyProtection="0">
      <alignment horizontal="left" vertical="center" indent="1"/>
    </xf>
    <xf numFmtId="0" fontId="118" fillId="8" borderId="12" applyNumberFormat="0" applyProtection="0">
      <alignment horizontal="left" vertical="center" indent="1"/>
    </xf>
    <xf numFmtId="0" fontId="118" fillId="8" borderId="12" applyNumberFormat="0" applyProtection="0">
      <alignment horizontal="left" vertical="center" indent="1"/>
    </xf>
    <xf numFmtId="0" fontId="118" fillId="8" borderId="12" applyNumberFormat="0" applyProtection="0">
      <alignment horizontal="left" vertical="top" indent="1"/>
    </xf>
    <xf numFmtId="0" fontId="118" fillId="8" borderId="12" applyNumberFormat="0" applyProtection="0">
      <alignment horizontal="left" vertical="top" indent="1"/>
    </xf>
    <xf numFmtId="0" fontId="118" fillId="8" borderId="12" applyNumberFormat="0" applyProtection="0">
      <alignment horizontal="left" vertical="top" indent="1"/>
    </xf>
    <xf numFmtId="0" fontId="118" fillId="8" borderId="12" applyNumberFormat="0" applyProtection="0">
      <alignment horizontal="left" vertical="top" indent="1"/>
    </xf>
    <xf numFmtId="0" fontId="118" fillId="8" borderId="12" applyNumberFormat="0" applyProtection="0">
      <alignment horizontal="left" vertical="top" indent="1"/>
    </xf>
    <xf numFmtId="0" fontId="118" fillId="8" borderId="12" applyNumberFormat="0" applyProtection="0">
      <alignment horizontal="left" vertical="top" indent="1"/>
    </xf>
    <xf numFmtId="0" fontId="118" fillId="8" borderId="12" applyNumberFormat="0" applyProtection="0">
      <alignment horizontal="left" vertical="top" indent="1"/>
    </xf>
    <xf numFmtId="0" fontId="118" fillId="8" borderId="12" applyNumberFormat="0" applyProtection="0">
      <alignment horizontal="left" vertical="top" indent="1"/>
    </xf>
    <xf numFmtId="0" fontId="118" fillId="8" borderId="12" applyNumberFormat="0" applyProtection="0">
      <alignment horizontal="left" vertical="top" indent="1"/>
    </xf>
    <xf numFmtId="0" fontId="118" fillId="8" borderId="12" applyNumberFormat="0" applyProtection="0">
      <alignment horizontal="left" vertical="top" indent="1"/>
    </xf>
    <xf numFmtId="0" fontId="118" fillId="8" borderId="12" applyNumberFormat="0" applyProtection="0">
      <alignment horizontal="left" vertical="top" indent="1"/>
    </xf>
    <xf numFmtId="0" fontId="118" fillId="8" borderId="12" applyNumberFormat="0" applyProtection="0">
      <alignment horizontal="left" vertical="top" indent="1"/>
    </xf>
    <xf numFmtId="0" fontId="118" fillId="8" borderId="12" applyNumberFormat="0" applyProtection="0">
      <alignment horizontal="left" vertical="top" indent="1"/>
    </xf>
    <xf numFmtId="0" fontId="118" fillId="8" borderId="12" applyNumberFormat="0" applyProtection="0">
      <alignment horizontal="left" vertical="top" indent="1"/>
    </xf>
    <xf numFmtId="0" fontId="118" fillId="30" borderId="12" applyNumberFormat="0" applyProtection="0">
      <alignment horizontal="left" vertical="center" indent="1"/>
    </xf>
    <xf numFmtId="0" fontId="118" fillId="30" borderId="12" applyNumberFormat="0" applyProtection="0">
      <alignment horizontal="left" vertical="center" indent="1"/>
    </xf>
    <xf numFmtId="0" fontId="118" fillId="30" borderId="12" applyNumberFormat="0" applyProtection="0">
      <alignment horizontal="left" vertical="center" indent="1"/>
    </xf>
    <xf numFmtId="0" fontId="118" fillId="30" borderId="12" applyNumberFormat="0" applyProtection="0">
      <alignment horizontal="left" vertical="center" indent="1"/>
    </xf>
    <xf numFmtId="0" fontId="118" fillId="30" borderId="12" applyNumberFormat="0" applyProtection="0">
      <alignment horizontal="left" vertical="center" indent="1"/>
    </xf>
    <xf numFmtId="0" fontId="118" fillId="30" borderId="12" applyNumberFormat="0" applyProtection="0">
      <alignment horizontal="left" vertical="center" indent="1"/>
    </xf>
    <xf numFmtId="0" fontId="118" fillId="30" borderId="12" applyNumberFormat="0" applyProtection="0">
      <alignment horizontal="left" vertical="center" indent="1"/>
    </xf>
    <xf numFmtId="0" fontId="118" fillId="30" borderId="12" applyNumberFormat="0" applyProtection="0">
      <alignment horizontal="left" vertical="center" indent="1"/>
    </xf>
    <xf numFmtId="0" fontId="118" fillId="30" borderId="12" applyNumberFormat="0" applyProtection="0">
      <alignment horizontal="left" vertical="center" indent="1"/>
    </xf>
    <xf numFmtId="0" fontId="118" fillId="30" borderId="12" applyNumberFormat="0" applyProtection="0">
      <alignment horizontal="left" vertical="center" indent="1"/>
    </xf>
    <xf numFmtId="0" fontId="118" fillId="30" borderId="12" applyNumberFormat="0" applyProtection="0">
      <alignment horizontal="left" vertical="center" indent="1"/>
    </xf>
    <xf numFmtId="0" fontId="118" fillId="30" borderId="12" applyNumberFormat="0" applyProtection="0">
      <alignment horizontal="left" vertical="center" indent="1"/>
    </xf>
    <xf numFmtId="0" fontId="118" fillId="30" borderId="12" applyNumberFormat="0" applyProtection="0">
      <alignment horizontal="left" vertical="center" indent="1"/>
    </xf>
    <xf numFmtId="0" fontId="118" fillId="30" borderId="12" applyNumberFormat="0" applyProtection="0">
      <alignment horizontal="left" vertical="center" indent="1"/>
    </xf>
    <xf numFmtId="0" fontId="118" fillId="30" borderId="12" applyNumberFormat="0" applyProtection="0">
      <alignment horizontal="left" vertical="top" indent="1"/>
    </xf>
    <xf numFmtId="0" fontId="118" fillId="30" borderId="12" applyNumberFormat="0" applyProtection="0">
      <alignment horizontal="left" vertical="top" indent="1"/>
    </xf>
    <xf numFmtId="0" fontId="118" fillId="30" borderId="12" applyNumberFormat="0" applyProtection="0">
      <alignment horizontal="left" vertical="top" indent="1"/>
    </xf>
    <xf numFmtId="0" fontId="118" fillId="30" borderId="12" applyNumberFormat="0" applyProtection="0">
      <alignment horizontal="left" vertical="top" indent="1"/>
    </xf>
    <xf numFmtId="0" fontId="118" fillId="30" borderId="12" applyNumberFormat="0" applyProtection="0">
      <alignment horizontal="left" vertical="top" indent="1"/>
    </xf>
    <xf numFmtId="0" fontId="118" fillId="30" borderId="12" applyNumberFormat="0" applyProtection="0">
      <alignment horizontal="left" vertical="top" indent="1"/>
    </xf>
    <xf numFmtId="0" fontId="118" fillId="30" borderId="12" applyNumberFormat="0" applyProtection="0">
      <alignment horizontal="left" vertical="top" indent="1"/>
    </xf>
    <xf numFmtId="0" fontId="118" fillId="30" borderId="12" applyNumberFormat="0" applyProtection="0">
      <alignment horizontal="left" vertical="top" indent="1"/>
    </xf>
    <xf numFmtId="0" fontId="118" fillId="30" borderId="12" applyNumberFormat="0" applyProtection="0">
      <alignment horizontal="left" vertical="top" indent="1"/>
    </xf>
    <xf numFmtId="0" fontId="118" fillId="30" borderId="12" applyNumberFormat="0" applyProtection="0">
      <alignment horizontal="left" vertical="top" indent="1"/>
    </xf>
    <xf numFmtId="0" fontId="118" fillId="30" borderId="12" applyNumberFormat="0" applyProtection="0">
      <alignment horizontal="left" vertical="top" indent="1"/>
    </xf>
    <xf numFmtId="0" fontId="118" fillId="30" borderId="12" applyNumberFormat="0" applyProtection="0">
      <alignment horizontal="left" vertical="top" indent="1"/>
    </xf>
    <xf numFmtId="0" fontId="118" fillId="30" borderId="12" applyNumberFormat="0" applyProtection="0">
      <alignment horizontal="left" vertical="top" indent="1"/>
    </xf>
    <xf numFmtId="0" fontId="118" fillId="30" borderId="12" applyNumberFormat="0" applyProtection="0">
      <alignment horizontal="left" vertical="top" indent="1"/>
    </xf>
    <xf numFmtId="0" fontId="106" fillId="0" borderId="0" applyNumberFormat="0" applyFill="0" applyBorder="0" applyAlignment="0" applyProtection="0"/>
    <xf numFmtId="0" fontId="106" fillId="0" borderId="0" applyNumberFormat="0" applyFill="0" applyBorder="0" applyAlignment="0" applyProtection="0"/>
    <xf numFmtId="0" fontId="39"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18" fillId="0" borderId="17" applyNumberFormat="0" applyFill="0" applyBorder="0" applyAlignment="0" applyProtection="0"/>
    <xf numFmtId="0" fontId="118" fillId="0" borderId="17" applyNumberFormat="0" applyFill="0" applyBorder="0" applyAlignment="0" applyProtection="0"/>
    <xf numFmtId="0" fontId="118" fillId="0" borderId="17" applyNumberFormat="0" applyFill="0" applyBorder="0" applyAlignment="0" applyProtection="0"/>
    <xf numFmtId="0" fontId="118" fillId="0" borderId="17" applyNumberFormat="0" applyFill="0" applyBorder="0" applyAlignment="0" applyProtection="0"/>
    <xf numFmtId="0" fontId="118" fillId="0" borderId="17" applyNumberFormat="0" applyFill="0" applyBorder="0" applyAlignment="0" applyProtection="0"/>
    <xf numFmtId="0" fontId="118" fillId="0" borderId="17" applyNumberFormat="0" applyFill="0" applyBorder="0" applyAlignment="0" applyProtection="0"/>
    <xf numFmtId="0" fontId="118" fillId="0" borderId="17" applyNumberFormat="0" applyFill="0" applyBorder="0" applyAlignment="0" applyProtection="0"/>
    <xf numFmtId="0" fontId="118" fillId="0" borderId="17" applyNumberFormat="0" applyFill="0" applyBorder="0" applyAlignment="0" applyProtection="0"/>
    <xf numFmtId="0" fontId="89" fillId="0" borderId="23" applyNumberFormat="0" applyFill="0" applyAlignment="0" applyProtection="0"/>
    <xf numFmtId="0" fontId="89" fillId="0" borderId="23" applyNumberFormat="0" applyFill="0" applyAlignment="0" applyProtection="0"/>
    <xf numFmtId="0" fontId="89" fillId="0" borderId="19" applyNumberFormat="0" applyFill="0" applyAlignment="0" applyProtection="0"/>
    <xf numFmtId="0" fontId="89" fillId="0" borderId="23" applyNumberFormat="0" applyFill="0" applyAlignment="0" applyProtection="0"/>
    <xf numFmtId="0" fontId="89" fillId="0" borderId="23" applyNumberFormat="0" applyFill="0" applyAlignment="0" applyProtection="0"/>
    <xf numFmtId="0" fontId="89" fillId="0" borderId="23" applyNumberFormat="0" applyFill="0" applyAlignment="0" applyProtection="0"/>
    <xf numFmtId="0" fontId="118" fillId="0" borderId="17" applyNumberFormat="0" applyFill="0" applyBorder="0" applyAlignment="0" applyProtection="0"/>
    <xf numFmtId="0" fontId="118" fillId="0" borderId="17" applyNumberFormat="0" applyFill="0" applyBorder="0" applyAlignment="0" applyProtection="0"/>
    <xf numFmtId="0" fontId="118" fillId="0" borderId="17" applyNumberFormat="0" applyFill="0" applyBorder="0" applyAlignment="0" applyProtection="0"/>
    <xf numFmtId="0" fontId="118" fillId="0" borderId="17" applyNumberFormat="0" applyFill="0" applyBorder="0" applyAlignment="0" applyProtection="0"/>
    <xf numFmtId="0" fontId="118" fillId="0" borderId="17" applyNumberFormat="0" applyFill="0" applyBorder="0" applyAlignment="0" applyProtection="0"/>
    <xf numFmtId="0" fontId="118" fillId="0" borderId="17" applyNumberFormat="0" applyFill="0" applyBorder="0" applyAlignment="0" applyProtection="0"/>
    <xf numFmtId="0" fontId="118" fillId="0" borderId="17" applyNumberFormat="0" applyFill="0" applyBorder="0" applyAlignment="0" applyProtection="0"/>
    <xf numFmtId="0" fontId="118" fillId="0" borderId="17" applyNumberFormat="0" applyFill="0" applyBorder="0" applyAlignment="0" applyProtection="0"/>
    <xf numFmtId="0" fontId="118" fillId="0" borderId="17" applyNumberFormat="0" applyFill="0" applyBorder="0" applyAlignment="0" applyProtection="0"/>
    <xf numFmtId="0" fontId="26" fillId="0" borderId="0"/>
    <xf numFmtId="0" fontId="118" fillId="0" borderId="0"/>
    <xf numFmtId="0" fontId="26" fillId="0" borderId="0"/>
    <xf numFmtId="0" fontId="26" fillId="0" borderId="0"/>
    <xf numFmtId="0" fontId="26" fillId="0" borderId="0"/>
    <xf numFmtId="0" fontId="26" fillId="0" borderId="0"/>
    <xf numFmtId="0" fontId="26" fillId="0" borderId="0"/>
    <xf numFmtId="0" fontId="26" fillId="0" borderId="0"/>
    <xf numFmtId="0" fontId="118"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18" fillId="0" borderId="0"/>
    <xf numFmtId="0" fontId="118"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118" fillId="0" borderId="0" applyFont="0" applyFill="0" applyBorder="0" applyAlignment="0" applyProtection="0"/>
    <xf numFmtId="9" fontId="118"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18" fillId="0" borderId="0"/>
    <xf numFmtId="0" fontId="118" fillId="0" borderId="0"/>
    <xf numFmtId="0" fontId="118" fillId="0" borderId="0"/>
    <xf numFmtId="43" fontId="118" fillId="0" borderId="0" applyFont="0" applyFill="0" applyBorder="0" applyAlignment="0" applyProtection="0"/>
    <xf numFmtId="9" fontId="118" fillId="0" borderId="0" applyFont="0" applyFill="0" applyBorder="0" applyAlignment="0" applyProtection="0"/>
    <xf numFmtId="43" fontId="118" fillId="0" borderId="0" applyFont="0" applyFill="0" applyBorder="0" applyAlignment="0" applyProtection="0"/>
    <xf numFmtId="9" fontId="118"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118" fillId="0" borderId="0" applyFont="0" applyFill="0" applyBorder="0" applyAlignment="0" applyProtection="0"/>
    <xf numFmtId="9" fontId="118"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18"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118" fillId="0" borderId="0" applyFont="0" applyFill="0" applyBorder="0" applyAlignment="0" applyProtection="0"/>
    <xf numFmtId="9" fontId="118"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18"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118" fillId="0" borderId="0" applyFont="0" applyFill="0" applyBorder="0" applyAlignment="0" applyProtection="0"/>
    <xf numFmtId="9" fontId="118"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18" fillId="0" borderId="0"/>
    <xf numFmtId="0" fontId="26" fillId="0" borderId="0"/>
    <xf numFmtId="9" fontId="86" fillId="0" borderId="0" applyFont="0" applyFill="0" applyBorder="0" applyAlignment="0" applyProtection="0"/>
    <xf numFmtId="0" fontId="35" fillId="7" borderId="2" applyNumberFormat="0" applyAlignment="0" applyProtection="0"/>
    <xf numFmtId="43" fontId="86" fillId="0" borderId="0" applyFont="0" applyFill="0" applyBorder="0" applyAlignment="0" applyProtection="0"/>
    <xf numFmtId="0" fontId="86" fillId="0" borderId="0"/>
    <xf numFmtId="43"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0" fontId="26" fillId="0" borderId="0"/>
    <xf numFmtId="0" fontId="26" fillId="0" borderId="0"/>
    <xf numFmtId="0" fontId="26" fillId="0" borderId="0"/>
    <xf numFmtId="0" fontId="26" fillId="0" borderId="0"/>
    <xf numFmtId="9" fontId="118" fillId="0" borderId="0" applyFont="0" applyFill="0" applyBorder="0" applyAlignment="0" applyProtection="0"/>
    <xf numFmtId="9" fontId="118" fillId="0" borderId="0" applyFont="0" applyFill="0" applyBorder="0" applyAlignment="0" applyProtection="0"/>
    <xf numFmtId="0" fontId="26" fillId="0" borderId="0"/>
    <xf numFmtId="0" fontId="26" fillId="0" borderId="0"/>
    <xf numFmtId="9" fontId="118" fillId="0" borderId="0" applyFont="0" applyFill="0" applyBorder="0" applyAlignment="0" applyProtection="0"/>
    <xf numFmtId="0" fontId="26" fillId="0" borderId="0"/>
    <xf numFmtId="43" fontId="26" fillId="0" borderId="0" applyFont="0" applyFill="0" applyBorder="0" applyAlignment="0" applyProtection="0"/>
    <xf numFmtId="43" fontId="26" fillId="0" borderId="0" applyFont="0" applyFill="0" applyBorder="0" applyAlignment="0" applyProtection="0"/>
    <xf numFmtId="9" fontId="118" fillId="0" borderId="0" applyFont="0" applyFill="0" applyBorder="0" applyAlignment="0" applyProtection="0"/>
    <xf numFmtId="43" fontId="118"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118"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118" fillId="0" borderId="0" applyFont="0" applyFill="0" applyBorder="0" applyAlignment="0" applyProtection="0"/>
    <xf numFmtId="0" fontId="26" fillId="0" borderId="0"/>
    <xf numFmtId="43" fontId="118" fillId="0" borderId="0" applyFont="0" applyFill="0" applyBorder="0" applyAlignment="0" applyProtection="0"/>
    <xf numFmtId="9" fontId="118"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18"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18" fillId="0" borderId="0"/>
    <xf numFmtId="0" fontId="26" fillId="0" borderId="0"/>
    <xf numFmtId="43" fontId="118" fillId="0" borderId="0" applyFont="0" applyFill="0" applyBorder="0" applyAlignment="0" applyProtection="0"/>
    <xf numFmtId="9"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9"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9" fontId="118" fillId="0" borderId="0" applyFont="0" applyFill="0" applyBorder="0" applyAlignment="0" applyProtection="0"/>
    <xf numFmtId="43"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9" fontId="118"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118"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118" fillId="0" borderId="0" applyFont="0" applyFill="0" applyBorder="0" applyAlignment="0" applyProtection="0"/>
    <xf numFmtId="9" fontId="118"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0" fontId="118" fillId="0" borderId="0"/>
    <xf numFmtId="9" fontId="118" fillId="0" borderId="0" applyFont="0" applyFill="0" applyBorder="0" applyAlignment="0" applyProtection="0"/>
    <xf numFmtId="0" fontId="118" fillId="0" borderId="0"/>
    <xf numFmtId="9" fontId="118" fillId="0" borderId="0" applyFont="0" applyFill="0" applyBorder="0" applyAlignment="0" applyProtection="0"/>
    <xf numFmtId="0" fontId="26" fillId="0" borderId="0"/>
    <xf numFmtId="0" fontId="118" fillId="0" borderId="0"/>
    <xf numFmtId="0" fontId="26" fillId="0" borderId="0"/>
    <xf numFmtId="0" fontId="26" fillId="0" borderId="0"/>
    <xf numFmtId="0" fontId="26" fillId="0" borderId="0"/>
    <xf numFmtId="0" fontId="26" fillId="0" borderId="0"/>
    <xf numFmtId="0" fontId="26" fillId="0" borderId="0"/>
    <xf numFmtId="0" fontId="26" fillId="0" borderId="0"/>
    <xf numFmtId="43" fontId="118"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118" fillId="0" borderId="0" applyFont="0" applyFill="0" applyBorder="0" applyAlignment="0" applyProtection="0"/>
    <xf numFmtId="9" fontId="118"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18"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18"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118" fillId="0" borderId="0" applyFont="0" applyFill="0" applyBorder="0" applyAlignment="0" applyProtection="0"/>
    <xf numFmtId="9" fontId="118"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18" fillId="0" borderId="0"/>
    <xf numFmtId="9" fontId="86" fillId="0" borderId="0" applyFont="0" applyFill="0" applyBorder="0" applyAlignment="0" applyProtection="0"/>
    <xf numFmtId="43" fontId="86" fillId="0" borderId="0" applyFont="0" applyFill="0" applyBorder="0" applyAlignment="0" applyProtection="0"/>
    <xf numFmtId="0" fontId="86" fillId="0" borderId="0"/>
    <xf numFmtId="9" fontId="86" fillId="0" borderId="0" applyFont="0" applyFill="0" applyBorder="0" applyAlignment="0" applyProtection="0"/>
    <xf numFmtId="43" fontId="86" fillId="0" borderId="0" applyFont="0" applyFill="0" applyBorder="0" applyAlignment="0" applyProtection="0"/>
    <xf numFmtId="0" fontId="35" fillId="7" borderId="2" applyNumberFormat="0" applyAlignment="0" applyProtection="0"/>
    <xf numFmtId="0" fontId="86" fillId="0" borderId="0"/>
    <xf numFmtId="0" fontId="35" fillId="7" borderId="2" applyNumberFormat="0" applyAlignment="0" applyProtection="0"/>
    <xf numFmtId="43"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43" fontId="118" fillId="0" borderId="0" applyFont="0" applyFill="0" applyBorder="0" applyAlignment="0" applyProtection="0"/>
    <xf numFmtId="9" fontId="118" fillId="0" borderId="0" applyFont="0" applyFill="0" applyBorder="0" applyAlignment="0" applyProtection="0"/>
    <xf numFmtId="43" fontId="118" fillId="0" borderId="0" applyFont="0" applyFill="0" applyBorder="0" applyAlignment="0" applyProtection="0"/>
    <xf numFmtId="9" fontId="118" fillId="0" borderId="0" applyFont="0" applyFill="0" applyBorder="0" applyAlignment="0" applyProtection="0"/>
    <xf numFmtId="43" fontId="118" fillId="0" borderId="0" applyFont="0" applyFill="0" applyBorder="0" applyAlignment="0" applyProtection="0"/>
    <xf numFmtId="9" fontId="118" fillId="0" borderId="0" applyFont="0" applyFill="0" applyBorder="0" applyAlignment="0" applyProtection="0"/>
    <xf numFmtId="43"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0" fontId="118" fillId="0" borderId="0"/>
    <xf numFmtId="43" fontId="118" fillId="0" borderId="0" applyFont="0" applyFill="0" applyBorder="0" applyAlignment="0" applyProtection="0"/>
    <xf numFmtId="43" fontId="118" fillId="0" borderId="0" applyFont="0" applyFill="0" applyBorder="0" applyAlignment="0" applyProtection="0"/>
    <xf numFmtId="0" fontId="118" fillId="0" borderId="0"/>
    <xf numFmtId="43" fontId="118" fillId="0" borderId="0" applyFont="0" applyFill="0" applyBorder="0" applyAlignment="0" applyProtection="0"/>
    <xf numFmtId="0" fontId="118" fillId="0" borderId="0"/>
    <xf numFmtId="43"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0" fontId="118" fillId="0" borderId="0"/>
    <xf numFmtId="0" fontId="118" fillId="0" borderId="0"/>
    <xf numFmtId="43" fontId="118" fillId="0" borderId="0" applyFont="0" applyFill="0" applyBorder="0" applyAlignment="0" applyProtection="0"/>
    <xf numFmtId="43" fontId="118" fillId="0" borderId="0" applyFont="0" applyFill="0" applyBorder="0" applyAlignment="0" applyProtection="0"/>
    <xf numFmtId="0" fontId="118" fillId="0" borderId="0"/>
    <xf numFmtId="43" fontId="118" fillId="0" borderId="0" applyFont="0" applyFill="0" applyBorder="0" applyAlignment="0" applyProtection="0"/>
    <xf numFmtId="0" fontId="118" fillId="0" borderId="0"/>
    <xf numFmtId="43" fontId="118" fillId="0" borderId="0" applyFont="0" applyFill="0" applyBorder="0" applyAlignment="0" applyProtection="0"/>
    <xf numFmtId="0" fontId="118" fillId="0" borderId="0"/>
    <xf numFmtId="9" fontId="118" fillId="0" borderId="0" applyFont="0" applyFill="0" applyBorder="0" applyAlignment="0" applyProtection="0"/>
    <xf numFmtId="43" fontId="118" fillId="0" borderId="0" applyFont="0" applyFill="0" applyBorder="0" applyAlignment="0" applyProtection="0"/>
    <xf numFmtId="0" fontId="118" fillId="0" borderId="0"/>
    <xf numFmtId="9" fontId="118" fillId="0" borderId="0" applyFont="0" applyFill="0" applyBorder="0" applyAlignment="0" applyProtection="0"/>
    <xf numFmtId="9" fontId="118" fillId="0" borderId="0" applyFont="0" applyFill="0" applyBorder="0" applyAlignment="0" applyProtection="0"/>
    <xf numFmtId="43" fontId="118" fillId="0" borderId="0" applyFont="0" applyFill="0" applyBorder="0" applyAlignment="0" applyProtection="0"/>
    <xf numFmtId="0" fontId="118" fillId="0" borderId="0"/>
    <xf numFmtId="9" fontId="118" fillId="0" borderId="0" applyFont="0" applyFill="0" applyBorder="0" applyAlignment="0" applyProtection="0"/>
    <xf numFmtId="9" fontId="118" fillId="0" borderId="0" applyFont="0" applyFill="0" applyBorder="0" applyAlignment="0" applyProtection="0"/>
    <xf numFmtId="43" fontId="118"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118" fillId="0" borderId="0" applyFont="0" applyFill="0" applyBorder="0" applyAlignment="0" applyProtection="0"/>
    <xf numFmtId="9" fontId="118"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34" borderId="0" applyNumberFormat="0" applyBorder="0" applyAlignment="0" applyProtection="0"/>
    <xf numFmtId="0" fontId="26" fillId="0" borderId="0"/>
    <xf numFmtId="0" fontId="25" fillId="0" borderId="0"/>
    <xf numFmtId="0" fontId="24" fillId="0" borderId="0"/>
    <xf numFmtId="0" fontId="23" fillId="0" borderId="0"/>
    <xf numFmtId="0" fontId="22" fillId="0" borderId="0"/>
    <xf numFmtId="9" fontId="22" fillId="0" borderId="0" applyFont="0" applyFill="0" applyBorder="0" applyAlignment="0" applyProtection="0"/>
    <xf numFmtId="0" fontId="21" fillId="0" borderId="0"/>
    <xf numFmtId="9" fontId="21" fillId="0" borderId="0" applyFont="0" applyFill="0" applyBorder="0" applyAlignment="0" applyProtection="0"/>
    <xf numFmtId="0" fontId="20" fillId="0" borderId="0"/>
    <xf numFmtId="9" fontId="20" fillId="0" borderId="0" applyFont="0" applyFill="0" applyBorder="0" applyAlignment="0" applyProtection="0"/>
    <xf numFmtId="0" fontId="19" fillId="0" borderId="0"/>
    <xf numFmtId="0" fontId="18" fillId="0" borderId="0"/>
    <xf numFmtId="9" fontId="18" fillId="0" borderId="0" applyFont="0" applyFill="0" applyBorder="0" applyAlignment="0" applyProtection="0"/>
    <xf numFmtId="0" fontId="17" fillId="0" borderId="0"/>
    <xf numFmtId="9" fontId="17" fillId="0" borderId="0" applyFont="0" applyFill="0" applyBorder="0" applyAlignment="0" applyProtection="0"/>
    <xf numFmtId="0" fontId="16" fillId="0" borderId="0"/>
    <xf numFmtId="44" fontId="16" fillId="0" borderId="0" applyFont="0" applyFill="0" applyBorder="0" applyAlignment="0" applyProtection="0"/>
    <xf numFmtId="0" fontId="52" fillId="0" borderId="0"/>
    <xf numFmtId="0" fontId="80" fillId="0" borderId="0"/>
    <xf numFmtId="0" fontId="118" fillId="0" borderId="0"/>
    <xf numFmtId="0" fontId="15" fillId="0" borderId="0"/>
    <xf numFmtId="44" fontId="15" fillId="0" borderId="0" applyFont="0" applyFill="0" applyBorder="0" applyAlignment="0" applyProtection="0"/>
    <xf numFmtId="0" fontId="42" fillId="0" borderId="0"/>
    <xf numFmtId="0" fontId="14" fillId="0" borderId="0"/>
    <xf numFmtId="44" fontId="14" fillId="0" borderId="0" applyFont="0" applyFill="0" applyBorder="0" applyAlignment="0" applyProtection="0"/>
    <xf numFmtId="0" fontId="13" fillId="0" borderId="0"/>
    <xf numFmtId="0" fontId="12" fillId="0" borderId="0"/>
    <xf numFmtId="0" fontId="132" fillId="0" borderId="0" applyNumberFormat="0" applyFill="0" applyBorder="0" applyAlignment="0" applyProtection="0"/>
    <xf numFmtId="0" fontId="11" fillId="0" borderId="0"/>
    <xf numFmtId="0" fontId="11" fillId="0" borderId="0"/>
    <xf numFmtId="0" fontId="10" fillId="0" borderId="0"/>
    <xf numFmtId="0" fontId="10" fillId="0" borderId="0"/>
    <xf numFmtId="0" fontId="9" fillId="0" borderId="0"/>
    <xf numFmtId="0" fontId="9" fillId="0" borderId="0"/>
    <xf numFmtId="0" fontId="8" fillId="0" borderId="0"/>
    <xf numFmtId="0" fontId="66" fillId="0" borderId="0"/>
    <xf numFmtId="0" fontId="7" fillId="0" borderId="0"/>
    <xf numFmtId="43" fontId="11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18" fillId="0" borderId="0" applyFont="0" applyFill="0" applyBorder="0" applyAlignment="0" applyProtection="0"/>
    <xf numFmtId="44" fontId="6" fillId="0" borderId="0" applyFont="0" applyFill="0" applyBorder="0" applyAlignment="0" applyProtection="0"/>
    <xf numFmtId="0" fontId="6" fillId="0" borderId="0"/>
    <xf numFmtId="0" fontId="136" fillId="0" borderId="0"/>
    <xf numFmtId="0" fontId="6" fillId="0" borderId="0"/>
    <xf numFmtId="9" fontId="6" fillId="0" borderId="0" applyFont="0" applyFill="0" applyBorder="0" applyAlignment="0" applyProtection="0"/>
    <xf numFmtId="0" fontId="5" fillId="0" borderId="0"/>
    <xf numFmtId="43" fontId="5"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0" fontId="3"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50" fillId="51" borderId="157" applyNumberFormat="0" applyProtection="0">
      <alignment horizontal="left" vertical="center"/>
    </xf>
    <xf numFmtId="1" fontId="151" fillId="51" borderId="157">
      <alignment horizontal="center" vertical="center"/>
    </xf>
    <xf numFmtId="0" fontId="152" fillId="52" borderId="158" applyNumberFormat="0" applyFont="0" applyAlignment="0">
      <alignment horizontal="center"/>
    </xf>
    <xf numFmtId="0" fontId="153" fillId="0" borderId="0" applyNumberFormat="0" applyFill="0" applyBorder="0" applyProtection="0">
      <alignment horizontal="left" vertical="center"/>
    </xf>
    <xf numFmtId="0" fontId="152" fillId="53" borderId="159" applyNumberFormat="0" applyFont="0" applyAlignment="0">
      <alignment horizontal="center"/>
    </xf>
    <xf numFmtId="0" fontId="152" fillId="54" borderId="159" applyNumberFormat="0" applyFont="0" applyAlignment="0">
      <alignment horizontal="center"/>
    </xf>
    <xf numFmtId="0" fontId="154" fillId="0" borderId="0" applyFill="0" applyBorder="0" applyProtection="0">
      <alignment horizontal="center" wrapText="1"/>
    </xf>
    <xf numFmtId="3" fontId="154" fillId="0" borderId="160" applyFill="0" applyProtection="0">
      <alignment horizontal="center"/>
    </xf>
    <xf numFmtId="0" fontId="155" fillId="0" borderId="0" applyFill="0" applyBorder="0" applyProtection="0">
      <alignment horizontal="left" wrapText="1"/>
    </xf>
    <xf numFmtId="9" fontId="156" fillId="0" borderId="0" applyFill="0" applyBorder="0" applyProtection="0">
      <alignment horizontal="center" vertical="center"/>
    </xf>
    <xf numFmtId="0" fontId="152" fillId="0" borderId="0" applyNumberFormat="0" applyFill="0" applyBorder="0" applyProtection="0">
      <alignment horizontal="center" vertical="center"/>
    </xf>
    <xf numFmtId="0" fontId="148" fillId="0" borderId="0" applyNumberFormat="0" applyFill="0" applyBorder="0" applyProtection="0">
      <alignment vertical="center"/>
    </xf>
    <xf numFmtId="0" fontId="148" fillId="0" borderId="0" applyNumberFormat="0" applyFill="0" applyBorder="0" applyAlignment="0" applyProtection="0"/>
    <xf numFmtId="0" fontId="149" fillId="0" borderId="0" applyNumberFormat="0" applyFill="0" applyBorder="0" applyProtection="0">
      <alignment vertical="center"/>
    </xf>
    <xf numFmtId="0" fontId="154" fillId="0" borderId="0" applyFill="0" applyProtection="0">
      <alignment horizontal="center" vertical="center" wrapText="1"/>
    </xf>
    <xf numFmtId="0" fontId="154" fillId="0" borderId="0" applyFill="0" applyProtection="0">
      <alignment horizontal="left"/>
    </xf>
    <xf numFmtId="0" fontId="154" fillId="0" borderId="0" applyFill="0" applyProtection="0">
      <alignment vertical="center"/>
    </xf>
    <xf numFmtId="0" fontId="47" fillId="0" borderId="0">
      <alignment horizontal="left" vertical="center" wrapText="1"/>
    </xf>
    <xf numFmtId="0" fontId="114" fillId="0" borderId="0"/>
    <xf numFmtId="0" fontId="114" fillId="0" borderId="0"/>
    <xf numFmtId="0" fontId="114" fillId="0" borderId="0"/>
    <xf numFmtId="0" fontId="114" fillId="0" borderId="0"/>
    <xf numFmtId="0" fontId="53" fillId="0" borderId="0"/>
    <xf numFmtId="0" fontId="114" fillId="0" borderId="0"/>
    <xf numFmtId="0" fontId="114" fillId="0" borderId="0"/>
    <xf numFmtId="0" fontId="114" fillId="0" borderId="0"/>
    <xf numFmtId="0" fontId="53" fillId="0" borderId="0"/>
    <xf numFmtId="0" fontId="118" fillId="0" borderId="0"/>
    <xf numFmtId="0" fontId="53" fillId="0" borderId="0"/>
    <xf numFmtId="0" fontId="1" fillId="0" borderId="0"/>
    <xf numFmtId="0" fontId="53" fillId="0" borderId="0"/>
    <xf numFmtId="0" fontId="53" fillId="0" borderId="0"/>
    <xf numFmtId="0" fontId="1" fillId="0" borderId="0"/>
    <xf numFmtId="0" fontId="136" fillId="0" borderId="0"/>
    <xf numFmtId="0" fontId="136" fillId="0" borderId="0"/>
    <xf numFmtId="44" fontId="53" fillId="0" borderId="0" applyFont="0" applyFill="0" applyBorder="0" applyAlignment="0" applyProtection="0"/>
    <xf numFmtId="0" fontId="53" fillId="0" borderId="0"/>
    <xf numFmtId="0" fontId="53" fillId="0" borderId="0"/>
    <xf numFmtId="0" fontId="53" fillId="0" borderId="0"/>
    <xf numFmtId="0" fontId="158" fillId="0" borderId="0"/>
  </cellStyleXfs>
  <cellXfs count="1683">
    <xf numFmtId="0" fontId="0" fillId="0" borderId="0" xfId="0"/>
    <xf numFmtId="176" fontId="0" fillId="0" borderId="0" xfId="1" applyNumberFormat="1" applyFont="1"/>
    <xf numFmtId="0" fontId="81" fillId="0" borderId="0" xfId="0" applyFont="1"/>
    <xf numFmtId="0" fontId="85" fillId="0" borderId="0" xfId="0" applyFont="1"/>
    <xf numFmtId="0" fontId="0" fillId="35" borderId="0" xfId="0" applyFill="1"/>
    <xf numFmtId="0" fontId="0" fillId="0" borderId="0" xfId="0" applyAlignment="1">
      <alignment horizontal="center"/>
    </xf>
    <xf numFmtId="164" fontId="0" fillId="0" borderId="0" xfId="0" applyNumberFormat="1"/>
    <xf numFmtId="0" fontId="0" fillId="0" borderId="0" xfId="0" applyAlignment="1">
      <alignment horizontal="center" wrapText="1"/>
    </xf>
    <xf numFmtId="0" fontId="43" fillId="36" borderId="27" xfId="0" applyFont="1" applyFill="1" applyBorder="1"/>
    <xf numFmtId="0" fontId="43" fillId="0" borderId="0" xfId="0" applyFont="1"/>
    <xf numFmtId="0" fontId="43" fillId="0" borderId="29" xfId="0" applyFont="1" applyBorder="1"/>
    <xf numFmtId="164" fontId="43" fillId="0" borderId="29" xfId="4" applyNumberFormat="1" applyFont="1" applyBorder="1"/>
    <xf numFmtId="0" fontId="0" fillId="0" borderId="30" xfId="0" applyBorder="1"/>
    <xf numFmtId="37" fontId="43" fillId="0" borderId="29" xfId="4" applyNumberFormat="1" applyFont="1" applyBorder="1"/>
    <xf numFmtId="0" fontId="111" fillId="0" borderId="0" xfId="0" applyFont="1"/>
    <xf numFmtId="0" fontId="113" fillId="0" borderId="0" xfId="0" applyFont="1"/>
    <xf numFmtId="0" fontId="113" fillId="0" borderId="0" xfId="0" applyFont="1" applyAlignment="1">
      <alignment horizontal="left"/>
    </xf>
    <xf numFmtId="44" fontId="0" fillId="0" borderId="0" xfId="2" applyFont="1" applyFill="1" applyBorder="1"/>
    <xf numFmtId="0" fontId="43" fillId="36" borderId="33" xfId="0" applyFont="1" applyFill="1" applyBorder="1"/>
    <xf numFmtId="0" fontId="43" fillId="36" borderId="34" xfId="0" applyFont="1" applyFill="1" applyBorder="1"/>
    <xf numFmtId="0" fontId="43" fillId="36" borderId="35" xfId="0" applyFont="1" applyFill="1" applyBorder="1"/>
    <xf numFmtId="0" fontId="43" fillId="36" borderId="36" xfId="0" applyFont="1" applyFill="1" applyBorder="1" applyAlignment="1">
      <alignment horizontal="center"/>
    </xf>
    <xf numFmtId="164" fontId="43" fillId="0" borderId="0" xfId="4" applyNumberFormat="1" applyFont="1" applyBorder="1"/>
    <xf numFmtId="37" fontId="43" fillId="0" borderId="0" xfId="4" applyNumberFormat="1" applyFont="1" applyBorder="1"/>
    <xf numFmtId="173" fontId="0" fillId="0" borderId="39" xfId="0" applyNumberFormat="1" applyBorder="1" applyAlignment="1">
      <alignment horizontal="justify" vertical="center" wrapText="1"/>
    </xf>
    <xf numFmtId="164" fontId="0" fillId="0" borderId="0" xfId="4" applyNumberFormat="1" applyFont="1" applyFill="1"/>
    <xf numFmtId="44" fontId="0" fillId="0" borderId="0" xfId="2" applyFont="1" applyFill="1"/>
    <xf numFmtId="0" fontId="113" fillId="37" borderId="46" xfId="0" applyFont="1" applyFill="1" applyBorder="1"/>
    <xf numFmtId="0" fontId="113" fillId="37" borderId="30" xfId="0" applyFont="1" applyFill="1" applyBorder="1"/>
    <xf numFmtId="0" fontId="113" fillId="37" borderId="47" xfId="0" applyFont="1" applyFill="1" applyBorder="1"/>
    <xf numFmtId="10" fontId="0" fillId="0" borderId="0" xfId="1" applyNumberFormat="1" applyFont="1"/>
    <xf numFmtId="0" fontId="43" fillId="0" borderId="29" xfId="0" applyFont="1" applyBorder="1" applyAlignment="1">
      <alignment wrapText="1"/>
    </xf>
    <xf numFmtId="0" fontId="43" fillId="0" borderId="29" xfId="0" applyFont="1" applyBorder="1" applyAlignment="1">
      <alignment horizontal="left" wrapText="1" indent="1"/>
    </xf>
    <xf numFmtId="0" fontId="43" fillId="36" borderId="45" xfId="0" applyFont="1" applyFill="1" applyBorder="1"/>
    <xf numFmtId="0" fontId="43" fillId="36" borderId="45" xfId="0" applyFont="1" applyFill="1" applyBorder="1" applyAlignment="1">
      <alignment horizontal="left"/>
    </xf>
    <xf numFmtId="0" fontId="81" fillId="0" borderId="0" xfId="0" applyFont="1" applyAlignment="1">
      <alignment horizontal="left" wrapText="1"/>
    </xf>
    <xf numFmtId="0" fontId="43" fillId="0" borderId="50" xfId="0" applyFont="1" applyBorder="1"/>
    <xf numFmtId="0" fontId="43" fillId="0" borderId="51" xfId="0" applyFont="1" applyBorder="1"/>
    <xf numFmtId="0" fontId="43" fillId="0" borderId="52" xfId="0" applyFont="1" applyBorder="1"/>
    <xf numFmtId="0" fontId="115" fillId="0" borderId="0" xfId="0" applyFont="1" applyAlignment="1">
      <alignment horizontal="left"/>
    </xf>
    <xf numFmtId="49" fontId="44" fillId="0" borderId="0" xfId="0" applyNumberFormat="1" applyFont="1" applyAlignment="1">
      <alignment horizontal="center"/>
    </xf>
    <xf numFmtId="0" fontId="43" fillId="36" borderId="32" xfId="0" applyFont="1" applyFill="1" applyBorder="1"/>
    <xf numFmtId="0" fontId="43" fillId="36" borderId="32" xfId="0" applyFont="1" applyFill="1" applyBorder="1" applyAlignment="1">
      <alignment horizontal="center" wrapText="1"/>
    </xf>
    <xf numFmtId="0" fontId="43" fillId="37" borderId="32" xfId="0" applyFont="1" applyFill="1" applyBorder="1"/>
    <xf numFmtId="0" fontId="43" fillId="37" borderId="31" xfId="0" applyFont="1" applyFill="1" applyBorder="1"/>
    <xf numFmtId="0" fontId="43" fillId="0" borderId="31" xfId="0" applyFont="1" applyBorder="1"/>
    <xf numFmtId="0" fontId="0" fillId="37" borderId="32" xfId="0" applyFill="1" applyBorder="1"/>
    <xf numFmtId="0" fontId="0" fillId="0" borderId="31" xfId="0" applyBorder="1"/>
    <xf numFmtId="0" fontId="0" fillId="37" borderId="31" xfId="0" applyFill="1" applyBorder="1"/>
    <xf numFmtId="0" fontId="0" fillId="0" borderId="50" xfId="0" applyBorder="1"/>
    <xf numFmtId="0" fontId="0" fillId="0" borderId="51" xfId="0" applyBorder="1"/>
    <xf numFmtId="0" fontId="43" fillId="0" borderId="0" xfId="0" applyFont="1" applyAlignment="1">
      <alignment horizontal="left"/>
    </xf>
    <xf numFmtId="0" fontId="0" fillId="37" borderId="8" xfId="0" applyFill="1" applyBorder="1"/>
    <xf numFmtId="171" fontId="0" fillId="0" borderId="60" xfId="1" applyNumberFormat="1" applyFont="1" applyBorder="1"/>
    <xf numFmtId="164" fontId="0" fillId="37" borderId="8" xfId="4" applyNumberFormat="1" applyFont="1" applyFill="1" applyBorder="1"/>
    <xf numFmtId="39" fontId="0" fillId="37" borderId="8" xfId="4" applyNumberFormat="1" applyFont="1" applyFill="1" applyBorder="1"/>
    <xf numFmtId="0" fontId="0" fillId="37" borderId="60" xfId="0" applyFill="1" applyBorder="1"/>
    <xf numFmtId="164" fontId="0" fillId="0" borderId="8" xfId="0" applyNumberFormat="1" applyBorder="1"/>
    <xf numFmtId="0" fontId="0" fillId="0" borderId="60" xfId="0" applyBorder="1"/>
    <xf numFmtId="0" fontId="0" fillId="0" borderId="8" xfId="0" applyBorder="1"/>
    <xf numFmtId="0" fontId="0" fillId="0" borderId="59" xfId="0" applyBorder="1"/>
    <xf numFmtId="0" fontId="0" fillId="0" borderId="62" xfId="0" applyBorder="1" applyAlignment="1">
      <alignment horizontal="left"/>
    </xf>
    <xf numFmtId="0" fontId="43" fillId="0" borderId="8" xfId="0" applyFont="1" applyBorder="1" applyAlignment="1">
      <alignment wrapText="1"/>
    </xf>
    <xf numFmtId="164" fontId="0" fillId="0" borderId="8" xfId="4" applyNumberFormat="1" applyFont="1" applyBorder="1"/>
    <xf numFmtId="164" fontId="0" fillId="0" borderId="8" xfId="4" quotePrefix="1" applyNumberFormat="1" applyFont="1" applyBorder="1" applyAlignment="1">
      <alignment horizontal="center"/>
    </xf>
    <xf numFmtId="164" fontId="0" fillId="0" borderId="8" xfId="4" applyNumberFormat="1" applyFont="1" applyBorder="1" applyAlignment="1">
      <alignment horizontal="center"/>
    </xf>
    <xf numFmtId="0" fontId="43" fillId="36" borderId="59" xfId="0" applyFont="1" applyFill="1" applyBorder="1" applyAlignment="1">
      <alignment horizontal="center"/>
    </xf>
    <xf numFmtId="0" fontId="43" fillId="37" borderId="63" xfId="0" applyFont="1" applyFill="1" applyBorder="1"/>
    <xf numFmtId="9" fontId="0" fillId="0" borderId="59" xfId="0" applyNumberFormat="1" applyBorder="1"/>
    <xf numFmtId="9" fontId="0" fillId="0" borderId="8" xfId="0" applyNumberFormat="1" applyBorder="1"/>
    <xf numFmtId="9" fontId="0" fillId="0" borderId="60" xfId="0" applyNumberFormat="1" applyBorder="1"/>
    <xf numFmtId="42" fontId="0" fillId="0" borderId="8" xfId="0" applyNumberFormat="1" applyBorder="1"/>
    <xf numFmtId="165" fontId="0" fillId="0" borderId="8" xfId="2" applyNumberFormat="1" applyFont="1" applyFill="1" applyBorder="1" applyAlignment="1">
      <alignment vertical="center"/>
    </xf>
    <xf numFmtId="0" fontId="43" fillId="36" borderId="63" xfId="0" applyFont="1" applyFill="1" applyBorder="1"/>
    <xf numFmtId="0" fontId="43" fillId="36" borderId="62" xfId="0" applyFont="1" applyFill="1" applyBorder="1" applyAlignment="1">
      <alignment horizontal="center"/>
    </xf>
    <xf numFmtId="0" fontId="43" fillId="36" borderId="30" xfId="0" applyFont="1" applyFill="1" applyBorder="1" applyAlignment="1">
      <alignment horizontal="center"/>
    </xf>
    <xf numFmtId="0" fontId="43" fillId="36" borderId="54" xfId="0" applyFont="1" applyFill="1" applyBorder="1" applyAlignment="1">
      <alignment horizontal="center"/>
    </xf>
    <xf numFmtId="0" fontId="0" fillId="36" borderId="27" xfId="0" applyFill="1" applyBorder="1"/>
    <xf numFmtId="0" fontId="0" fillId="36" borderId="28" xfId="0" applyFill="1" applyBorder="1"/>
    <xf numFmtId="0" fontId="0" fillId="36" borderId="65" xfId="0" applyFill="1" applyBorder="1"/>
    <xf numFmtId="0" fontId="0" fillId="36" borderId="39" xfId="0" applyFill="1" applyBorder="1"/>
    <xf numFmtId="0" fontId="0" fillId="36" borderId="50" xfId="0" applyFill="1" applyBorder="1"/>
    <xf numFmtId="0" fontId="0" fillId="0" borderId="63" xfId="0" quotePrefix="1" applyBorder="1" applyAlignment="1">
      <alignment horizontal="left"/>
    </xf>
    <xf numFmtId="0" fontId="0" fillId="0" borderId="63" xfId="0" applyBorder="1"/>
    <xf numFmtId="9" fontId="0" fillId="0" borderId="24" xfId="1" applyFont="1" applyBorder="1"/>
    <xf numFmtId="9" fontId="0" fillId="0" borderId="29" xfId="1" applyFont="1" applyBorder="1"/>
    <xf numFmtId="9" fontId="0" fillId="0" borderId="38" xfId="1" applyFont="1" applyBorder="1"/>
    <xf numFmtId="0" fontId="81" fillId="0" borderId="63" xfId="0" applyFont="1" applyBorder="1"/>
    <xf numFmtId="0" fontId="0" fillId="0" borderId="43" xfId="0" applyBorder="1"/>
    <xf numFmtId="0" fontId="0" fillId="0" borderId="27" xfId="0" applyBorder="1"/>
    <xf numFmtId="165" fontId="0" fillId="0" borderId="0" xfId="0" applyNumberFormat="1"/>
    <xf numFmtId="0" fontId="0" fillId="0" borderId="64" xfId="0" quotePrefix="1" applyBorder="1" applyAlignment="1">
      <alignment horizontal="left"/>
    </xf>
    <xf numFmtId="3" fontId="0" fillId="0" borderId="0" xfId="0" applyNumberFormat="1"/>
    <xf numFmtId="9" fontId="0" fillId="0" borderId="0" xfId="1" applyFont="1"/>
    <xf numFmtId="164" fontId="0" fillId="0" borderId="8" xfId="4" applyNumberFormat="1" applyFont="1" applyFill="1" applyBorder="1" applyAlignment="1">
      <alignment horizontal="left"/>
    </xf>
    <xf numFmtId="164" fontId="0" fillId="0" borderId="8" xfId="4" applyNumberFormat="1" applyFont="1" applyBorder="1" applyAlignment="1">
      <alignment horizontal="left" vertical="center" wrapText="1"/>
    </xf>
    <xf numFmtId="164" fontId="0" fillId="0" borderId="8" xfId="4" applyNumberFormat="1" applyFont="1" applyBorder="1" applyAlignment="1">
      <alignment horizontal="left"/>
    </xf>
    <xf numFmtId="0" fontId="0" fillId="37" borderId="36" xfId="0" applyFill="1" applyBorder="1"/>
    <xf numFmtId="0" fontId="0" fillId="37" borderId="31" xfId="0" applyFill="1" applyBorder="1" applyAlignment="1">
      <alignment horizontal="center"/>
    </xf>
    <xf numFmtId="164" fontId="0" fillId="0" borderId="31" xfId="0" applyNumberFormat="1" applyBorder="1"/>
    <xf numFmtId="164" fontId="0" fillId="0" borderId="48" xfId="0" applyNumberFormat="1" applyBorder="1"/>
    <xf numFmtId="164" fontId="0" fillId="37" borderId="59" xfId="4" applyNumberFormat="1" applyFont="1" applyFill="1" applyBorder="1"/>
    <xf numFmtId="174" fontId="0" fillId="0" borderId="31" xfId="0" applyNumberFormat="1" applyBorder="1"/>
    <xf numFmtId="0" fontId="0" fillId="0" borderId="64" xfId="0" applyBorder="1"/>
    <xf numFmtId="0" fontId="43" fillId="0" borderId="63" xfId="0" applyFont="1" applyBorder="1"/>
    <xf numFmtId="171" fontId="0" fillId="0" borderId="31" xfId="1" applyNumberFormat="1" applyFont="1" applyBorder="1"/>
    <xf numFmtId="164" fontId="0" fillId="37" borderId="31" xfId="4" applyNumberFormat="1" applyFont="1" applyFill="1" applyBorder="1"/>
    <xf numFmtId="164" fontId="0" fillId="0" borderId="31" xfId="4" applyNumberFormat="1" applyFont="1" applyBorder="1"/>
    <xf numFmtId="44" fontId="0" fillId="0" borderId="38" xfId="2" applyFont="1" applyFill="1" applyBorder="1"/>
    <xf numFmtId="44" fontId="0" fillId="0" borderId="47" xfId="2" applyFont="1" applyFill="1" applyBorder="1"/>
    <xf numFmtId="3" fontId="43" fillId="0" borderId="46" xfId="4" applyNumberFormat="1" applyFont="1" applyFill="1" applyBorder="1"/>
    <xf numFmtId="0" fontId="43" fillId="36" borderId="24" xfId="0" applyFont="1" applyFill="1" applyBorder="1"/>
    <xf numFmtId="0" fontId="43" fillId="36" borderId="38" xfId="0" applyFont="1" applyFill="1" applyBorder="1" applyAlignment="1">
      <alignment horizontal="center"/>
    </xf>
    <xf numFmtId="3" fontId="43" fillId="0" borderId="38" xfId="4" applyNumberFormat="1" applyFont="1" applyFill="1" applyBorder="1"/>
    <xf numFmtId="3" fontId="43" fillId="0" borderId="68" xfId="4" applyNumberFormat="1" applyFont="1" applyFill="1" applyBorder="1"/>
    <xf numFmtId="0" fontId="43" fillId="0" borderId="45" xfId="0" applyFont="1" applyBorder="1"/>
    <xf numFmtId="3" fontId="43" fillId="36" borderId="46" xfId="4" applyNumberFormat="1" applyFont="1" applyFill="1" applyBorder="1"/>
    <xf numFmtId="9" fontId="0" fillId="0" borderId="25" xfId="0" applyNumberFormat="1" applyBorder="1"/>
    <xf numFmtId="9" fontId="0" fillId="0" borderId="26" xfId="0" applyNumberFormat="1" applyBorder="1"/>
    <xf numFmtId="9" fontId="0" fillId="0" borderId="44" xfId="0" applyNumberFormat="1" applyBorder="1"/>
    <xf numFmtId="9" fontId="43" fillId="0" borderId="78" xfId="0" applyNumberFormat="1" applyFont="1" applyBorder="1"/>
    <xf numFmtId="9" fontId="43" fillId="0" borderId="79" xfId="0" applyNumberFormat="1" applyFont="1" applyBorder="1"/>
    <xf numFmtId="9" fontId="43" fillId="0" borderId="80" xfId="0" applyNumberFormat="1" applyFont="1" applyBorder="1"/>
    <xf numFmtId="0" fontId="43" fillId="37" borderId="82" xfId="0" applyFont="1" applyFill="1" applyBorder="1" applyAlignment="1">
      <alignment horizontal="center"/>
    </xf>
    <xf numFmtId="0" fontId="43" fillId="0" borderId="78" xfId="0" applyFont="1" applyBorder="1"/>
    <xf numFmtId="3" fontId="43" fillId="0" borderId="83" xfId="4" applyNumberFormat="1" applyFont="1" applyFill="1" applyBorder="1"/>
    <xf numFmtId="3" fontId="43" fillId="0" borderId="79" xfId="4" applyNumberFormat="1" applyFont="1" applyFill="1" applyBorder="1"/>
    <xf numFmtId="9" fontId="43" fillId="0" borderId="78" xfId="2" applyNumberFormat="1" applyFont="1" applyFill="1" applyBorder="1" applyAlignment="1">
      <alignment vertical="center" wrapText="1"/>
    </xf>
    <xf numFmtId="9" fontId="43" fillId="0" borderId="79" xfId="2" applyNumberFormat="1" applyFont="1" applyFill="1" applyBorder="1" applyAlignment="1">
      <alignment vertical="center" wrapText="1"/>
    </xf>
    <xf numFmtId="9" fontId="43" fillId="0" borderId="80" xfId="2" applyNumberFormat="1" applyFont="1" applyFill="1" applyBorder="1" applyAlignment="1">
      <alignment vertical="center" wrapText="1"/>
    </xf>
    <xf numFmtId="0" fontId="43" fillId="0" borderId="76" xfId="0" quotePrefix="1" applyFont="1" applyBorder="1" applyAlignment="1">
      <alignment horizontal="left"/>
    </xf>
    <xf numFmtId="0" fontId="43" fillId="36" borderId="89" xfId="0" applyFont="1" applyFill="1" applyBorder="1"/>
    <xf numFmtId="0" fontId="43" fillId="36" borderId="87" xfId="0" applyFont="1" applyFill="1" applyBorder="1"/>
    <xf numFmtId="0" fontId="0" fillId="37" borderId="89" xfId="0" applyFill="1" applyBorder="1"/>
    <xf numFmtId="0" fontId="43" fillId="36" borderId="88" xfId="0" applyFont="1" applyFill="1" applyBorder="1"/>
    <xf numFmtId="0" fontId="0" fillId="0" borderId="71" xfId="0" applyBorder="1"/>
    <xf numFmtId="0" fontId="0" fillId="0" borderId="48" xfId="0" applyBorder="1"/>
    <xf numFmtId="0" fontId="0" fillId="0" borderId="0" xfId="0" quotePrefix="1" applyAlignment="1">
      <alignment horizontal="left" wrapText="1"/>
    </xf>
    <xf numFmtId="164" fontId="0" fillId="0" borderId="26" xfId="4" applyNumberFormat="1" applyFont="1" applyBorder="1" applyAlignment="1">
      <alignment horizontal="left"/>
    </xf>
    <xf numFmtId="164" fontId="0" fillId="0" borderId="26" xfId="4" applyNumberFormat="1" applyFont="1" applyBorder="1" applyAlignment="1">
      <alignment horizontal="left" vertical="center" wrapText="1"/>
    </xf>
    <xf numFmtId="44" fontId="0" fillId="0" borderId="0" xfId="2" applyFont="1"/>
    <xf numFmtId="0" fontId="0" fillId="36" borderId="78" xfId="0" applyFill="1" applyBorder="1"/>
    <xf numFmtId="0" fontId="0" fillId="36" borderId="79" xfId="0" applyFill="1" applyBorder="1"/>
    <xf numFmtId="0" fontId="0" fillId="36" borderId="80" xfId="0" applyFill="1" applyBorder="1"/>
    <xf numFmtId="0" fontId="0" fillId="36" borderId="62" xfId="0" applyFill="1" applyBorder="1"/>
    <xf numFmtId="165" fontId="118" fillId="36" borderId="27" xfId="2" applyNumberFormat="1" applyFill="1" applyBorder="1"/>
    <xf numFmtId="165" fontId="118" fillId="36" borderId="28" xfId="2" applyNumberFormat="1" applyFill="1" applyBorder="1"/>
    <xf numFmtId="165" fontId="118" fillId="36" borderId="65" xfId="2" applyNumberFormat="1" applyFill="1" applyBorder="1"/>
    <xf numFmtId="9" fontId="0" fillId="0" borderId="0" xfId="0" applyNumberFormat="1"/>
    <xf numFmtId="0" fontId="47" fillId="0" borderId="0" xfId="0" applyFont="1"/>
    <xf numFmtId="0" fontId="0" fillId="37" borderId="8" xfId="0" applyFill="1" applyBorder="1" applyAlignment="1">
      <alignment horizontal="center" wrapText="1"/>
    </xf>
    <xf numFmtId="44" fontId="0" fillId="37" borderId="8" xfId="2" applyFont="1" applyFill="1" applyBorder="1" applyAlignment="1">
      <alignment wrapText="1"/>
    </xf>
    <xf numFmtId="165" fontId="47" fillId="0" borderId="0" xfId="0" applyNumberFormat="1" applyFont="1"/>
    <xf numFmtId="0" fontId="119" fillId="0" borderId="0" xfId="0" applyFont="1"/>
    <xf numFmtId="2" fontId="0" fillId="0" borderId="0" xfId="0" applyNumberFormat="1"/>
    <xf numFmtId="0" fontId="82" fillId="0" borderId="0" xfId="0" applyFont="1" applyAlignment="1">
      <alignment horizontal="center"/>
    </xf>
    <xf numFmtId="3" fontId="83" fillId="0" borderId="0" xfId="0" applyNumberFormat="1" applyFont="1"/>
    <xf numFmtId="3" fontId="83" fillId="0" borderId="0" xfId="0" applyNumberFormat="1" applyFont="1" applyAlignment="1">
      <alignment horizontal="center"/>
    </xf>
    <xf numFmtId="0" fontId="43" fillId="36" borderId="78" xfId="0" applyFont="1" applyFill="1" applyBorder="1" applyAlignment="1">
      <alignment horizontal="center" vertical="center" wrapText="1"/>
    </xf>
    <xf numFmtId="3" fontId="43" fillId="36" borderId="79" xfId="0" applyNumberFormat="1" applyFont="1" applyFill="1" applyBorder="1" applyAlignment="1">
      <alignment horizontal="center" vertical="center" wrapText="1"/>
    </xf>
    <xf numFmtId="0" fontId="43" fillId="36" borderId="79" xfId="0" applyFont="1" applyFill="1" applyBorder="1" applyAlignment="1">
      <alignment horizontal="center" vertical="center" wrapText="1"/>
    </xf>
    <xf numFmtId="0" fontId="43" fillId="36" borderId="80" xfId="0" applyFont="1" applyFill="1" applyBorder="1" applyAlignment="1">
      <alignment horizontal="center" vertical="center" wrapText="1"/>
    </xf>
    <xf numFmtId="175" fontId="43" fillId="0" borderId="24" xfId="0" applyNumberFormat="1" applyFont="1" applyBorder="1" applyAlignment="1">
      <alignment horizontal="left"/>
    </xf>
    <xf numFmtId="3" fontId="0" fillId="0" borderId="29" xfId="0" applyNumberFormat="1" applyBorder="1" applyAlignment="1">
      <alignment horizontal="center" vertical="center"/>
    </xf>
    <xf numFmtId="171" fontId="0" fillId="0" borderId="29" xfId="0" applyNumberFormat="1" applyBorder="1" applyAlignment="1">
      <alignment horizontal="center" vertical="center"/>
    </xf>
    <xf numFmtId="171" fontId="0" fillId="0" borderId="38" xfId="0" applyNumberFormat="1" applyBorder="1" applyAlignment="1">
      <alignment horizontal="center" vertical="center"/>
    </xf>
    <xf numFmtId="175" fontId="43" fillId="0" borderId="59" xfId="0" applyNumberFormat="1" applyFont="1" applyBorder="1" applyAlignment="1">
      <alignment horizontal="left"/>
    </xf>
    <xf numFmtId="3" fontId="0" fillId="0" borderId="8" xfId="0" applyNumberFormat="1" applyBorder="1" applyAlignment="1">
      <alignment horizontal="center" vertical="center"/>
    </xf>
    <xf numFmtId="175" fontId="43" fillId="0" borderId="25" xfId="0" applyNumberFormat="1" applyFont="1" applyBorder="1" applyAlignment="1">
      <alignment horizontal="left"/>
    </xf>
    <xf numFmtId="3" fontId="0" fillId="0" borderId="26" xfId="0" applyNumberFormat="1" applyBorder="1" applyAlignment="1">
      <alignment horizontal="center" vertical="center"/>
    </xf>
    <xf numFmtId="0" fontId="43" fillId="0" borderId="78" xfId="0" applyFont="1" applyBorder="1" applyAlignment="1">
      <alignment horizontal="center"/>
    </xf>
    <xf numFmtId="3" fontId="43" fillId="0" borderId="79" xfId="0" applyNumberFormat="1" applyFont="1" applyBorder="1" applyAlignment="1">
      <alignment horizontal="center" vertical="center"/>
    </xf>
    <xf numFmtId="171" fontId="43" fillId="0" borderId="79" xfId="0" applyNumberFormat="1" applyFont="1" applyBorder="1" applyAlignment="1">
      <alignment horizontal="center" vertical="center"/>
    </xf>
    <xf numFmtId="171" fontId="43" fillId="0" borderId="80" xfId="0" applyNumberFormat="1" applyFont="1" applyBorder="1" applyAlignment="1">
      <alignment horizontal="center" vertical="center"/>
    </xf>
    <xf numFmtId="0" fontId="43" fillId="0" borderId="0" xfId="0" applyFont="1" applyAlignment="1">
      <alignment horizontal="center"/>
    </xf>
    <xf numFmtId="3" fontId="43" fillId="0" borderId="0" xfId="0" applyNumberFormat="1" applyFont="1" applyAlignment="1">
      <alignment horizontal="right"/>
    </xf>
    <xf numFmtId="10" fontId="43" fillId="0" borderId="0" xfId="0" applyNumberFormat="1" applyFont="1" applyAlignment="1">
      <alignment horizontal="right"/>
    </xf>
    <xf numFmtId="0" fontId="0" fillId="0" borderId="0" xfId="0" applyAlignment="1">
      <alignment vertical="center"/>
    </xf>
    <xf numFmtId="171" fontId="0" fillId="0" borderId="0" xfId="1" applyNumberFormat="1" applyFont="1" applyAlignment="1">
      <alignment vertical="center"/>
    </xf>
    <xf numFmtId="0" fontId="0" fillId="0" borderId="0" xfId="0" applyAlignment="1">
      <alignment vertical="center" wrapText="1"/>
    </xf>
    <xf numFmtId="0" fontId="0" fillId="0" borderId="0" xfId="0" applyAlignment="1">
      <alignment wrapText="1"/>
    </xf>
    <xf numFmtId="3" fontId="0" fillId="0" borderId="37" xfId="0" applyNumberFormat="1" applyBorder="1" applyAlignment="1">
      <alignment horizontal="center" vertical="center"/>
    </xf>
    <xf numFmtId="0" fontId="0" fillId="0" borderId="0" xfId="31306" applyFont="1"/>
    <xf numFmtId="0" fontId="0" fillId="0" borderId="59" xfId="0" applyBorder="1" applyAlignment="1">
      <alignment horizontal="left"/>
    </xf>
    <xf numFmtId="171" fontId="0" fillId="0" borderId="8" xfId="0" applyNumberFormat="1" applyBorder="1" applyAlignment="1">
      <alignment horizontal="center" vertical="center"/>
    </xf>
    <xf numFmtId="171" fontId="0" fillId="0" borderId="60" xfId="0" applyNumberFormat="1" applyBorder="1" applyAlignment="1">
      <alignment horizontal="center" vertical="center"/>
    </xf>
    <xf numFmtId="3" fontId="0" fillId="0" borderId="0" xfId="0" applyNumberFormat="1" applyAlignment="1">
      <alignment horizontal="center"/>
    </xf>
    <xf numFmtId="0" fontId="0" fillId="0" borderId="25" xfId="0" applyBorder="1" applyAlignment="1">
      <alignment horizontal="left"/>
    </xf>
    <xf numFmtId="0" fontId="42" fillId="0" borderId="63" xfId="0" applyFont="1" applyBorder="1" applyAlignment="1">
      <alignment horizontal="left" vertical="center" wrapText="1"/>
    </xf>
    <xf numFmtId="0" fontId="0" fillId="0" borderId="8" xfId="31307" applyFont="1" applyBorder="1" applyAlignment="1">
      <alignment horizontal="center" vertical="center"/>
    </xf>
    <xf numFmtId="0" fontId="0" fillId="0" borderId="53" xfId="31307" applyFont="1" applyBorder="1" applyAlignment="1">
      <alignment horizontal="center" vertical="center"/>
    </xf>
    <xf numFmtId="0" fontId="121" fillId="0" borderId="8" xfId="31307" applyFont="1" applyBorder="1" applyAlignment="1">
      <alignment horizontal="center" vertical="center"/>
    </xf>
    <xf numFmtId="0" fontId="0" fillId="0" borderId="63" xfId="882" applyFont="1" applyBorder="1" applyAlignment="1">
      <alignment horizontal="left"/>
    </xf>
    <xf numFmtId="0" fontId="43" fillId="0" borderId="0" xfId="31307" applyFont="1" applyAlignment="1">
      <alignment horizontal="left"/>
    </xf>
    <xf numFmtId="0" fontId="83" fillId="0" borderId="0" xfId="0" applyFont="1"/>
    <xf numFmtId="3" fontId="0" fillId="0" borderId="66" xfId="0" applyNumberFormat="1" applyBorder="1" applyAlignment="1">
      <alignment horizontal="center" vertical="center"/>
    </xf>
    <xf numFmtId="0" fontId="118" fillId="0" borderId="0" xfId="0" applyFont="1"/>
    <xf numFmtId="0" fontId="43" fillId="0" borderId="33" xfId="0" applyFont="1" applyBorder="1" applyAlignment="1">
      <alignment horizontal="center" vertical="center" wrapText="1"/>
    </xf>
    <xf numFmtId="9" fontId="81" fillId="0" borderId="0" xfId="1" applyFont="1" applyAlignment="1">
      <alignment horizontal="center"/>
    </xf>
    <xf numFmtId="171" fontId="81" fillId="0" borderId="0" xfId="1" applyNumberFormat="1" applyFont="1" applyAlignment="1">
      <alignment horizontal="center"/>
    </xf>
    <xf numFmtId="171" fontId="0" fillId="0" borderId="0" xfId="0" applyNumberFormat="1" applyAlignment="1">
      <alignment horizontal="center"/>
    </xf>
    <xf numFmtId="171" fontId="0" fillId="0" borderId="0" xfId="1" applyNumberFormat="1" applyFont="1" applyAlignment="1">
      <alignment horizontal="center"/>
    </xf>
    <xf numFmtId="176" fontId="0" fillId="0" borderId="0" xfId="0" applyNumberFormat="1" applyAlignment="1">
      <alignment horizontal="center"/>
    </xf>
    <xf numFmtId="0" fontId="0" fillId="0" borderId="0" xfId="0" applyAlignment="1">
      <alignment vertical="top" wrapText="1"/>
    </xf>
    <xf numFmtId="0" fontId="0" fillId="0" borderId="0" xfId="0" applyAlignment="1">
      <alignment horizontal="left" wrapText="1"/>
    </xf>
    <xf numFmtId="0" fontId="43" fillId="36" borderId="8" xfId="0" applyFont="1" applyFill="1" applyBorder="1" applyAlignment="1">
      <alignment horizontal="center"/>
    </xf>
    <xf numFmtId="49" fontId="0" fillId="0" borderId="0" xfId="0" applyNumberFormat="1" applyAlignment="1">
      <alignment horizontal="center"/>
    </xf>
    <xf numFmtId="0" fontId="43" fillId="36" borderId="8" xfId="0" quotePrefix="1" applyFont="1" applyFill="1" applyBorder="1" applyAlignment="1">
      <alignment horizontal="center"/>
    </xf>
    <xf numFmtId="0" fontId="0" fillId="0" borderId="0" xfId="0" applyAlignment="1">
      <alignment horizontal="left" vertical="center" wrapText="1"/>
    </xf>
    <xf numFmtId="0" fontId="0" fillId="0" borderId="0" xfId="0" applyAlignment="1">
      <alignment horizontal="left"/>
    </xf>
    <xf numFmtId="0" fontId="124" fillId="0" borderId="43" xfId="0" applyFont="1" applyBorder="1"/>
    <xf numFmtId="0" fontId="120" fillId="0" borderId="0" xfId="0" applyFont="1"/>
    <xf numFmtId="0" fontId="83" fillId="0" borderId="0" xfId="0" applyFont="1" applyAlignment="1">
      <alignment vertical="center"/>
    </xf>
    <xf numFmtId="0" fontId="129" fillId="0" borderId="0" xfId="0" applyFont="1" applyAlignment="1">
      <alignment vertical="center"/>
    </xf>
    <xf numFmtId="0" fontId="128" fillId="0" borderId="0" xfId="0" applyFont="1" applyAlignment="1">
      <alignment vertical="center"/>
    </xf>
    <xf numFmtId="0" fontId="83" fillId="0" borderId="0" xfId="0" applyFont="1" applyAlignment="1">
      <alignment vertical="center" wrapText="1"/>
    </xf>
    <xf numFmtId="0" fontId="0" fillId="36" borderId="76" xfId="0" applyFill="1" applyBorder="1"/>
    <xf numFmtId="2" fontId="0" fillId="0" borderId="0" xfId="0" applyNumberFormat="1" applyAlignment="1">
      <alignment wrapText="1"/>
    </xf>
    <xf numFmtId="0" fontId="131" fillId="0" borderId="0" xfId="0" applyFont="1"/>
    <xf numFmtId="0" fontId="0" fillId="40" borderId="88" xfId="0" applyFill="1" applyBorder="1"/>
    <xf numFmtId="0" fontId="130" fillId="40" borderId="88" xfId="0" applyFont="1" applyFill="1" applyBorder="1"/>
    <xf numFmtId="0" fontId="130" fillId="40" borderId="49" xfId="0" applyFont="1" applyFill="1" applyBorder="1"/>
    <xf numFmtId="0" fontId="130" fillId="40" borderId="86" xfId="0" applyFont="1" applyFill="1" applyBorder="1"/>
    <xf numFmtId="5" fontId="43" fillId="0" borderId="0" xfId="0" applyNumberFormat="1" applyFont="1" applyAlignment="1">
      <alignment horizontal="left"/>
    </xf>
    <xf numFmtId="165" fontId="130" fillId="0" borderId="0" xfId="31315" applyNumberFormat="1" applyFont="1" applyFill="1" applyBorder="1"/>
    <xf numFmtId="165" fontId="130" fillId="0" borderId="0" xfId="2" applyNumberFormat="1" applyFont="1" applyFill="1" applyBorder="1"/>
    <xf numFmtId="173" fontId="0" fillId="0" borderId="32" xfId="0" applyNumberFormat="1" applyBorder="1" applyAlignment="1">
      <alignment horizontal="justify" vertical="center" wrapText="1"/>
    </xf>
    <xf numFmtId="0" fontId="123" fillId="0" borderId="43" xfId="0" quotePrefix="1" applyFont="1" applyBorder="1" applyAlignment="1">
      <alignment horizontal="left"/>
    </xf>
    <xf numFmtId="0" fontId="43" fillId="39" borderId="0" xfId="0" applyFont="1" applyFill="1"/>
    <xf numFmtId="3" fontId="43" fillId="0" borderId="0" xfId="4" applyNumberFormat="1" applyFont="1" applyFill="1" applyBorder="1"/>
    <xf numFmtId="0" fontId="43" fillId="36" borderId="46" xfId="0" applyFont="1" applyFill="1" applyBorder="1"/>
    <xf numFmtId="0" fontId="0" fillId="39" borderId="8" xfId="0" applyFill="1" applyBorder="1"/>
    <xf numFmtId="0" fontId="43" fillId="39" borderId="102" xfId="0" applyFont="1" applyFill="1" applyBorder="1"/>
    <xf numFmtId="3" fontId="43" fillId="36" borderId="102" xfId="4" applyNumberFormat="1" applyFont="1" applyFill="1" applyBorder="1"/>
    <xf numFmtId="0" fontId="118" fillId="0" borderId="31" xfId="0" applyFont="1" applyBorder="1"/>
    <xf numFmtId="173" fontId="118" fillId="0" borderId="27" xfId="0" quotePrefix="1" applyNumberFormat="1" applyFont="1" applyBorder="1" applyAlignment="1">
      <alignment horizontal="left" vertical="top" wrapText="1"/>
    </xf>
    <xf numFmtId="0" fontId="0" fillId="37" borderId="99" xfId="0" applyFill="1" applyBorder="1"/>
    <xf numFmtId="0" fontId="43" fillId="36" borderId="99" xfId="0" applyFont="1" applyFill="1" applyBorder="1" applyAlignment="1">
      <alignment horizontal="center" vertical="center" wrapText="1"/>
    </xf>
    <xf numFmtId="0" fontId="43" fillId="36" borderId="99" xfId="0" quotePrefix="1" applyFont="1" applyFill="1" applyBorder="1" applyAlignment="1">
      <alignment horizontal="center" vertical="center" wrapText="1"/>
    </xf>
    <xf numFmtId="0" fontId="43" fillId="37" borderId="101" xfId="0" applyFont="1" applyFill="1" applyBorder="1"/>
    <xf numFmtId="0" fontId="43" fillId="37" borderId="103" xfId="0" applyFont="1" applyFill="1" applyBorder="1"/>
    <xf numFmtId="0" fontId="43" fillId="36" borderId="103" xfId="0" applyFont="1" applyFill="1" applyBorder="1" applyAlignment="1">
      <alignment horizontal="center" vertical="center" wrapText="1"/>
    </xf>
    <xf numFmtId="164" fontId="43" fillId="0" borderId="102" xfId="4" applyNumberFormat="1" applyFont="1" applyBorder="1"/>
    <xf numFmtId="37" fontId="43" fillId="0" borderId="102" xfId="4" applyNumberFormat="1" applyFont="1" applyBorder="1"/>
    <xf numFmtId="0" fontId="43" fillId="36" borderId="101" xfId="0" applyFont="1" applyFill="1" applyBorder="1" applyAlignment="1">
      <alignment horizontal="center" vertical="center" wrapText="1"/>
    </xf>
    <xf numFmtId="0" fontId="43" fillId="36" borderId="102" xfId="0" applyFont="1" applyFill="1" applyBorder="1" applyAlignment="1">
      <alignment horizontal="center" vertical="center" wrapText="1"/>
    </xf>
    <xf numFmtId="9" fontId="43" fillId="36" borderId="102" xfId="0" applyNumberFormat="1" applyFont="1" applyFill="1" applyBorder="1" applyAlignment="1">
      <alignment horizontal="center" vertical="center" wrapText="1"/>
    </xf>
    <xf numFmtId="5" fontId="43" fillId="35" borderId="108" xfId="0" applyNumberFormat="1" applyFont="1" applyFill="1" applyBorder="1" applyAlignment="1">
      <alignment horizontal="left"/>
    </xf>
    <xf numFmtId="0" fontId="43" fillId="35" borderId="31" xfId="0" applyFont="1" applyFill="1" applyBorder="1"/>
    <xf numFmtId="0" fontId="43" fillId="35" borderId="61" xfId="0" applyFont="1" applyFill="1" applyBorder="1"/>
    <xf numFmtId="173" fontId="0" fillId="0" borderId="32" xfId="0" quotePrefix="1" applyNumberFormat="1" applyBorder="1" applyAlignment="1">
      <alignment horizontal="left" wrapText="1"/>
    </xf>
    <xf numFmtId="9" fontId="0" fillId="0" borderId="59" xfId="0" applyNumberFormat="1" applyBorder="1" applyAlignment="1">
      <alignment horizontal="right"/>
    </xf>
    <xf numFmtId="9" fontId="0" fillId="0" borderId="8" xfId="0" applyNumberFormat="1" applyBorder="1" applyAlignment="1">
      <alignment horizontal="right"/>
    </xf>
    <xf numFmtId="9" fontId="0" fillId="0" borderId="60" xfId="0" applyNumberFormat="1" applyBorder="1" applyAlignment="1">
      <alignment horizontal="right"/>
    </xf>
    <xf numFmtId="0" fontId="0" fillId="0" borderId="63" xfId="0" quotePrefix="1" applyBorder="1" applyAlignment="1">
      <alignment horizontal="left" wrapText="1"/>
    </xf>
    <xf numFmtId="0" fontId="43" fillId="0" borderId="76" xfId="0" applyFont="1" applyBorder="1"/>
    <xf numFmtId="0" fontId="43" fillId="36" borderId="102" xfId="0" applyFont="1" applyFill="1" applyBorder="1" applyAlignment="1">
      <alignment horizontal="center"/>
    </xf>
    <xf numFmtId="0" fontId="43" fillId="36" borderId="60" xfId="0" applyFont="1" applyFill="1" applyBorder="1" applyAlignment="1">
      <alignment horizontal="center"/>
    </xf>
    <xf numFmtId="0" fontId="43" fillId="36" borderId="66" xfId="0" applyFont="1" applyFill="1" applyBorder="1" applyAlignment="1">
      <alignment horizontal="center"/>
    </xf>
    <xf numFmtId="0" fontId="43" fillId="36" borderId="29" xfId="0" applyFont="1" applyFill="1" applyBorder="1" applyAlignment="1">
      <alignment horizontal="center"/>
    </xf>
    <xf numFmtId="0" fontId="43" fillId="36" borderId="53" xfId="0" applyFont="1" applyFill="1" applyBorder="1" applyAlignment="1">
      <alignment horizontal="center"/>
    </xf>
    <xf numFmtId="0" fontId="43" fillId="0" borderId="99" xfId="0" applyFont="1" applyBorder="1"/>
    <xf numFmtId="0" fontId="43" fillId="0" borderId="88" xfId="0" applyFont="1" applyBorder="1"/>
    <xf numFmtId="0" fontId="43" fillId="0" borderId="56" xfId="0" applyFont="1" applyBorder="1"/>
    <xf numFmtId="0" fontId="43" fillId="0" borderId="30" xfId="0" applyFont="1" applyBorder="1" applyAlignment="1">
      <alignment horizontal="center"/>
    </xf>
    <xf numFmtId="0" fontId="43" fillId="0" borderId="54" xfId="0" applyFont="1" applyBorder="1" applyAlignment="1">
      <alignment horizontal="center"/>
    </xf>
    <xf numFmtId="0" fontId="118" fillId="0" borderId="32" xfId="0" applyFont="1" applyBorder="1"/>
    <xf numFmtId="0" fontId="133" fillId="0" borderId="0" xfId="0" applyFont="1" applyAlignment="1">
      <alignment horizontal="center" wrapText="1"/>
    </xf>
    <xf numFmtId="0" fontId="43" fillId="40" borderId="8" xfId="0" applyFont="1" applyFill="1" applyBorder="1" applyAlignment="1">
      <alignment horizontal="center" vertical="center" wrapText="1"/>
    </xf>
    <xf numFmtId="0" fontId="43" fillId="40" borderId="30" xfId="0" applyFont="1" applyFill="1" applyBorder="1" applyAlignment="1">
      <alignment horizontal="center" vertical="center" wrapText="1"/>
    </xf>
    <xf numFmtId="0" fontId="43" fillId="40" borderId="54" xfId="0" applyFont="1" applyFill="1" applyBorder="1" applyAlignment="1">
      <alignment horizontal="center" vertical="center" wrapText="1"/>
    </xf>
    <xf numFmtId="0" fontId="0" fillId="37" borderId="59" xfId="0" applyFill="1" applyBorder="1"/>
    <xf numFmtId="0" fontId="0" fillId="37" borderId="24" xfId="0" applyFill="1" applyBorder="1"/>
    <xf numFmtId="0" fontId="0" fillId="37" borderId="29" xfId="0" applyFill="1" applyBorder="1"/>
    <xf numFmtId="0" fontId="0" fillId="37" borderId="38" xfId="0" applyFill="1" applyBorder="1"/>
    <xf numFmtId="164" fontId="0" fillId="0" borderId="59" xfId="0" applyNumberFormat="1" applyBorder="1"/>
    <xf numFmtId="174" fontId="0" fillId="0" borderId="8" xfId="0" applyNumberFormat="1" applyBorder="1"/>
    <xf numFmtId="0" fontId="0" fillId="35" borderId="31" xfId="0" applyFill="1" applyBorder="1"/>
    <xf numFmtId="0" fontId="0" fillId="0" borderId="61" xfId="0" applyBorder="1"/>
    <xf numFmtId="0" fontId="0" fillId="0" borderId="24" xfId="0" applyBorder="1"/>
    <xf numFmtId="164" fontId="0" fillId="0" borderId="38" xfId="0" applyNumberFormat="1" applyBorder="1"/>
    <xf numFmtId="0" fontId="0" fillId="0" borderId="62" xfId="0" applyBorder="1"/>
    <xf numFmtId="3" fontId="0" fillId="0" borderId="72" xfId="0" applyNumberFormat="1" applyBorder="1" applyAlignment="1">
      <alignment vertical="center" wrapText="1"/>
    </xf>
    <xf numFmtId="3" fontId="0" fillId="0" borderId="73" xfId="0" applyNumberFormat="1" applyBorder="1" applyAlignment="1">
      <alignment vertical="center" wrapText="1"/>
    </xf>
    <xf numFmtId="164" fontId="0" fillId="0" borderId="8" xfId="0" applyNumberFormat="1" applyBorder="1" applyAlignment="1">
      <alignment horizontal="left" vertical="center" wrapText="1"/>
    </xf>
    <xf numFmtId="164" fontId="0" fillId="0" borderId="8" xfId="0" applyNumberFormat="1" applyBorder="1" applyAlignment="1">
      <alignment horizontal="left"/>
    </xf>
    <xf numFmtId="0" fontId="0" fillId="37" borderId="5" xfId="0" applyFill="1" applyBorder="1"/>
    <xf numFmtId="0" fontId="43" fillId="40" borderId="75" xfId="0" applyFont="1" applyFill="1" applyBorder="1" applyAlignment="1">
      <alignment horizontal="center" wrapText="1"/>
    </xf>
    <xf numFmtId="0" fontId="0" fillId="0" borderId="32" xfId="0" applyBorder="1"/>
    <xf numFmtId="0" fontId="0" fillId="0" borderId="8" xfId="0" applyBorder="1" applyAlignment="1">
      <alignment horizontal="center" vertical="center" wrapText="1"/>
    </xf>
    <xf numFmtId="0" fontId="0" fillId="0" borderId="0" xfId="0" quotePrefix="1" applyAlignment="1">
      <alignment horizontal="left"/>
    </xf>
    <xf numFmtId="9" fontId="0" fillId="0" borderId="60" xfId="0" applyNumberFormat="1" applyBorder="1" applyAlignment="1">
      <alignment horizontal="center" vertical="center"/>
    </xf>
    <xf numFmtId="0" fontId="52" fillId="0" borderId="0" xfId="0" applyFont="1"/>
    <xf numFmtId="10" fontId="118" fillId="0" borderId="0" xfId="1" applyNumberFormat="1" applyFont="1"/>
    <xf numFmtId="0" fontId="118" fillId="0" borderId="0" xfId="31306" applyFont="1"/>
    <xf numFmtId="9" fontId="52" fillId="0" borderId="0" xfId="0" applyNumberFormat="1" applyFont="1"/>
    <xf numFmtId="0" fontId="118" fillId="0" borderId="0" xfId="31307" applyAlignment="1">
      <alignment horizontal="center" vertical="center"/>
    </xf>
    <xf numFmtId="0" fontId="114" fillId="0" borderId="0" xfId="0" applyFont="1" applyAlignment="1">
      <alignment horizontal="center" vertical="center"/>
    </xf>
    <xf numFmtId="0" fontId="0" fillId="0" borderId="63" xfId="0" applyBorder="1" applyAlignment="1">
      <alignment wrapText="1"/>
    </xf>
    <xf numFmtId="0" fontId="43" fillId="40" borderId="75" xfId="0" applyFont="1" applyFill="1" applyBorder="1"/>
    <xf numFmtId="0" fontId="0" fillId="0" borderId="99" xfId="0" applyBorder="1"/>
    <xf numFmtId="9" fontId="0" fillId="0" borderId="101" xfId="1" applyFont="1" applyBorder="1" applyAlignment="1">
      <alignment horizontal="right" vertical="center"/>
    </xf>
    <xf numFmtId="9" fontId="0" fillId="0" borderId="102" xfId="1" applyFont="1" applyBorder="1" applyAlignment="1">
      <alignment horizontal="right" vertical="center"/>
    </xf>
    <xf numFmtId="9" fontId="0" fillId="0" borderId="103" xfId="1" applyFont="1" applyBorder="1" applyAlignment="1">
      <alignment horizontal="right" vertical="center"/>
    </xf>
    <xf numFmtId="9" fontId="0" fillId="0" borderId="24" xfId="1" applyFont="1" applyBorder="1" applyAlignment="1">
      <alignment horizontal="right" vertical="center"/>
    </xf>
    <xf numFmtId="9" fontId="0" fillId="0" borderId="29" xfId="1" applyFont="1" applyBorder="1" applyAlignment="1">
      <alignment horizontal="right" vertical="center"/>
    </xf>
    <xf numFmtId="9" fontId="0" fillId="0" borderId="38" xfId="1" applyFont="1" applyBorder="1" applyAlignment="1">
      <alignment horizontal="right" vertical="center"/>
    </xf>
    <xf numFmtId="0" fontId="0" fillId="0" borderId="39" xfId="0" applyBorder="1" applyAlignment="1">
      <alignment horizontal="right" vertical="center"/>
    </xf>
    <xf numFmtId="0" fontId="0" fillId="0" borderId="50" xfId="0" applyBorder="1" applyAlignment="1">
      <alignment horizontal="right" vertical="center"/>
    </xf>
    <xf numFmtId="9" fontId="0" fillId="0" borderId="59" xfId="1" applyFont="1" applyBorder="1" applyAlignment="1">
      <alignment horizontal="right" vertical="center"/>
    </xf>
    <xf numFmtId="9" fontId="0" fillId="0" borderId="8" xfId="1" applyFont="1" applyBorder="1" applyAlignment="1">
      <alignment horizontal="right" vertical="center"/>
    </xf>
    <xf numFmtId="9" fontId="0" fillId="0" borderId="60" xfId="1" applyFont="1" applyBorder="1" applyAlignment="1">
      <alignment horizontal="right" vertical="center"/>
    </xf>
    <xf numFmtId="9" fontId="0" fillId="0" borderId="8" xfId="0" applyNumberFormat="1" applyBorder="1" applyAlignment="1">
      <alignment horizontal="right" vertical="center"/>
    </xf>
    <xf numFmtId="0" fontId="0" fillId="0" borderId="8" xfId="0" applyBorder="1" applyAlignment="1">
      <alignment horizontal="right" vertical="center"/>
    </xf>
    <xf numFmtId="9" fontId="43" fillId="0" borderId="8" xfId="0" applyNumberFormat="1" applyFont="1" applyBorder="1" applyAlignment="1">
      <alignment horizontal="right" vertical="center"/>
    </xf>
    <xf numFmtId="0" fontId="117" fillId="0" borderId="31" xfId="0" applyFont="1" applyBorder="1"/>
    <xf numFmtId="0" fontId="135" fillId="37" borderId="31" xfId="0" applyFont="1" applyFill="1" applyBorder="1"/>
    <xf numFmtId="0" fontId="117" fillId="37" borderId="31" xfId="0" applyFont="1" applyFill="1" applyBorder="1"/>
    <xf numFmtId="0" fontId="117" fillId="0" borderId="107" xfId="0" applyFont="1" applyBorder="1"/>
    <xf numFmtId="0" fontId="0" fillId="37" borderId="119" xfId="0" applyFill="1" applyBorder="1" applyAlignment="1">
      <alignment horizontal="center" wrapText="1"/>
    </xf>
    <xf numFmtId="0" fontId="0" fillId="37" borderId="120" xfId="0" applyFill="1" applyBorder="1" applyAlignment="1">
      <alignment horizontal="center" wrapText="1"/>
    </xf>
    <xf numFmtId="0" fontId="0" fillId="37" borderId="36" xfId="0" applyFill="1" applyBorder="1" applyAlignment="1">
      <alignment horizontal="center" wrapText="1"/>
    </xf>
    <xf numFmtId="0" fontId="0" fillId="37" borderId="53" xfId="0" applyFill="1" applyBorder="1" applyAlignment="1">
      <alignment horizontal="center" wrapText="1"/>
    </xf>
    <xf numFmtId="0" fontId="0" fillId="36" borderId="124" xfId="0" applyFill="1" applyBorder="1"/>
    <xf numFmtId="0" fontId="0" fillId="0" borderId="125" xfId="0" applyBorder="1" applyAlignment="1">
      <alignment horizontal="justify" vertical="top" wrapText="1"/>
    </xf>
    <xf numFmtId="44" fontId="0" fillId="37" borderId="36" xfId="2" applyFont="1" applyFill="1" applyBorder="1" applyAlignment="1">
      <alignment wrapText="1"/>
    </xf>
    <xf numFmtId="44" fontId="0" fillId="37" borderId="53" xfId="2" applyFont="1" applyFill="1" applyBorder="1" applyAlignment="1">
      <alignment wrapText="1"/>
    </xf>
    <xf numFmtId="9" fontId="0" fillId="37" borderId="122" xfId="1" applyFont="1" applyFill="1" applyBorder="1" applyAlignment="1">
      <alignment horizontal="center" wrapText="1"/>
    </xf>
    <xf numFmtId="9" fontId="0" fillId="37" borderId="123" xfId="1" applyFont="1" applyFill="1" applyBorder="1" applyAlignment="1">
      <alignment horizontal="center" wrapText="1"/>
    </xf>
    <xf numFmtId="8" fontId="0" fillId="0" borderId="38" xfId="2" applyNumberFormat="1" applyFont="1" applyFill="1" applyBorder="1"/>
    <xf numFmtId="6" fontId="0" fillId="0" borderId="8" xfId="0" applyNumberFormat="1" applyBorder="1"/>
    <xf numFmtId="9" fontId="0" fillId="0" borderId="8" xfId="2" applyNumberFormat="1" applyFont="1" applyBorder="1" applyAlignment="1">
      <alignment vertical="center"/>
    </xf>
    <xf numFmtId="165" fontId="0" fillId="0" borderId="127" xfId="2" applyNumberFormat="1" applyFont="1" applyFill="1" applyBorder="1" applyAlignment="1">
      <alignment wrapText="1"/>
    </xf>
    <xf numFmtId="165" fontId="0" fillId="0" borderId="122" xfId="2" applyNumberFormat="1" applyFont="1" applyFill="1" applyBorder="1" applyAlignment="1">
      <alignment wrapText="1"/>
    </xf>
    <xf numFmtId="165" fontId="0" fillId="0" borderId="129" xfId="2" applyNumberFormat="1" applyFont="1" applyFill="1" applyBorder="1" applyAlignment="1">
      <alignment wrapText="1"/>
    </xf>
    <xf numFmtId="0" fontId="0" fillId="0" borderId="121" xfId="0" applyBorder="1" applyAlignment="1">
      <alignment horizontal="center"/>
    </xf>
    <xf numFmtId="0" fontId="43" fillId="0" borderId="122" xfId="0" applyFont="1" applyBorder="1" applyAlignment="1">
      <alignment horizontal="center"/>
    </xf>
    <xf numFmtId="0" fontId="43" fillId="0" borderId="123" xfId="0" applyFont="1" applyBorder="1" applyAlignment="1">
      <alignment horizontal="center"/>
    </xf>
    <xf numFmtId="0" fontId="43" fillId="0" borderId="127" xfId="0" applyFont="1" applyBorder="1" applyAlignment="1">
      <alignment horizontal="center"/>
    </xf>
    <xf numFmtId="9" fontId="0" fillId="0" borderId="36" xfId="0" applyNumberFormat="1" applyBorder="1" applyAlignment="1">
      <alignment horizontal="right" vertical="center"/>
    </xf>
    <xf numFmtId="0" fontId="0" fillId="0" borderId="36" xfId="0" applyBorder="1" applyAlignment="1">
      <alignment horizontal="right" vertical="center"/>
    </xf>
    <xf numFmtId="9" fontId="43" fillId="0" borderId="36" xfId="0" applyNumberFormat="1" applyFont="1" applyBorder="1" applyAlignment="1">
      <alignment horizontal="right" vertical="center"/>
    </xf>
    <xf numFmtId="9" fontId="0" fillId="37" borderId="36" xfId="1" applyFont="1" applyFill="1" applyBorder="1" applyAlignment="1">
      <alignment horizontal="center" wrapText="1"/>
    </xf>
    <xf numFmtId="9" fontId="0" fillId="37" borderId="127" xfId="1" applyFont="1" applyFill="1" applyBorder="1" applyAlignment="1">
      <alignment horizontal="center" wrapText="1"/>
    </xf>
    <xf numFmtId="0" fontId="43" fillId="0" borderId="0" xfId="0" applyFont="1" applyAlignment="1">
      <alignment wrapText="1"/>
    </xf>
    <xf numFmtId="9" fontId="0" fillId="0" borderId="8" xfId="1" applyFont="1" applyBorder="1" applyAlignment="1">
      <alignment horizontal="center"/>
    </xf>
    <xf numFmtId="9" fontId="0" fillId="0" borderId="26" xfId="0" applyNumberFormat="1" applyBorder="1" applyAlignment="1">
      <alignment horizontal="center" vertical="center"/>
    </xf>
    <xf numFmtId="9" fontId="0" fillId="0" borderId="44" xfId="0" applyNumberFormat="1" applyBorder="1" applyAlignment="1">
      <alignment horizontal="center" vertical="center"/>
    </xf>
    <xf numFmtId="9" fontId="43" fillId="0" borderId="79" xfId="0" applyNumberFormat="1" applyFont="1" applyBorder="1" applyAlignment="1">
      <alignment horizontal="center" vertical="center"/>
    </xf>
    <xf numFmtId="9" fontId="43" fillId="0" borderId="80" xfId="0" applyNumberFormat="1" applyFont="1" applyBorder="1" applyAlignment="1">
      <alignment horizontal="center" vertical="center"/>
    </xf>
    <xf numFmtId="0" fontId="43" fillId="36" borderId="62" xfId="0" applyFont="1" applyFill="1" applyBorder="1" applyAlignment="1">
      <alignment horizontal="center" vertical="center" wrapText="1"/>
    </xf>
    <xf numFmtId="0" fontId="43" fillId="36" borderId="30" xfId="0" applyFont="1" applyFill="1" applyBorder="1" applyAlignment="1">
      <alignment horizontal="center" vertical="center" wrapText="1"/>
    </xf>
    <xf numFmtId="0" fontId="43" fillId="36" borderId="54" xfId="0" applyFont="1" applyFill="1" applyBorder="1" applyAlignment="1">
      <alignment horizontal="center" vertical="center" wrapText="1"/>
    </xf>
    <xf numFmtId="0" fontId="43" fillId="36" borderId="40" xfId="0" applyFont="1" applyFill="1" applyBorder="1" applyAlignment="1">
      <alignment horizontal="center" vertical="center" wrapText="1"/>
    </xf>
    <xf numFmtId="14" fontId="43" fillId="0" borderId="32" xfId="0" applyNumberFormat="1" applyFont="1" applyBorder="1" applyAlignment="1">
      <alignment horizontal="left"/>
    </xf>
    <xf numFmtId="14" fontId="43" fillId="0" borderId="31" xfId="0" applyNumberFormat="1" applyFont="1" applyBorder="1" applyAlignment="1">
      <alignment horizontal="left"/>
    </xf>
    <xf numFmtId="0" fontId="43" fillId="0" borderId="64" xfId="0" applyFont="1" applyBorder="1" applyAlignment="1">
      <alignment horizontal="center"/>
    </xf>
    <xf numFmtId="3" fontId="0" fillId="0" borderId="24" xfId="0" applyNumberFormat="1" applyBorder="1" applyAlignment="1">
      <alignment horizontal="center" vertical="center"/>
    </xf>
    <xf numFmtId="3" fontId="0" fillId="0" borderId="38" xfId="0" applyNumberFormat="1" applyBorder="1" applyAlignment="1">
      <alignment horizontal="center" vertical="center"/>
    </xf>
    <xf numFmtId="3" fontId="0" fillId="0" borderId="28" xfId="0" applyNumberFormat="1" applyBorder="1" applyAlignment="1">
      <alignment horizontal="center" vertical="center"/>
    </xf>
    <xf numFmtId="3" fontId="0" fillId="0" borderId="60" xfId="0" applyNumberFormat="1" applyBorder="1" applyAlignment="1">
      <alignment horizontal="center" vertical="center"/>
    </xf>
    <xf numFmtId="3" fontId="0" fillId="0" borderId="27" xfId="0" applyNumberFormat="1" applyBorder="1" applyAlignment="1">
      <alignment horizontal="center" vertical="center"/>
    </xf>
    <xf numFmtId="3" fontId="118" fillId="0" borderId="29" xfId="31305" applyNumberFormat="1" applyFont="1" applyBorder="1" applyAlignment="1">
      <alignment horizontal="center" vertical="center"/>
    </xf>
    <xf numFmtId="3" fontId="118" fillId="0" borderId="41" xfId="31305" applyNumberFormat="1" applyFont="1" applyBorder="1" applyAlignment="1">
      <alignment horizontal="center" vertical="center"/>
    </xf>
    <xf numFmtId="3" fontId="118" fillId="0" borderId="24" xfId="31305" applyNumberFormat="1" applyFont="1" applyBorder="1" applyAlignment="1">
      <alignment horizontal="center" vertical="center"/>
    </xf>
    <xf numFmtId="3" fontId="118" fillId="0" borderId="38" xfId="31305" applyNumberFormat="1" applyFont="1" applyBorder="1" applyAlignment="1">
      <alignment horizontal="center" vertical="center"/>
    </xf>
    <xf numFmtId="3" fontId="0" fillId="0" borderId="101" xfId="0" applyNumberFormat="1" applyBorder="1" applyAlignment="1">
      <alignment horizontal="center" vertical="center"/>
    </xf>
    <xf numFmtId="3" fontId="0" fillId="0" borderId="59" xfId="0" applyNumberFormat="1" applyBorder="1" applyAlignment="1">
      <alignment horizontal="center" vertical="center"/>
    </xf>
    <xf numFmtId="3" fontId="0" fillId="0" borderId="5" xfId="0" applyNumberFormat="1" applyBorder="1" applyAlignment="1">
      <alignment horizontal="center" vertical="center"/>
    </xf>
    <xf numFmtId="3" fontId="118" fillId="0" borderId="8" xfId="31305" applyNumberFormat="1" applyFont="1" applyBorder="1" applyAlignment="1">
      <alignment horizontal="center" vertical="center"/>
    </xf>
    <xf numFmtId="3" fontId="118" fillId="0" borderId="59" xfId="31305" applyNumberFormat="1" applyFont="1" applyBorder="1" applyAlignment="1">
      <alignment horizontal="center" vertical="center"/>
    </xf>
    <xf numFmtId="3" fontId="0" fillId="0" borderId="25" xfId="0" applyNumberFormat="1" applyBorder="1" applyAlignment="1">
      <alignment horizontal="center" vertical="center"/>
    </xf>
    <xf numFmtId="3" fontId="0" fillId="0" borderId="34" xfId="0" applyNumberFormat="1" applyBorder="1" applyAlignment="1">
      <alignment horizontal="center" vertical="center"/>
    </xf>
    <xf numFmtId="3" fontId="118" fillId="0" borderId="26" xfId="31305" applyNumberFormat="1" applyFont="1" applyBorder="1" applyAlignment="1">
      <alignment horizontal="center" vertical="center"/>
    </xf>
    <xf numFmtId="3" fontId="118" fillId="0" borderId="25" xfId="31305" applyNumberFormat="1" applyFont="1" applyBorder="1" applyAlignment="1">
      <alignment horizontal="center" vertical="center"/>
    </xf>
    <xf numFmtId="3" fontId="43" fillId="0" borderId="78" xfId="0" applyNumberFormat="1" applyFont="1" applyBorder="1" applyAlignment="1">
      <alignment horizontal="center" vertical="center"/>
    </xf>
    <xf numFmtId="3" fontId="43" fillId="0" borderId="80" xfId="0" applyNumberFormat="1" applyFont="1" applyBorder="1" applyAlignment="1">
      <alignment horizontal="center" vertical="center"/>
    </xf>
    <xf numFmtId="3" fontId="43" fillId="0" borderId="97" xfId="0" applyNumberFormat="1" applyFont="1" applyBorder="1" applyAlignment="1">
      <alignment horizontal="center" vertical="center"/>
    </xf>
    <xf numFmtId="0" fontId="43" fillId="0" borderId="75" xfId="0" applyFont="1" applyBorder="1"/>
    <xf numFmtId="3" fontId="0" fillId="0" borderId="44" xfId="0" applyNumberFormat="1" applyBorder="1" applyAlignment="1">
      <alignment horizontal="center" vertical="center"/>
    </xf>
    <xf numFmtId="9" fontId="0" fillId="0" borderId="36" xfId="0" applyNumberFormat="1" applyBorder="1" applyAlignment="1">
      <alignment horizontal="center" vertical="center"/>
    </xf>
    <xf numFmtId="9" fontId="0" fillId="0" borderId="35" xfId="0" applyNumberFormat="1" applyBorder="1" applyAlignment="1">
      <alignment horizontal="center" vertical="center"/>
    </xf>
    <xf numFmtId="9" fontId="43" fillId="0" borderId="106" xfId="0" applyNumberFormat="1" applyFont="1" applyBorder="1" applyAlignment="1">
      <alignment horizontal="center" vertical="center"/>
    </xf>
    <xf numFmtId="37" fontId="0" fillId="0" borderId="60" xfId="4" applyNumberFormat="1" applyFont="1" applyBorder="1" applyAlignment="1">
      <alignment horizontal="center" vertical="center" wrapText="1"/>
    </xf>
    <xf numFmtId="0" fontId="43" fillId="0" borderId="78" xfId="31307" applyFont="1" applyBorder="1" applyAlignment="1">
      <alignment horizontal="left"/>
    </xf>
    <xf numFmtId="37" fontId="43" fillId="0" borderId="79" xfId="4" applyNumberFormat="1" applyFont="1" applyBorder="1" applyAlignment="1">
      <alignment horizontal="center" vertical="center" wrapText="1"/>
    </xf>
    <xf numFmtId="37" fontId="43" fillId="0" borderId="80" xfId="4" applyNumberFormat="1" applyFont="1" applyFill="1" applyBorder="1" applyAlignment="1">
      <alignment horizontal="center" vertical="center" wrapText="1"/>
    </xf>
    <xf numFmtId="9" fontId="0" fillId="0" borderId="38" xfId="0" applyNumberFormat="1" applyBorder="1" applyAlignment="1">
      <alignment horizontal="center" vertical="center"/>
    </xf>
    <xf numFmtId="3" fontId="43" fillId="0" borderId="131" xfId="0" applyNumberFormat="1" applyFont="1" applyBorder="1" applyAlignment="1">
      <alignment horizontal="center" vertical="center"/>
    </xf>
    <xf numFmtId="9" fontId="43" fillId="0" borderId="105" xfId="0" applyNumberFormat="1" applyFont="1" applyBorder="1" applyAlignment="1">
      <alignment horizontal="center" vertical="center"/>
    </xf>
    <xf numFmtId="3" fontId="118" fillId="0" borderId="32" xfId="0" applyNumberFormat="1" applyFont="1" applyBorder="1"/>
    <xf numFmtId="3" fontId="118" fillId="0" borderId="29" xfId="0" applyNumberFormat="1" applyFont="1" applyBorder="1"/>
    <xf numFmtId="3" fontId="118" fillId="0" borderId="8" xfId="0" applyNumberFormat="1" applyFont="1" applyBorder="1"/>
    <xf numFmtId="3" fontId="118" fillId="0" borderId="26" xfId="0" applyNumberFormat="1" applyFont="1" applyBorder="1"/>
    <xf numFmtId="3" fontId="118" fillId="0" borderId="24" xfId="0" applyNumberFormat="1" applyFont="1" applyBorder="1"/>
    <xf numFmtId="3" fontId="118" fillId="0" borderId="38" xfId="0" applyNumberFormat="1" applyFont="1" applyBorder="1"/>
    <xf numFmtId="3" fontId="118" fillId="0" borderId="59" xfId="0" applyNumberFormat="1" applyFont="1" applyBorder="1"/>
    <xf numFmtId="3" fontId="118" fillId="0" borderId="60" xfId="0" applyNumberFormat="1" applyFont="1" applyBorder="1"/>
    <xf numFmtId="3" fontId="118" fillId="0" borderId="25" xfId="0" applyNumberFormat="1" applyFont="1" applyBorder="1"/>
    <xf numFmtId="3" fontId="118" fillId="0" borderId="44" xfId="0" applyNumberFormat="1" applyFont="1" applyBorder="1"/>
    <xf numFmtId="0" fontId="43" fillId="36" borderId="132" xfId="0" applyFont="1" applyFill="1" applyBorder="1" applyAlignment="1">
      <alignment wrapText="1"/>
    </xf>
    <xf numFmtId="0" fontId="43" fillId="36" borderId="35" xfId="0" applyFont="1" applyFill="1" applyBorder="1" applyAlignment="1">
      <alignment horizontal="center"/>
    </xf>
    <xf numFmtId="0" fontId="43" fillId="36" borderId="26" xfId="0" applyFont="1" applyFill="1" applyBorder="1" applyAlignment="1">
      <alignment horizontal="center"/>
    </xf>
    <xf numFmtId="0" fontId="43" fillId="36" borderId="33" xfId="0" applyFont="1" applyFill="1" applyBorder="1" applyAlignment="1">
      <alignment horizontal="center"/>
    </xf>
    <xf numFmtId="0" fontId="43" fillId="36" borderId="133" xfId="0" applyFont="1" applyFill="1" applyBorder="1" applyAlignment="1">
      <alignment horizontal="center"/>
    </xf>
    <xf numFmtId="0" fontId="43" fillId="36" borderId="134" xfId="0" applyFont="1" applyFill="1" applyBorder="1" applyAlignment="1">
      <alignment horizontal="center"/>
    </xf>
    <xf numFmtId="0" fontId="43" fillId="36" borderId="35" xfId="0" quotePrefix="1" applyFont="1" applyFill="1" applyBorder="1" applyAlignment="1">
      <alignment horizontal="center"/>
    </xf>
    <xf numFmtId="0" fontId="0" fillId="0" borderId="138" xfId="0" quotePrefix="1" applyBorder="1" applyAlignment="1">
      <alignment horizontal="left" wrapText="1"/>
    </xf>
    <xf numFmtId="9" fontId="0" fillId="0" borderId="112" xfId="0" applyNumberFormat="1" applyBorder="1" applyAlignment="1">
      <alignment horizontal="right" vertical="center"/>
    </xf>
    <xf numFmtId="9" fontId="0" fillId="0" borderId="102" xfId="0" applyNumberFormat="1" applyBorder="1" applyAlignment="1">
      <alignment horizontal="right" vertical="center"/>
    </xf>
    <xf numFmtId="9" fontId="0" fillId="0" borderId="103" xfId="0" applyNumberFormat="1" applyBorder="1" applyAlignment="1">
      <alignment horizontal="right" vertical="center"/>
    </xf>
    <xf numFmtId="0" fontId="0" fillId="0" borderId="141" xfId="0" quotePrefix="1" applyBorder="1" applyAlignment="1">
      <alignment horizontal="left" wrapText="1"/>
    </xf>
    <xf numFmtId="9" fontId="0" fillId="0" borderId="60" xfId="0" applyNumberFormat="1" applyBorder="1" applyAlignment="1">
      <alignment horizontal="right" vertical="center"/>
    </xf>
    <xf numFmtId="0" fontId="0" fillId="0" borderId="141" xfId="0" applyBorder="1" applyAlignment="1">
      <alignment wrapText="1"/>
    </xf>
    <xf numFmtId="0" fontId="0" fillId="0" borderId="60" xfId="0" applyBorder="1" applyAlignment="1">
      <alignment horizontal="right" vertical="center"/>
    </xf>
    <xf numFmtId="0" fontId="43" fillId="0" borderId="141" xfId="0" quotePrefix="1" applyFont="1" applyBorder="1" applyAlignment="1">
      <alignment horizontal="left" wrapText="1"/>
    </xf>
    <xf numFmtId="9" fontId="43" fillId="0" borderId="60" xfId="0" applyNumberFormat="1" applyFont="1" applyBorder="1" applyAlignment="1">
      <alignment horizontal="right" vertical="center"/>
    </xf>
    <xf numFmtId="9" fontId="43" fillId="0" borderId="113" xfId="0" applyNumberFormat="1" applyFont="1" applyBorder="1" applyAlignment="1">
      <alignment horizontal="right" vertical="center"/>
    </xf>
    <xf numFmtId="9" fontId="43" fillId="0" borderId="30" xfId="0" applyNumberFormat="1" applyFont="1" applyBorder="1" applyAlignment="1">
      <alignment horizontal="right" vertical="center"/>
    </xf>
    <xf numFmtId="9" fontId="43" fillId="0" borderId="54" xfId="0" applyNumberFormat="1" applyFont="1" applyBorder="1" applyAlignment="1">
      <alignment horizontal="right" vertical="center"/>
    </xf>
    <xf numFmtId="0" fontId="43" fillId="0" borderId="135" xfId="0" applyFont="1" applyBorder="1" applyAlignment="1">
      <alignment horizontal="center"/>
    </xf>
    <xf numFmtId="0" fontId="43" fillId="0" borderId="37" xfId="0" applyFont="1" applyBorder="1" applyAlignment="1">
      <alignment horizontal="center"/>
    </xf>
    <xf numFmtId="0" fontId="43" fillId="0" borderId="29" xfId="0" applyFont="1" applyBorder="1" applyAlignment="1">
      <alignment horizontal="center"/>
    </xf>
    <xf numFmtId="0" fontId="43" fillId="0" borderId="41" xfId="0" applyFont="1" applyBorder="1" applyAlignment="1">
      <alignment horizontal="center"/>
    </xf>
    <xf numFmtId="0" fontId="0" fillId="0" borderId="136" xfId="0" applyBorder="1" applyAlignment="1">
      <alignment horizontal="center"/>
    </xf>
    <xf numFmtId="0" fontId="43" fillId="0" borderId="137" xfId="0" applyFont="1" applyBorder="1" applyAlignment="1">
      <alignment horizontal="center"/>
    </xf>
    <xf numFmtId="0" fontId="47" fillId="0" borderId="138" xfId="0" applyFont="1" applyBorder="1" applyAlignment="1">
      <alignment horizontal="justify" wrapText="1"/>
    </xf>
    <xf numFmtId="0" fontId="47" fillId="0" borderId="112" xfId="0" applyFont="1" applyBorder="1" applyAlignment="1">
      <alignment horizontal="center" wrapText="1"/>
    </xf>
    <xf numFmtId="0" fontId="47" fillId="0" borderId="102" xfId="0" applyFont="1" applyBorder="1" applyAlignment="1">
      <alignment horizontal="center" wrapText="1"/>
    </xf>
    <xf numFmtId="0" fontId="47" fillId="0" borderId="91" xfId="0" applyFont="1" applyBorder="1" applyAlignment="1">
      <alignment horizontal="center" wrapText="1"/>
    </xf>
    <xf numFmtId="43" fontId="47" fillId="0" borderId="139" xfId="4" applyFont="1" applyFill="1" applyBorder="1" applyAlignment="1">
      <alignment horizontal="center" wrapText="1"/>
    </xf>
    <xf numFmtId="0" fontId="47" fillId="0" borderId="140" xfId="0" applyFont="1" applyBorder="1" applyAlignment="1">
      <alignment horizontal="center" wrapText="1"/>
    </xf>
    <xf numFmtId="0" fontId="47" fillId="0" borderId="103" xfId="0" applyFont="1" applyBorder="1" applyAlignment="1">
      <alignment horizontal="center" wrapText="1"/>
    </xf>
    <xf numFmtId="0" fontId="0" fillId="37" borderId="60" xfId="0" applyFill="1" applyBorder="1" applyAlignment="1">
      <alignment horizontal="center" wrapText="1"/>
    </xf>
    <xf numFmtId="0" fontId="0" fillId="0" borderId="141" xfId="0" applyBorder="1" applyAlignment="1">
      <alignment horizontal="left" wrapText="1"/>
    </xf>
    <xf numFmtId="9" fontId="0" fillId="37" borderId="60" xfId="1" applyFont="1" applyFill="1" applyBorder="1" applyAlignment="1">
      <alignment horizontal="center" wrapText="1"/>
    </xf>
    <xf numFmtId="0" fontId="0" fillId="0" borderId="141" xfId="0" applyBorder="1" applyAlignment="1">
      <alignment horizontal="left" vertical="top" wrapText="1"/>
    </xf>
    <xf numFmtId="0" fontId="0" fillId="0" borderId="141" xfId="0" quotePrefix="1" applyBorder="1" applyAlignment="1">
      <alignment horizontal="left" vertical="top" wrapText="1"/>
    </xf>
    <xf numFmtId="0" fontId="0" fillId="0" borderId="142" xfId="0" quotePrefix="1" applyBorder="1" applyAlignment="1">
      <alignment horizontal="left" vertical="top" wrapText="1"/>
    </xf>
    <xf numFmtId="44" fontId="0" fillId="37" borderId="113" xfId="2" applyFont="1" applyFill="1" applyBorder="1" applyAlignment="1">
      <alignment wrapText="1"/>
    </xf>
    <xf numFmtId="44" fontId="0" fillId="37" borderId="30" xfId="2" applyFont="1" applyFill="1" applyBorder="1" applyAlignment="1">
      <alignment wrapText="1"/>
    </xf>
    <xf numFmtId="44" fontId="0" fillId="37" borderId="130" xfId="2" applyFont="1" applyFill="1" applyBorder="1" applyAlignment="1">
      <alignment wrapText="1"/>
    </xf>
    <xf numFmtId="9" fontId="0" fillId="37" borderId="113" xfId="1" applyFont="1" applyFill="1" applyBorder="1" applyAlignment="1">
      <alignment horizontal="center" wrapText="1"/>
    </xf>
    <xf numFmtId="9" fontId="0" fillId="37" borderId="54" xfId="1" applyFont="1" applyFill="1" applyBorder="1" applyAlignment="1">
      <alignment horizontal="center" wrapText="1"/>
    </xf>
    <xf numFmtId="0" fontId="0" fillId="36" borderId="8" xfId="0" applyFill="1" applyBorder="1"/>
    <xf numFmtId="0" fontId="43" fillId="36" borderId="8" xfId="0" quotePrefix="1" applyFont="1" applyFill="1" applyBorder="1" applyAlignment="1">
      <alignment horizontal="center" wrapText="1"/>
    </xf>
    <xf numFmtId="0" fontId="43" fillId="36" borderId="8" xfId="0" applyFont="1" applyFill="1" applyBorder="1" applyAlignment="1">
      <alignment horizontal="center" wrapText="1"/>
    </xf>
    <xf numFmtId="0" fontId="43" fillId="36" borderId="8" xfId="0" applyFont="1" applyFill="1" applyBorder="1" applyAlignment="1">
      <alignment wrapText="1"/>
    </xf>
    <xf numFmtId="0" fontId="0" fillId="0" borderId="8" xfId="0" quotePrefix="1" applyBorder="1" applyAlignment="1">
      <alignment horizontal="left" wrapText="1"/>
    </xf>
    <xf numFmtId="0" fontId="0" fillId="0" borderId="8" xfId="0" applyBorder="1" applyAlignment="1">
      <alignment wrapText="1"/>
    </xf>
    <xf numFmtId="0" fontId="43" fillId="0" borderId="8" xfId="0" quotePrefix="1" applyFont="1" applyBorder="1" applyAlignment="1">
      <alignment horizontal="left" wrapText="1"/>
    </xf>
    <xf numFmtId="9" fontId="43" fillId="0" borderId="8" xfId="0" applyNumberFormat="1" applyFont="1" applyBorder="1"/>
    <xf numFmtId="0" fontId="0" fillId="0" borderId="8" xfId="0" applyBorder="1" applyAlignment="1">
      <alignment horizontal="justify" vertical="top" wrapText="1"/>
    </xf>
    <xf numFmtId="3" fontId="43" fillId="0" borderId="95" xfId="0" applyNumberFormat="1" applyFont="1" applyBorder="1" applyAlignment="1">
      <alignment horizontal="center" vertical="center"/>
    </xf>
    <xf numFmtId="3" fontId="43" fillId="0" borderId="96" xfId="0" applyNumberFormat="1" applyFont="1" applyBorder="1" applyAlignment="1">
      <alignment horizontal="center" vertical="center"/>
    </xf>
    <xf numFmtId="3" fontId="118" fillId="0" borderId="29" xfId="31287" applyNumberFormat="1" applyFont="1" applyFill="1" applyBorder="1" applyAlignment="1">
      <alignment horizontal="center" vertical="center"/>
    </xf>
    <xf numFmtId="3" fontId="118" fillId="0" borderId="8" xfId="31287" applyNumberFormat="1" applyFont="1" applyFill="1" applyBorder="1" applyAlignment="1">
      <alignment horizontal="center" vertical="center"/>
    </xf>
    <xf numFmtId="0" fontId="0" fillId="38" borderId="114" xfId="0" applyFill="1" applyBorder="1" applyAlignment="1">
      <alignment vertical="center" wrapText="1"/>
    </xf>
    <xf numFmtId="0" fontId="0" fillId="38" borderId="100" xfId="0" applyFill="1" applyBorder="1" applyAlignment="1">
      <alignment vertical="center" wrapText="1"/>
    </xf>
    <xf numFmtId="0" fontId="43" fillId="41" borderId="24" xfId="0" applyFont="1" applyFill="1" applyBorder="1"/>
    <xf numFmtId="0" fontId="0" fillId="0" borderId="67" xfId="0" applyBorder="1"/>
    <xf numFmtId="0" fontId="0" fillId="0" borderId="25" xfId="0" applyBorder="1"/>
    <xf numFmtId="165" fontId="118" fillId="36" borderId="89" xfId="2" applyNumberFormat="1" applyFont="1" applyFill="1" applyBorder="1"/>
    <xf numFmtId="165" fontId="118" fillId="36" borderId="90" xfId="2" applyNumberFormat="1" applyFont="1" applyFill="1" applyBorder="1"/>
    <xf numFmtId="165" fontId="118" fillId="36" borderId="104" xfId="2" applyNumberFormat="1" applyFont="1" applyFill="1" applyBorder="1"/>
    <xf numFmtId="0" fontId="0" fillId="36" borderId="89" xfId="0" applyFill="1" applyBorder="1"/>
    <xf numFmtId="0" fontId="0" fillId="36" borderId="90" xfId="0" applyFill="1" applyBorder="1"/>
    <xf numFmtId="0" fontId="0" fillId="36" borderId="104" xfId="0" applyFill="1" applyBorder="1"/>
    <xf numFmtId="0" fontId="117" fillId="0" borderId="63" xfId="0" applyFont="1" applyBorder="1"/>
    <xf numFmtId="164" fontId="0" fillId="0" borderId="31" xfId="0" applyNumberFormat="1" applyBorder="1" applyAlignment="1">
      <alignment horizontal="right"/>
    </xf>
    <xf numFmtId="164" fontId="0" fillId="0" borderId="61" xfId="0" applyNumberFormat="1" applyBorder="1" applyAlignment="1">
      <alignment horizontal="right"/>
    </xf>
    <xf numFmtId="0" fontId="43" fillId="36" borderId="87" xfId="0" applyFont="1" applyFill="1" applyBorder="1" applyAlignment="1">
      <alignment horizontal="center"/>
    </xf>
    <xf numFmtId="0" fontId="0" fillId="37" borderId="32" xfId="0" applyFill="1" applyBorder="1" applyAlignment="1">
      <alignment horizontal="center"/>
    </xf>
    <xf numFmtId="0" fontId="0" fillId="0" borderId="31" xfId="0" applyBorder="1" applyAlignment="1">
      <alignment horizontal="center"/>
    </xf>
    <xf numFmtId="0" fontId="117" fillId="0" borderId="31" xfId="0" applyFont="1" applyBorder="1" applyAlignment="1">
      <alignment horizontal="center"/>
    </xf>
    <xf numFmtId="0" fontId="117" fillId="0" borderId="107" xfId="0" applyFont="1" applyBorder="1" applyAlignment="1">
      <alignment horizontal="center"/>
    </xf>
    <xf numFmtId="0" fontId="0" fillId="0" borderId="61" xfId="0" applyBorder="1" applyAlignment="1">
      <alignment horizontal="center"/>
    </xf>
    <xf numFmtId="0" fontId="0" fillId="37" borderId="99" xfId="0" applyFill="1" applyBorder="1" applyAlignment="1">
      <alignment horizontal="center"/>
    </xf>
    <xf numFmtId="0" fontId="117" fillId="0" borderId="145" xfId="0" applyFont="1" applyBorder="1"/>
    <xf numFmtId="0" fontId="43" fillId="40" borderId="75" xfId="0" applyFont="1" applyFill="1" applyBorder="1" applyAlignment="1">
      <alignment horizontal="center" vertical="center" wrapText="1"/>
    </xf>
    <xf numFmtId="0" fontId="117" fillId="0" borderId="0" xfId="0" applyFont="1" applyAlignment="1">
      <alignment horizontal="center" vertical="center"/>
    </xf>
    <xf numFmtId="0" fontId="0" fillId="0" borderId="0" xfId="0" applyAlignment="1">
      <alignment horizontal="center" vertical="center"/>
    </xf>
    <xf numFmtId="0" fontId="43" fillId="0" borderId="32" xfId="0" applyFont="1" applyBorder="1"/>
    <xf numFmtId="0" fontId="43" fillId="36" borderId="24" xfId="0" applyFont="1" applyFill="1" applyBorder="1" applyAlignment="1">
      <alignment horizontal="center" vertical="center"/>
    </xf>
    <xf numFmtId="0" fontId="43" fillId="0" borderId="59" xfId="0" applyFont="1" applyBorder="1"/>
    <xf numFmtId="9" fontId="0" fillId="0" borderId="60" xfId="2" applyNumberFormat="1" applyFont="1" applyBorder="1" applyAlignment="1">
      <alignment vertical="center"/>
    </xf>
    <xf numFmtId="0" fontId="43" fillId="36" borderId="27" xfId="0" applyFont="1" applyFill="1" applyBorder="1" applyAlignment="1">
      <alignment horizontal="center" vertical="center"/>
    </xf>
    <xf numFmtId="173" fontId="0" fillId="0" borderId="63" xfId="0" quotePrefix="1" applyNumberFormat="1" applyBorder="1" applyAlignment="1">
      <alignment horizontal="left" vertical="center" wrapText="1"/>
    </xf>
    <xf numFmtId="173" fontId="0" fillId="0" borderId="63" xfId="0" applyNumberFormat="1" applyBorder="1" applyAlignment="1">
      <alignment horizontal="justify" vertical="center" wrapText="1"/>
    </xf>
    <xf numFmtId="42" fontId="0" fillId="0" borderId="36" xfId="0" applyNumberFormat="1" applyBorder="1"/>
    <xf numFmtId="0" fontId="43" fillId="36" borderId="60" xfId="0" quotePrefix="1" applyFont="1" applyFill="1" applyBorder="1" applyAlignment="1">
      <alignment horizontal="center"/>
    </xf>
    <xf numFmtId="42" fontId="0" fillId="0" borderId="60" xfId="0" applyNumberFormat="1" applyBorder="1"/>
    <xf numFmtId="6" fontId="0" fillId="0" borderId="59" xfId="0" applyNumberFormat="1" applyBorder="1"/>
    <xf numFmtId="0" fontId="43" fillId="36" borderId="53" xfId="0" quotePrefix="1" applyFont="1" applyFill="1" applyBorder="1" applyAlignment="1">
      <alignment horizontal="center"/>
    </xf>
    <xf numFmtId="0" fontId="43" fillId="36" borderId="5" xfId="0" applyFont="1" applyFill="1" applyBorder="1" applyAlignment="1">
      <alignment horizontal="center"/>
    </xf>
    <xf numFmtId="165" fontId="0" fillId="0" borderId="36" xfId="2" applyNumberFormat="1" applyFont="1" applyFill="1" applyBorder="1" applyAlignment="1">
      <alignment vertical="center"/>
    </xf>
    <xf numFmtId="0" fontId="43" fillId="36" borderId="59" xfId="0" quotePrefix="1" applyFont="1" applyFill="1" applyBorder="1" applyAlignment="1">
      <alignment horizontal="center"/>
    </xf>
    <xf numFmtId="165" fontId="0" fillId="0" borderId="53" xfId="2" applyNumberFormat="1" applyFont="1" applyBorder="1" applyAlignment="1">
      <alignment vertical="center"/>
    </xf>
    <xf numFmtId="0" fontId="43" fillId="36" borderId="63" xfId="0" applyFont="1" applyFill="1" applyBorder="1" applyAlignment="1">
      <alignment horizontal="center"/>
    </xf>
    <xf numFmtId="9" fontId="0" fillId="0" borderId="59" xfId="2" applyNumberFormat="1" applyFont="1" applyBorder="1" applyAlignment="1">
      <alignment vertical="center"/>
    </xf>
    <xf numFmtId="6" fontId="43" fillId="0" borderId="78" xfId="0" applyNumberFormat="1" applyFont="1" applyBorder="1"/>
    <xf numFmtId="6" fontId="43" fillId="0" borderId="79" xfId="0" applyNumberFormat="1" applyFont="1" applyBorder="1"/>
    <xf numFmtId="6" fontId="43" fillId="0" borderId="80" xfId="0" applyNumberFormat="1" applyFont="1" applyBorder="1"/>
    <xf numFmtId="6" fontId="43" fillId="0" borderId="106" xfId="0" applyNumberFormat="1" applyFont="1" applyBorder="1"/>
    <xf numFmtId="6" fontId="43" fillId="0" borderId="114" xfId="0" applyNumberFormat="1" applyFont="1" applyBorder="1"/>
    <xf numFmtId="42" fontId="0" fillId="0" borderId="0" xfId="0" applyNumberFormat="1"/>
    <xf numFmtId="0" fontId="117" fillId="0" borderId="32" xfId="0" applyFont="1" applyBorder="1"/>
    <xf numFmtId="0" fontId="43" fillId="0" borderId="38" xfId="0" applyFont="1" applyBorder="1" applyAlignment="1">
      <alignment horizontal="right"/>
    </xf>
    <xf numFmtId="0" fontId="0" fillId="0" borderId="53" xfId="0" applyBorder="1"/>
    <xf numFmtId="0" fontId="0" fillId="0" borderId="63" xfId="0" applyBorder="1" applyAlignment="1">
      <alignment vertical="center"/>
    </xf>
    <xf numFmtId="0" fontId="0" fillId="0" borderId="59" xfId="0" applyBorder="1" applyAlignment="1">
      <alignment vertical="center"/>
    </xf>
    <xf numFmtId="164" fontId="0" fillId="0" borderId="0" xfId="4" applyNumberFormat="1" applyFont="1" applyFill="1" applyBorder="1"/>
    <xf numFmtId="0" fontId="43" fillId="0" borderId="78" xfId="0" applyFont="1" applyBorder="1" applyAlignment="1">
      <alignment horizontal="center" vertical="center" wrapText="1" readingOrder="1"/>
    </xf>
    <xf numFmtId="0" fontId="43" fillId="0" borderId="79" xfId="0" applyFont="1" applyBorder="1" applyAlignment="1">
      <alignment horizontal="center" vertical="center" wrapText="1" readingOrder="1"/>
    </xf>
    <xf numFmtId="0" fontId="43" fillId="0" borderId="80" xfId="0" applyFont="1" applyBorder="1" applyAlignment="1">
      <alignment horizontal="center" vertical="center" wrapText="1" readingOrder="1"/>
    </xf>
    <xf numFmtId="0" fontId="0" fillId="0" borderId="8" xfId="0" applyBorder="1" applyAlignment="1">
      <alignment horizontal="left" vertical="center" wrapText="1" readingOrder="1"/>
    </xf>
    <xf numFmtId="0" fontId="43" fillId="42" borderId="63" xfId="0" applyFont="1" applyFill="1" applyBorder="1" applyAlignment="1">
      <alignment wrapText="1"/>
    </xf>
    <xf numFmtId="0" fontId="43" fillId="42" borderId="99" xfId="0" applyFont="1" applyFill="1" applyBorder="1" applyAlignment="1">
      <alignment wrapText="1"/>
    </xf>
    <xf numFmtId="0" fontId="43" fillId="42" borderId="104" xfId="0" applyFont="1" applyFill="1" applyBorder="1" applyAlignment="1">
      <alignment wrapText="1"/>
    </xf>
    <xf numFmtId="0" fontId="0" fillId="0" borderId="27" xfId="0" applyBorder="1" applyAlignment="1">
      <alignment wrapText="1"/>
    </xf>
    <xf numFmtId="0" fontId="43" fillId="0" borderId="65" xfId="0" applyFont="1" applyBorder="1" applyAlignment="1">
      <alignment wrapText="1"/>
    </xf>
    <xf numFmtId="0" fontId="43" fillId="0" borderId="32" xfId="0" applyFont="1" applyBorder="1" applyAlignment="1">
      <alignment wrapText="1"/>
    </xf>
    <xf numFmtId="0" fontId="43" fillId="42" borderId="27" xfId="0" applyFont="1" applyFill="1" applyBorder="1" applyAlignment="1">
      <alignment wrapText="1"/>
    </xf>
    <xf numFmtId="0" fontId="43" fillId="42" borderId="32" xfId="0" applyFont="1" applyFill="1" applyBorder="1" applyAlignment="1">
      <alignment wrapText="1"/>
    </xf>
    <xf numFmtId="0" fontId="43" fillId="42" borderId="75" xfId="0" applyFont="1" applyFill="1" applyBorder="1" applyAlignment="1">
      <alignment horizontal="center" vertical="center" wrapText="1"/>
    </xf>
    <xf numFmtId="0" fontId="43" fillId="42" borderId="77" xfId="0" applyFont="1" applyFill="1" applyBorder="1" applyAlignment="1">
      <alignment horizontal="center" vertical="center" wrapText="1"/>
    </xf>
    <xf numFmtId="43" fontId="0" fillId="0" borderId="0" xfId="4" applyFont="1"/>
    <xf numFmtId="43" fontId="118" fillId="0" borderId="0" xfId="4" quotePrefix="1" applyAlignment="1">
      <alignment horizontal="left" wrapText="1"/>
    </xf>
    <xf numFmtId="6" fontId="122" fillId="0" borderId="0" xfId="0" applyNumberFormat="1" applyFont="1"/>
    <xf numFmtId="8" fontId="118" fillId="0" borderId="47" xfId="2" applyNumberFormat="1" applyFont="1" applyFill="1" applyBorder="1"/>
    <xf numFmtId="164" fontId="0" fillId="0" borderId="36" xfId="4" applyNumberFormat="1" applyFont="1" applyBorder="1" applyAlignment="1">
      <alignment horizontal="right"/>
    </xf>
    <xf numFmtId="164" fontId="0" fillId="0" borderId="8" xfId="4" applyNumberFormat="1" applyFont="1" applyBorder="1" applyAlignment="1">
      <alignment horizontal="right"/>
    </xf>
    <xf numFmtId="0" fontId="118" fillId="0" borderId="32" xfId="0" applyFont="1" applyBorder="1" applyAlignment="1">
      <alignment wrapText="1"/>
    </xf>
    <xf numFmtId="0" fontId="0" fillId="0" borderId="107" xfId="0" applyBorder="1"/>
    <xf numFmtId="1" fontId="0" fillId="0" borderId="58" xfId="4" applyNumberFormat="1" applyFont="1" applyBorder="1" applyAlignment="1">
      <alignment horizontal="right"/>
    </xf>
    <xf numFmtId="171" fontId="0" fillId="37" borderId="31" xfId="0" applyNumberFormat="1" applyFill="1" applyBorder="1"/>
    <xf numFmtId="0" fontId="0" fillId="0" borderId="107" xfId="0" applyBorder="1" applyAlignment="1">
      <alignment horizontal="center"/>
    </xf>
    <xf numFmtId="10" fontId="0" fillId="0" borderId="0" xfId="0" applyNumberFormat="1"/>
    <xf numFmtId="10" fontId="43" fillId="36" borderId="103" xfId="0" applyNumberFormat="1" applyFont="1" applyFill="1" applyBorder="1" applyAlignment="1">
      <alignment horizontal="center" vertical="center" wrapText="1"/>
    </xf>
    <xf numFmtId="10" fontId="118" fillId="0" borderId="0" xfId="0" applyNumberFormat="1" applyFont="1"/>
    <xf numFmtId="10" fontId="0" fillId="0" borderId="0" xfId="0" applyNumberFormat="1" applyAlignment="1">
      <alignment wrapText="1"/>
    </xf>
    <xf numFmtId="9" fontId="0" fillId="0" borderId="99" xfId="1" applyFont="1" applyBorder="1"/>
    <xf numFmtId="9" fontId="0" fillId="0" borderId="31" xfId="1" applyFont="1" applyBorder="1"/>
    <xf numFmtId="9" fontId="0" fillId="0" borderId="61" xfId="1" applyFont="1" applyBorder="1"/>
    <xf numFmtId="3" fontId="0" fillId="0" borderId="32" xfId="0" applyNumberFormat="1" applyBorder="1"/>
    <xf numFmtId="0" fontId="0" fillId="0" borderId="0" xfId="31324" applyFont="1" applyAlignment="1">
      <alignment horizontal="left" vertical="center"/>
    </xf>
    <xf numFmtId="0" fontId="0" fillId="0" borderId="0" xfId="0" applyAlignment="1">
      <alignment horizontal="left" vertical="center"/>
    </xf>
    <xf numFmtId="164" fontId="0" fillId="0" borderId="0" xfId="4" applyNumberFormat="1" applyFont="1" applyBorder="1" applyAlignment="1">
      <alignment horizontal="left" vertical="center"/>
    </xf>
    <xf numFmtId="9" fontId="0" fillId="0" borderId="0" xfId="0" applyNumberFormat="1" applyAlignment="1">
      <alignment horizontal="left" vertical="center"/>
    </xf>
    <xf numFmtId="2" fontId="0" fillId="0" borderId="0" xfId="0" applyNumberFormat="1" applyAlignment="1">
      <alignment horizontal="left" vertical="center"/>
    </xf>
    <xf numFmtId="165" fontId="0" fillId="0" borderId="0" xfId="2" applyNumberFormat="1" applyFont="1" applyBorder="1" applyAlignment="1">
      <alignment horizontal="left" vertical="center"/>
    </xf>
    <xf numFmtId="0" fontId="0" fillId="0" borderId="0" xfId="31318" applyFont="1" applyAlignment="1">
      <alignment horizontal="left" vertical="center"/>
    </xf>
    <xf numFmtId="0" fontId="118" fillId="0" borderId="0" xfId="0" applyFont="1" applyAlignment="1">
      <alignment horizontal="left" vertical="center" wrapText="1"/>
    </xf>
    <xf numFmtId="0" fontId="118" fillId="0" borderId="0" xfId="0" applyFont="1" applyAlignment="1">
      <alignment horizontal="left" vertical="center"/>
    </xf>
    <xf numFmtId="3" fontId="0" fillId="0" borderId="148" xfId="0" applyNumberFormat="1" applyBorder="1" applyAlignment="1">
      <alignment vertical="center" wrapText="1"/>
    </xf>
    <xf numFmtId="0" fontId="0" fillId="0" borderId="8" xfId="0" applyBorder="1" applyAlignment="1">
      <alignment horizontal="left" vertical="center" wrapText="1"/>
    </xf>
    <xf numFmtId="0" fontId="128" fillId="0" borderId="0" xfId="0" applyFont="1" applyAlignment="1">
      <alignment horizontal="right" vertical="center" wrapText="1"/>
    </xf>
    <xf numFmtId="3" fontId="0" fillId="0" borderId="8" xfId="4" applyNumberFormat="1" applyFont="1" applyBorder="1" applyAlignment="1">
      <alignment horizontal="center" vertical="center"/>
    </xf>
    <xf numFmtId="9" fontId="0" fillId="0" borderId="0" xfId="1" applyFont="1" applyFill="1"/>
    <xf numFmtId="0" fontId="0" fillId="0" borderId="28" xfId="0" applyBorder="1"/>
    <xf numFmtId="9" fontId="0" fillId="0" borderId="32" xfId="0" applyNumberFormat="1" applyBorder="1"/>
    <xf numFmtId="3" fontId="0" fillId="0" borderId="65" xfId="0" applyNumberFormat="1" applyBorder="1"/>
    <xf numFmtId="0" fontId="0" fillId="0" borderId="32" xfId="0" applyBorder="1" applyAlignment="1">
      <alignment horizontal="center"/>
    </xf>
    <xf numFmtId="9" fontId="0" fillId="0" borderId="0" xfId="1" applyFont="1" applyBorder="1"/>
    <xf numFmtId="0" fontId="125" fillId="0" borderId="0" xfId="0" applyFont="1"/>
    <xf numFmtId="3" fontId="0" fillId="0" borderId="59" xfId="31305" applyNumberFormat="1" applyFont="1" applyBorder="1" applyAlignment="1">
      <alignment horizontal="center" vertical="center"/>
    </xf>
    <xf numFmtId="42" fontId="0" fillId="0" borderId="0" xfId="0" quotePrefix="1" applyNumberFormat="1" applyAlignment="1">
      <alignment horizontal="left" wrapText="1"/>
    </xf>
    <xf numFmtId="3" fontId="0" fillId="0" borderId="58" xfId="0" applyNumberFormat="1" applyBorder="1" applyAlignment="1">
      <alignment vertical="center" wrapText="1"/>
    </xf>
    <xf numFmtId="3" fontId="43" fillId="0" borderId="92" xfId="4" applyNumberFormat="1" applyFont="1" applyFill="1" applyBorder="1"/>
    <xf numFmtId="3" fontId="0" fillId="0" borderId="8" xfId="4" applyNumberFormat="1" applyFont="1" applyFill="1" applyBorder="1"/>
    <xf numFmtId="9" fontId="0" fillId="0" borderId="32" xfId="0" applyNumberFormat="1" applyBorder="1" applyAlignment="1">
      <alignment horizontal="center"/>
    </xf>
    <xf numFmtId="0" fontId="43" fillId="42" borderId="90" xfId="0" applyFont="1" applyFill="1" applyBorder="1" applyAlignment="1">
      <alignment horizontal="right" wrapText="1"/>
    </xf>
    <xf numFmtId="9" fontId="0" fillId="0" borderId="32" xfId="0" quotePrefix="1" applyNumberFormat="1" applyBorder="1" applyAlignment="1">
      <alignment horizontal="center"/>
    </xf>
    <xf numFmtId="0" fontId="43" fillId="42" borderId="32" xfId="0" quotePrefix="1" applyFont="1" applyFill="1" applyBorder="1" applyAlignment="1">
      <alignment wrapText="1"/>
    </xf>
    <xf numFmtId="2" fontId="43" fillId="42" borderId="32" xfId="0" quotePrefix="1" applyNumberFormat="1" applyFont="1" applyFill="1" applyBorder="1" applyAlignment="1">
      <alignment wrapText="1"/>
    </xf>
    <xf numFmtId="2" fontId="43" fillId="42" borderId="32" xfId="0" applyNumberFormat="1" applyFont="1" applyFill="1" applyBorder="1" applyAlignment="1">
      <alignment wrapText="1"/>
    </xf>
    <xf numFmtId="0" fontId="43" fillId="37" borderId="32" xfId="0" applyFont="1" applyFill="1" applyBorder="1" applyAlignment="1">
      <alignment horizontal="center"/>
    </xf>
    <xf numFmtId="0" fontId="43" fillId="37" borderId="31" xfId="0" applyFont="1" applyFill="1" applyBorder="1" applyAlignment="1">
      <alignment horizontal="center"/>
    </xf>
    <xf numFmtId="0" fontId="43" fillId="0" borderId="31" xfId="0" applyFont="1" applyBorder="1" applyAlignment="1">
      <alignment horizontal="center"/>
    </xf>
    <xf numFmtId="0" fontId="0" fillId="0" borderId="64" xfId="0" applyBorder="1" applyAlignment="1">
      <alignment horizontal="center"/>
    </xf>
    <xf numFmtId="0" fontId="0" fillId="37" borderId="89" xfId="0" applyFill="1" applyBorder="1" applyAlignment="1">
      <alignment horizontal="center"/>
    </xf>
    <xf numFmtId="0" fontId="43" fillId="37" borderId="63" xfId="0" applyFont="1" applyFill="1" applyBorder="1" applyAlignment="1">
      <alignment horizontal="center"/>
    </xf>
    <xf numFmtId="0" fontId="0" fillId="0" borderId="63" xfId="0" applyBorder="1" applyAlignment="1">
      <alignment horizontal="center"/>
    </xf>
    <xf numFmtId="0" fontId="117" fillId="0" borderId="63" xfId="0" applyFont="1" applyBorder="1" applyAlignment="1">
      <alignment horizontal="center"/>
    </xf>
    <xf numFmtId="0" fontId="43" fillId="0" borderId="63" xfId="0" applyFont="1" applyBorder="1" applyAlignment="1">
      <alignment horizontal="center"/>
    </xf>
    <xf numFmtId="49" fontId="44" fillId="0" borderId="0" xfId="0" quotePrefix="1" applyNumberFormat="1" applyFont="1"/>
    <xf numFmtId="0" fontId="44" fillId="0" borderId="0" xfId="0" applyFont="1"/>
    <xf numFmtId="0" fontId="43" fillId="37" borderId="112" xfId="0" applyFont="1" applyFill="1" applyBorder="1"/>
    <xf numFmtId="0" fontId="43" fillId="36" borderId="32" xfId="0" applyFont="1" applyFill="1" applyBorder="1" applyAlignment="1">
      <alignment horizontal="center" vertical="center"/>
    </xf>
    <xf numFmtId="0" fontId="0" fillId="0" borderId="31" xfId="0" applyBorder="1" applyAlignment="1">
      <alignment wrapText="1"/>
    </xf>
    <xf numFmtId="0" fontId="0" fillId="0" borderId="32" xfId="0" applyBorder="1" applyAlignment="1">
      <alignment wrapText="1"/>
    </xf>
    <xf numFmtId="0" fontId="43" fillId="45" borderId="77" xfId="0" applyFont="1" applyFill="1" applyBorder="1" applyAlignment="1">
      <alignment horizontal="center" vertical="center" wrapText="1"/>
    </xf>
    <xf numFmtId="0" fontId="43" fillId="0" borderId="0" xfId="0" applyFont="1" applyAlignment="1">
      <alignment horizontal="left" vertical="center"/>
    </xf>
    <xf numFmtId="0" fontId="0" fillId="35" borderId="32" xfId="0" applyFill="1" applyBorder="1"/>
    <xf numFmtId="0" fontId="118" fillId="35" borderId="31" xfId="0" applyFont="1" applyFill="1" applyBorder="1" applyAlignment="1">
      <alignment wrapText="1"/>
    </xf>
    <xf numFmtId="0" fontId="118" fillId="35" borderId="32" xfId="0" applyFont="1" applyFill="1" applyBorder="1" applyAlignment="1">
      <alignment wrapText="1"/>
    </xf>
    <xf numFmtId="0" fontId="0" fillId="35" borderId="31" xfId="0" applyFill="1" applyBorder="1" applyAlignment="1">
      <alignment horizontal="center"/>
    </xf>
    <xf numFmtId="0" fontId="0" fillId="35" borderId="48" xfId="0" applyFill="1" applyBorder="1"/>
    <xf numFmtId="177" fontId="0" fillId="0" borderId="0" xfId="0" applyNumberFormat="1"/>
    <xf numFmtId="14" fontId="43" fillId="0" borderId="71" xfId="0" applyNumberFormat="1" applyFont="1" applyBorder="1" applyAlignment="1">
      <alignment horizontal="left"/>
    </xf>
    <xf numFmtId="0" fontId="0" fillId="0" borderId="28" xfId="0" applyBorder="1" applyAlignment="1">
      <alignment horizontal="center"/>
    </xf>
    <xf numFmtId="164" fontId="43" fillId="41" borderId="36" xfId="0" applyNumberFormat="1" applyFont="1" applyFill="1" applyBorder="1"/>
    <xf numFmtId="43" fontId="118" fillId="0" borderId="0" xfId="4"/>
    <xf numFmtId="42" fontId="0" fillId="0" borderId="0" xfId="0" applyNumberFormat="1" applyAlignment="1">
      <alignment wrapText="1"/>
    </xf>
    <xf numFmtId="0" fontId="43" fillId="40" borderId="77" xfId="0" applyFont="1" applyFill="1" applyBorder="1" applyAlignment="1">
      <alignment horizontal="center" vertical="center" wrapText="1"/>
    </xf>
    <xf numFmtId="0" fontId="0" fillId="40" borderId="39" xfId="0" applyFill="1" applyBorder="1"/>
    <xf numFmtId="0" fontId="0" fillId="40" borderId="66" xfId="0" applyFill="1" applyBorder="1"/>
    <xf numFmtId="0" fontId="43" fillId="44" borderId="62" xfId="0" applyFont="1" applyFill="1" applyBorder="1" applyAlignment="1">
      <alignment horizontal="center"/>
    </xf>
    <xf numFmtId="0" fontId="43" fillId="44" borderId="30" xfId="0" applyFont="1" applyFill="1" applyBorder="1" applyAlignment="1">
      <alignment horizontal="center"/>
    </xf>
    <xf numFmtId="0" fontId="43" fillId="44" borderId="54" xfId="0" applyFont="1" applyFill="1" applyBorder="1" applyAlignment="1">
      <alignment horizontal="center"/>
    </xf>
    <xf numFmtId="0" fontId="43" fillId="36" borderId="32" xfId="0" applyFont="1" applyFill="1" applyBorder="1" applyAlignment="1">
      <alignment horizontal="center"/>
    </xf>
    <xf numFmtId="0" fontId="0" fillId="40" borderId="76" xfId="0" applyFill="1" applyBorder="1"/>
    <xf numFmtId="0" fontId="66" fillId="0" borderId="0" xfId="31323" applyAlignment="1">
      <alignment wrapText="1"/>
    </xf>
    <xf numFmtId="0" fontId="43" fillId="40" borderId="88" xfId="0" applyFont="1" applyFill="1" applyBorder="1"/>
    <xf numFmtId="0" fontId="43" fillId="40" borderId="56" xfId="0" applyFont="1" applyFill="1" applyBorder="1"/>
    <xf numFmtId="0" fontId="43" fillId="40" borderId="62" xfId="0" applyFont="1" applyFill="1" applyBorder="1" applyAlignment="1">
      <alignment horizontal="center"/>
    </xf>
    <xf numFmtId="0" fontId="43" fillId="40" borderId="30" xfId="0" applyFont="1" applyFill="1" applyBorder="1" applyAlignment="1">
      <alignment horizontal="center"/>
    </xf>
    <xf numFmtId="0" fontId="43" fillId="40" borderId="54" xfId="0" applyFont="1" applyFill="1" applyBorder="1" applyAlignment="1">
      <alignment horizontal="center"/>
    </xf>
    <xf numFmtId="0" fontId="43" fillId="44" borderId="88" xfId="0" applyFont="1" applyFill="1" applyBorder="1"/>
    <xf numFmtId="0" fontId="43" fillId="44" borderId="56" xfId="0" applyFont="1" applyFill="1" applyBorder="1"/>
    <xf numFmtId="0" fontId="43" fillId="0" borderId="62" xfId="0" applyFont="1" applyBorder="1" applyAlignment="1">
      <alignment horizontal="center"/>
    </xf>
    <xf numFmtId="5" fontId="111" fillId="0" borderId="0" xfId="0" applyNumberFormat="1" applyFont="1" applyAlignment="1">
      <alignment horizontal="left"/>
    </xf>
    <xf numFmtId="165" fontId="137" fillId="0" borderId="0" xfId="31315" applyNumberFormat="1" applyFont="1" applyFill="1" applyBorder="1"/>
    <xf numFmtId="165" fontId="137" fillId="0" borderId="0" xfId="2" applyNumberFormat="1" applyFont="1" applyFill="1" applyBorder="1"/>
    <xf numFmtId="0" fontId="43" fillId="40" borderId="102" xfId="0" applyFont="1" applyFill="1" applyBorder="1"/>
    <xf numFmtId="0" fontId="43" fillId="40" borderId="30" xfId="0" applyFont="1" applyFill="1" applyBorder="1"/>
    <xf numFmtId="0" fontId="43" fillId="40" borderId="113" xfId="0" applyFont="1" applyFill="1" applyBorder="1" applyAlignment="1">
      <alignment horizontal="center"/>
    </xf>
    <xf numFmtId="3" fontId="0" fillId="36" borderId="8" xfId="4" applyNumberFormat="1" applyFont="1" applyFill="1" applyBorder="1"/>
    <xf numFmtId="3" fontId="43" fillId="36" borderId="8" xfId="4" applyNumberFormat="1" applyFont="1" applyFill="1" applyBorder="1"/>
    <xf numFmtId="3" fontId="43" fillId="0" borderId="60" xfId="4" applyNumberFormat="1" applyFont="1" applyFill="1" applyBorder="1"/>
    <xf numFmtId="3" fontId="0" fillId="36" borderId="30" xfId="4" applyNumberFormat="1" applyFont="1" applyFill="1" applyBorder="1"/>
    <xf numFmtId="3" fontId="43" fillId="36" borderId="30" xfId="4" applyNumberFormat="1" applyFont="1" applyFill="1" applyBorder="1"/>
    <xf numFmtId="3" fontId="0" fillId="0" borderId="30" xfId="4" applyNumberFormat="1" applyFont="1" applyFill="1" applyBorder="1"/>
    <xf numFmtId="3" fontId="43" fillId="0" borderId="54" xfId="4" applyNumberFormat="1" applyFont="1" applyFill="1" applyBorder="1"/>
    <xf numFmtId="3" fontId="43" fillId="0" borderId="47" xfId="4" applyNumberFormat="1" applyFont="1" applyFill="1" applyBorder="1"/>
    <xf numFmtId="0" fontId="43" fillId="41" borderId="76" xfId="0" applyFont="1" applyFill="1" applyBorder="1"/>
    <xf numFmtId="0" fontId="0" fillId="41" borderId="77" xfId="0" applyFill="1" applyBorder="1"/>
    <xf numFmtId="0" fontId="43" fillId="42" borderId="75" xfId="0" applyFont="1" applyFill="1" applyBorder="1" applyAlignment="1">
      <alignment wrapText="1"/>
    </xf>
    <xf numFmtId="0" fontId="43" fillId="0" borderId="63" xfId="0" applyFont="1" applyBorder="1" applyAlignment="1">
      <alignment wrapText="1"/>
    </xf>
    <xf numFmtId="0" fontId="43" fillId="0" borderId="5" xfId="0" applyFont="1" applyBorder="1" applyAlignment="1">
      <alignment wrapText="1"/>
    </xf>
    <xf numFmtId="0" fontId="43" fillId="0" borderId="149" xfId="0" applyFont="1" applyBorder="1" applyAlignment="1">
      <alignment wrapText="1"/>
    </xf>
    <xf numFmtId="0" fontId="43" fillId="42" borderId="59" xfId="0" applyFont="1" applyFill="1" applyBorder="1" applyAlignment="1">
      <alignment wrapText="1"/>
    </xf>
    <xf numFmtId="0" fontId="43" fillId="42" borderId="8" xfId="0" applyFont="1" applyFill="1" applyBorder="1" applyAlignment="1">
      <alignment wrapText="1"/>
    </xf>
    <xf numFmtId="0" fontId="43" fillId="42" borderId="60" xfId="0" applyFont="1" applyFill="1" applyBorder="1" applyAlignment="1">
      <alignment wrapText="1"/>
    </xf>
    <xf numFmtId="0" fontId="43" fillId="37" borderId="76" xfId="0" applyFont="1" applyFill="1" applyBorder="1" applyAlignment="1">
      <alignment wrapText="1"/>
    </xf>
    <xf numFmtId="0" fontId="43" fillId="0" borderId="61" xfId="0" quotePrefix="1" applyFont="1" applyBorder="1" applyAlignment="1">
      <alignment horizontal="left" wrapText="1"/>
    </xf>
    <xf numFmtId="9" fontId="118" fillId="0" borderId="0" xfId="1"/>
    <xf numFmtId="178" fontId="0" fillId="0" borderId="8" xfId="4" applyNumberFormat="1" applyFont="1" applyBorder="1"/>
    <xf numFmtId="164" fontId="0" fillId="0" borderId="32" xfId="4" quotePrefix="1" applyNumberFormat="1" applyFont="1" applyBorder="1" applyAlignment="1">
      <alignment horizontal="center"/>
    </xf>
    <xf numFmtId="164" fontId="0" fillId="0" borderId="32" xfId="4" applyNumberFormat="1" applyFont="1" applyBorder="1" applyAlignment="1">
      <alignment horizontal="center"/>
    </xf>
    <xf numFmtId="164" fontId="43" fillId="0" borderId="0" xfId="4" applyNumberFormat="1" applyFont="1"/>
    <xf numFmtId="5" fontId="43" fillId="0" borderId="106" xfId="0" applyNumberFormat="1" applyFont="1" applyBorder="1"/>
    <xf numFmtId="5" fontId="43" fillId="0" borderId="79" xfId="0" applyNumberFormat="1" applyFont="1" applyBorder="1"/>
    <xf numFmtId="0" fontId="0" fillId="0" borderId="42" xfId="0" applyBorder="1"/>
    <xf numFmtId="49" fontId="0" fillId="0" borderId="28" xfId="0" applyNumberFormat="1" applyBorder="1" applyAlignment="1">
      <alignment horizontal="center"/>
    </xf>
    <xf numFmtId="171" fontId="0" fillId="0" borderId="0" xfId="1" applyNumberFormat="1" applyFont="1"/>
    <xf numFmtId="0" fontId="0" fillId="0" borderId="0" xfId="0" applyAlignment="1">
      <alignment horizontal="left" vertical="top" wrapText="1"/>
    </xf>
    <xf numFmtId="9" fontId="0" fillId="0" borderId="99" xfId="1" applyFont="1" applyBorder="1" applyAlignment="1">
      <alignment horizontal="right"/>
    </xf>
    <xf numFmtId="9" fontId="0" fillId="0" borderId="31" xfId="1" applyFont="1" applyBorder="1" applyAlignment="1">
      <alignment horizontal="right"/>
    </xf>
    <xf numFmtId="9" fontId="0" fillId="0" borderId="29" xfId="0" applyNumberFormat="1" applyBorder="1" applyAlignment="1">
      <alignment horizontal="right"/>
    </xf>
    <xf numFmtId="0" fontId="43" fillId="35" borderId="99" xfId="0" applyFont="1" applyFill="1" applyBorder="1"/>
    <xf numFmtId="0" fontId="43" fillId="35" borderId="89" xfId="0" applyFont="1" applyFill="1" applyBorder="1"/>
    <xf numFmtId="0" fontId="43" fillId="35" borderId="63" xfId="0" applyFont="1" applyFill="1" applyBorder="1"/>
    <xf numFmtId="0" fontId="43" fillId="35" borderId="43" xfId="0" applyFont="1" applyFill="1" applyBorder="1"/>
    <xf numFmtId="5" fontId="43" fillId="35" borderId="76" xfId="0" applyNumberFormat="1" applyFont="1" applyFill="1" applyBorder="1" applyAlignment="1">
      <alignment horizontal="left"/>
    </xf>
    <xf numFmtId="5" fontId="43" fillId="35" borderId="79" xfId="0" applyNumberFormat="1" applyFont="1" applyFill="1" applyBorder="1" applyAlignment="1">
      <alignment horizontal="left"/>
    </xf>
    <xf numFmtId="0" fontId="43" fillId="35" borderId="102" xfId="0" applyFont="1" applyFill="1" applyBorder="1"/>
    <xf numFmtId="0" fontId="43" fillId="35" borderId="8" xfId="0" applyFont="1" applyFill="1" applyBorder="1"/>
    <xf numFmtId="0" fontId="43" fillId="35" borderId="64" xfId="0" applyFont="1" applyFill="1" applyBorder="1"/>
    <xf numFmtId="0" fontId="43" fillId="35" borderId="30" xfId="0" applyFont="1" applyFill="1" applyBorder="1"/>
    <xf numFmtId="164" fontId="43" fillId="39" borderId="102" xfId="4" applyNumberFormat="1" applyFont="1" applyFill="1" applyBorder="1"/>
    <xf numFmtId="164" fontId="0" fillId="0" borderId="32" xfId="4" quotePrefix="1" applyNumberFormat="1" applyFont="1" applyBorder="1" applyAlignment="1">
      <alignment horizontal="right"/>
    </xf>
    <xf numFmtId="164" fontId="0" fillId="0" borderId="32" xfId="4" applyNumberFormat="1" applyFont="1" applyBorder="1" applyAlignment="1">
      <alignment horizontal="right"/>
    </xf>
    <xf numFmtId="164" fontId="43" fillId="42" borderId="32" xfId="4" applyNumberFormat="1" applyFont="1" applyFill="1" applyBorder="1" applyAlignment="1">
      <alignment horizontal="right" wrapText="1"/>
    </xf>
    <xf numFmtId="165" fontId="43" fillId="0" borderId="65" xfId="2" applyNumberFormat="1" applyFont="1" applyBorder="1" applyAlignment="1">
      <alignment wrapText="1"/>
    </xf>
    <xf numFmtId="178" fontId="43" fillId="0" borderId="65" xfId="0" applyNumberFormat="1" applyFont="1" applyBorder="1" applyAlignment="1">
      <alignment wrapText="1"/>
    </xf>
    <xf numFmtId="0" fontId="43" fillId="0" borderId="107" xfId="0" applyFont="1" applyBorder="1" applyAlignment="1">
      <alignment wrapText="1"/>
    </xf>
    <xf numFmtId="0" fontId="43" fillId="0" borderId="31" xfId="0" applyFont="1" applyBorder="1" applyAlignment="1">
      <alignment wrapText="1"/>
    </xf>
    <xf numFmtId="0" fontId="0" fillId="0" borderId="39" xfId="0" applyBorder="1" applyAlignment="1">
      <alignment wrapText="1"/>
    </xf>
    <xf numFmtId="0" fontId="0" fillId="0" borderId="75" xfId="0" applyBorder="1" applyAlignment="1">
      <alignment wrapText="1"/>
    </xf>
    <xf numFmtId="0" fontId="0" fillId="0" borderId="75" xfId="0" applyBorder="1"/>
    <xf numFmtId="0" fontId="43" fillId="0" borderId="61" xfId="0" applyFont="1" applyBorder="1" applyAlignment="1">
      <alignment wrapText="1"/>
    </xf>
    <xf numFmtId="0" fontId="0" fillId="0" borderId="49" xfId="0" applyBorder="1"/>
    <xf numFmtId="9" fontId="0" fillId="0" borderId="30" xfId="0" applyNumberFormat="1" applyBorder="1"/>
    <xf numFmtId="9" fontId="0" fillId="0" borderId="54" xfId="0" applyNumberFormat="1" applyBorder="1"/>
    <xf numFmtId="0" fontId="43" fillId="35" borderId="39" xfId="0" applyFont="1" applyFill="1" applyBorder="1"/>
    <xf numFmtId="0" fontId="43" fillId="37" borderId="27" xfId="0" applyFont="1" applyFill="1" applyBorder="1"/>
    <xf numFmtId="9" fontId="0" fillId="37" borderId="24" xfId="0" applyNumberFormat="1" applyFill="1" applyBorder="1"/>
    <xf numFmtId="9" fontId="0" fillId="37" borderId="29" xfId="0" applyNumberFormat="1" applyFill="1" applyBorder="1"/>
    <xf numFmtId="9" fontId="0" fillId="37" borderId="38" xfId="0" applyNumberFormat="1" applyFill="1" applyBorder="1"/>
    <xf numFmtId="0" fontId="124" fillId="0" borderId="76" xfId="0" applyFont="1" applyBorder="1"/>
    <xf numFmtId="9" fontId="0" fillId="0" borderId="78" xfId="0" applyNumberFormat="1" applyBorder="1"/>
    <xf numFmtId="9" fontId="0" fillId="0" borderId="79" xfId="0" applyNumberFormat="1" applyBorder="1"/>
    <xf numFmtId="9" fontId="0" fillId="0" borderId="80" xfId="0" applyNumberFormat="1" applyBorder="1"/>
    <xf numFmtId="164" fontId="0" fillId="0" borderId="31" xfId="4" applyNumberFormat="1" applyFont="1" applyBorder="1" applyAlignment="1">
      <alignment horizontal="right"/>
    </xf>
    <xf numFmtId="164" fontId="0" fillId="0" borderId="61" xfId="4" applyNumberFormat="1" applyFont="1" applyBorder="1" applyAlignment="1">
      <alignment horizontal="right"/>
    </xf>
    <xf numFmtId="0" fontId="43" fillId="40" borderId="62" xfId="0" applyFont="1" applyFill="1" applyBorder="1" applyAlignment="1">
      <alignment horizontal="center" vertical="center" wrapText="1"/>
    </xf>
    <xf numFmtId="0" fontId="43" fillId="37" borderId="43" xfId="0" applyFont="1" applyFill="1" applyBorder="1"/>
    <xf numFmtId="0" fontId="0" fillId="0" borderId="89" xfId="0" applyBorder="1"/>
    <xf numFmtId="0" fontId="0" fillId="0" borderId="64" xfId="0" applyBorder="1" applyAlignment="1">
      <alignment horizontal="left"/>
    </xf>
    <xf numFmtId="0" fontId="113" fillId="0" borderId="61" xfId="0" applyFont="1" applyBorder="1" applyAlignment="1">
      <alignment horizontal="left"/>
    </xf>
    <xf numFmtId="0" fontId="113" fillId="0" borderId="64" xfId="0" applyFont="1" applyBorder="1" applyAlignment="1">
      <alignment horizontal="left"/>
    </xf>
    <xf numFmtId="164" fontId="0" fillId="0" borderId="99" xfId="4" applyNumberFormat="1" applyFont="1" applyBorder="1"/>
    <xf numFmtId="164" fontId="0" fillId="0" borderId="32" xfId="4" applyNumberFormat="1" applyFont="1" applyBorder="1"/>
    <xf numFmtId="164" fontId="43" fillId="0" borderId="31" xfId="4" applyNumberFormat="1" applyFont="1" applyBorder="1"/>
    <xf numFmtId="0" fontId="43" fillId="37" borderId="86" xfId="0" applyFont="1" applyFill="1" applyBorder="1"/>
    <xf numFmtId="0" fontId="0" fillId="37" borderId="71" xfId="0" applyFill="1" applyBorder="1"/>
    <xf numFmtId="0" fontId="43" fillId="37" borderId="75" xfId="0" applyFont="1" applyFill="1" applyBorder="1"/>
    <xf numFmtId="0" fontId="113" fillId="37" borderId="61" xfId="0" applyFont="1" applyFill="1" applyBorder="1"/>
    <xf numFmtId="180" fontId="0" fillId="0" borderId="32" xfId="0" applyNumberFormat="1" applyBorder="1" applyAlignment="1">
      <alignment horizontal="right"/>
    </xf>
    <xf numFmtId="1" fontId="0" fillId="0" borderId="32" xfId="0" applyNumberFormat="1" applyBorder="1" applyAlignment="1">
      <alignment horizontal="right"/>
    </xf>
    <xf numFmtId="171" fontId="81" fillId="0" borderId="0" xfId="1" applyNumberFormat="1" applyFont="1" applyFill="1" applyAlignment="1">
      <alignment horizontal="center"/>
    </xf>
    <xf numFmtId="0" fontId="0" fillId="0" borderId="26" xfId="0" applyBorder="1"/>
    <xf numFmtId="164" fontId="0" fillId="0" borderId="26" xfId="4" applyNumberFormat="1" applyFont="1" applyBorder="1" applyAlignment="1">
      <alignment horizontal="center"/>
    </xf>
    <xf numFmtId="164" fontId="0" fillId="0" borderId="26" xfId="4" applyNumberFormat="1" applyFont="1" applyBorder="1"/>
    <xf numFmtId="0" fontId="43" fillId="0" borderId="102" xfId="0" applyFont="1" applyBorder="1"/>
    <xf numFmtId="0" fontId="43" fillId="0" borderId="102" xfId="0" applyFont="1" applyBorder="1" applyAlignment="1">
      <alignment horizontal="center" vertical="center" wrapText="1"/>
    </xf>
    <xf numFmtId="0" fontId="43" fillId="0" borderId="91" xfId="0" applyFont="1" applyBorder="1" applyAlignment="1">
      <alignment horizontal="center" vertical="center" wrapText="1"/>
    </xf>
    <xf numFmtId="0" fontId="0" fillId="0" borderId="29" xfId="0" applyBorder="1"/>
    <xf numFmtId="2" fontId="43" fillId="42" borderId="32" xfId="0" applyNumberFormat="1" applyFont="1" applyFill="1" applyBorder="1" applyAlignment="1">
      <alignment horizontal="right" wrapText="1"/>
    </xf>
    <xf numFmtId="178" fontId="0" fillId="0" borderId="32" xfId="4" applyNumberFormat="1" applyFont="1" applyBorder="1" applyAlignment="1">
      <alignment horizontal="right"/>
    </xf>
    <xf numFmtId="178" fontId="43" fillId="42" borderId="32" xfId="0" applyNumberFormat="1" applyFont="1" applyFill="1" applyBorder="1" applyAlignment="1">
      <alignment horizontal="right" wrapText="1"/>
    </xf>
    <xf numFmtId="0" fontId="43" fillId="42" borderId="32" xfId="0" applyFont="1" applyFill="1" applyBorder="1" applyAlignment="1">
      <alignment horizontal="right" wrapText="1"/>
    </xf>
    <xf numFmtId="9" fontId="0" fillId="0" borderId="8" xfId="0" applyNumberFormat="1" applyBorder="1" applyAlignment="1">
      <alignment horizontal="center" vertical="center"/>
    </xf>
    <xf numFmtId="9" fontId="0" fillId="0" borderId="29" xfId="0" applyNumberFormat="1" applyBorder="1" applyAlignment="1">
      <alignment horizontal="center" vertical="center"/>
    </xf>
    <xf numFmtId="0" fontId="43" fillId="36" borderId="79" xfId="0" applyFont="1" applyFill="1" applyBorder="1" applyAlignment="1">
      <alignment horizontal="center" vertical="center"/>
    </xf>
    <xf numFmtId="0" fontId="43" fillId="36" borderId="106" xfId="0" applyFont="1" applyFill="1" applyBorder="1" applyAlignment="1">
      <alignment horizontal="center" vertical="center" wrapText="1"/>
    </xf>
    <xf numFmtId="3" fontId="0" fillId="0" borderId="0" xfId="0" applyNumberFormat="1" applyAlignment="1">
      <alignment horizontal="left" wrapText="1"/>
    </xf>
    <xf numFmtId="181" fontId="0" fillId="0" borderId="0" xfId="0" applyNumberFormat="1"/>
    <xf numFmtId="0" fontId="43" fillId="0" borderId="37" xfId="0" applyFont="1" applyBorder="1"/>
    <xf numFmtId="164" fontId="0" fillId="0" borderId="30" xfId="0" applyNumberFormat="1" applyBorder="1" applyAlignment="1">
      <alignment horizontal="right"/>
    </xf>
    <xf numFmtId="178" fontId="0" fillId="37" borderId="8" xfId="4" applyNumberFormat="1" applyFont="1" applyFill="1" applyBorder="1"/>
    <xf numFmtId="6" fontId="0" fillId="0" borderId="0" xfId="0" applyNumberFormat="1" applyAlignment="1">
      <alignment horizontal="left" wrapText="1"/>
    </xf>
    <xf numFmtId="0" fontId="0" fillId="0" borderId="74" xfId="0" applyBorder="1"/>
    <xf numFmtId="164" fontId="0" fillId="49" borderId="8" xfId="4" applyNumberFormat="1" applyFont="1" applyFill="1" applyBorder="1"/>
    <xf numFmtId="0" fontId="0" fillId="36" borderId="88" xfId="0" applyFill="1" applyBorder="1"/>
    <xf numFmtId="0" fontId="0" fillId="36" borderId="81" xfId="0" applyFill="1" applyBorder="1"/>
    <xf numFmtId="0" fontId="0" fillId="36" borderId="86" xfId="0" applyFill="1" applyBorder="1"/>
    <xf numFmtId="0" fontId="0" fillId="36" borderId="75" xfId="0" applyFill="1" applyBorder="1"/>
    <xf numFmtId="5" fontId="43" fillId="0" borderId="39" xfId="0" quotePrefix="1" applyNumberFormat="1" applyFont="1" applyBorder="1" applyAlignment="1">
      <alignment horizontal="left"/>
    </xf>
    <xf numFmtId="42" fontId="43" fillId="0" borderId="51" xfId="0" applyNumberFormat="1" applyFont="1" applyBorder="1" applyAlignment="1">
      <alignment horizontal="right" vertical="center"/>
    </xf>
    <xf numFmtId="9" fontId="43" fillId="0" borderId="51" xfId="1" applyFont="1" applyBorder="1" applyAlignment="1">
      <alignment horizontal="right" vertical="center"/>
    </xf>
    <xf numFmtId="0" fontId="111" fillId="0" borderId="0" xfId="0" applyFont="1" applyAlignment="1">
      <alignment horizontal="center" vertical="center" wrapText="1"/>
    </xf>
    <xf numFmtId="165" fontId="118" fillId="0" borderId="0" xfId="2" applyNumberFormat="1" applyFont="1" applyFill="1" applyBorder="1"/>
    <xf numFmtId="174" fontId="0" fillId="0" borderId="0" xfId="0" applyNumberFormat="1"/>
    <xf numFmtId="171" fontId="0" fillId="0" borderId="0" xfId="1" applyNumberFormat="1" applyFont="1" applyFill="1" applyBorder="1"/>
    <xf numFmtId="0" fontId="43" fillId="0" borderId="61" xfId="0" applyFont="1" applyBorder="1"/>
    <xf numFmtId="0" fontId="43" fillId="37" borderId="76" xfId="0" applyFont="1" applyFill="1" applyBorder="1"/>
    <xf numFmtId="0" fontId="43" fillId="37" borderId="80" xfId="0" applyFont="1" applyFill="1" applyBorder="1"/>
    <xf numFmtId="0" fontId="0" fillId="0" borderId="101" xfId="0" applyBorder="1"/>
    <xf numFmtId="0" fontId="140" fillId="0" borderId="0" xfId="0" applyFont="1"/>
    <xf numFmtId="0" fontId="130" fillId="0" borderId="0" xfId="0" applyFont="1"/>
    <xf numFmtId="0" fontId="43" fillId="42" borderId="87" xfId="0" applyFont="1" applyFill="1" applyBorder="1"/>
    <xf numFmtId="0" fontId="43" fillId="42" borderId="87" xfId="0" applyFont="1" applyFill="1" applyBorder="1" applyAlignment="1">
      <alignment wrapText="1"/>
    </xf>
    <xf numFmtId="0" fontId="43" fillId="42" borderId="153" xfId="0" applyFont="1" applyFill="1" applyBorder="1"/>
    <xf numFmtId="0" fontId="43" fillId="42" borderId="153" xfId="0" applyFont="1" applyFill="1" applyBorder="1" applyAlignment="1">
      <alignment wrapText="1"/>
    </xf>
    <xf numFmtId="0" fontId="43" fillId="42" borderId="52" xfId="0" applyFont="1" applyFill="1" applyBorder="1" applyAlignment="1">
      <alignment horizontal="center" vertical="center" wrapText="1"/>
    </xf>
    <xf numFmtId="0" fontId="0" fillId="0" borderId="52" xfId="0" applyBorder="1"/>
    <xf numFmtId="0" fontId="43" fillId="0" borderId="48" xfId="0" applyFont="1" applyBorder="1"/>
    <xf numFmtId="0" fontId="0" fillId="0" borderId="77" xfId="0" applyBorder="1"/>
    <xf numFmtId="0" fontId="113" fillId="42" borderId="48" xfId="0" applyFont="1" applyFill="1" applyBorder="1"/>
    <xf numFmtId="0" fontId="0" fillId="42" borderId="52" xfId="0" applyFill="1" applyBorder="1"/>
    <xf numFmtId="0" fontId="113" fillId="42" borderId="52" xfId="0" applyFont="1" applyFill="1" applyBorder="1"/>
    <xf numFmtId="0" fontId="0" fillId="0" borderId="154" xfId="0" applyBorder="1"/>
    <xf numFmtId="0" fontId="43" fillId="42" borderId="52" xfId="0" applyFont="1" applyFill="1" applyBorder="1" applyAlignment="1">
      <alignment horizontal="left" vertical="center" wrapText="1"/>
    </xf>
    <xf numFmtId="0" fontId="122" fillId="0" borderId="48" xfId="0" applyFont="1" applyBorder="1"/>
    <xf numFmtId="0" fontId="122" fillId="0" borderId="52" xfId="0" applyFont="1" applyBorder="1" applyAlignment="1">
      <alignment wrapText="1"/>
    </xf>
    <xf numFmtId="0" fontId="142" fillId="0" borderId="48" xfId="0" applyFont="1" applyBorder="1"/>
    <xf numFmtId="0" fontId="142" fillId="0" borderId="52" xfId="0" applyFont="1" applyBorder="1"/>
    <xf numFmtId="0" fontId="143" fillId="47" borderId="48" xfId="0" applyFont="1" applyFill="1" applyBorder="1"/>
    <xf numFmtId="0" fontId="142" fillId="47" borderId="52" xfId="0" applyFont="1" applyFill="1" applyBorder="1"/>
    <xf numFmtId="0" fontId="144" fillId="47" borderId="52" xfId="0" applyFont="1" applyFill="1" applyBorder="1"/>
    <xf numFmtId="10" fontId="142" fillId="47" borderId="52" xfId="0" applyNumberFormat="1" applyFont="1" applyFill="1" applyBorder="1"/>
    <xf numFmtId="0" fontId="43" fillId="37" borderId="89" xfId="0" applyFont="1" applyFill="1" applyBorder="1"/>
    <xf numFmtId="0" fontId="43" fillId="0" borderId="45" xfId="0" applyFont="1" applyBorder="1" applyAlignment="1">
      <alignment horizontal="center"/>
    </xf>
    <xf numFmtId="0" fontId="43" fillId="0" borderId="46" xfId="0" applyFont="1" applyBorder="1" applyAlignment="1">
      <alignment horizontal="center"/>
    </xf>
    <xf numFmtId="0" fontId="43" fillId="0" borderId="47" xfId="0" applyFont="1" applyBorder="1" applyAlignment="1">
      <alignment horizontal="center"/>
    </xf>
    <xf numFmtId="0" fontId="0" fillId="40" borderId="49" xfId="0" applyFill="1" applyBorder="1"/>
    <xf numFmtId="0" fontId="0" fillId="40" borderId="86" xfId="0" applyFill="1" applyBorder="1"/>
    <xf numFmtId="179" fontId="0" fillId="0" borderId="8" xfId="0" applyNumberFormat="1" applyBorder="1"/>
    <xf numFmtId="179" fontId="0" fillId="37" borderId="8" xfId="4" applyNumberFormat="1" applyFont="1" applyFill="1" applyBorder="1"/>
    <xf numFmtId="0" fontId="43" fillId="42" borderId="89" xfId="0" applyFont="1" applyFill="1" applyBorder="1" applyAlignment="1">
      <alignment wrapText="1"/>
    </xf>
    <xf numFmtId="0" fontId="43" fillId="42" borderId="86" xfId="0" applyFont="1" applyFill="1" applyBorder="1" applyAlignment="1">
      <alignment horizontal="center" vertical="center" wrapText="1"/>
    </xf>
    <xf numFmtId="0" fontId="43" fillId="42" borderId="87" xfId="0" applyFont="1" applyFill="1" applyBorder="1" applyAlignment="1">
      <alignment horizontal="center" vertical="center" wrapText="1"/>
    </xf>
    <xf numFmtId="164" fontId="0" fillId="0" borderId="48" xfId="4" applyNumberFormat="1" applyFont="1" applyBorder="1" applyAlignment="1">
      <alignment horizontal="center"/>
    </xf>
    <xf numFmtId="178" fontId="0" fillId="0" borderId="48" xfId="4" applyNumberFormat="1" applyFont="1" applyBorder="1" applyAlignment="1">
      <alignment horizontal="right"/>
    </xf>
    <xf numFmtId="164" fontId="0" fillId="0" borderId="48" xfId="4" applyNumberFormat="1" applyFont="1" applyBorder="1" applyAlignment="1">
      <alignment horizontal="right"/>
    </xf>
    <xf numFmtId="3" fontId="0" fillId="0" borderId="24" xfId="31305" applyNumberFormat="1" applyFont="1" applyBorder="1" applyAlignment="1">
      <alignment horizontal="center" vertical="center"/>
    </xf>
    <xf numFmtId="9" fontId="43" fillId="0" borderId="45" xfId="1" applyFont="1" applyBorder="1"/>
    <xf numFmtId="9" fontId="43" fillId="0" borderId="46" xfId="1" applyFont="1" applyBorder="1"/>
    <xf numFmtId="9" fontId="43" fillId="0" borderId="47" xfId="1" applyFont="1" applyBorder="1"/>
    <xf numFmtId="9" fontId="0" fillId="0" borderId="24" xfId="1" applyFont="1" applyBorder="1" applyAlignment="1">
      <alignment horizontal="right"/>
    </xf>
    <xf numFmtId="9" fontId="0" fillId="0" borderId="29" xfId="1" applyFont="1" applyBorder="1" applyAlignment="1">
      <alignment horizontal="right"/>
    </xf>
    <xf numFmtId="9" fontId="0" fillId="0" borderId="38" xfId="1" applyFont="1" applyBorder="1" applyAlignment="1">
      <alignment horizontal="right"/>
    </xf>
    <xf numFmtId="6" fontId="0" fillId="0" borderId="60" xfId="0" applyNumberFormat="1" applyBorder="1"/>
    <xf numFmtId="9" fontId="0" fillId="0" borderId="61" xfId="1" applyFont="1" applyBorder="1" applyAlignment="1">
      <alignment horizontal="right"/>
    </xf>
    <xf numFmtId="1" fontId="0" fillId="0" borderId="99" xfId="0" applyNumberFormat="1" applyBorder="1" applyAlignment="1">
      <alignment horizontal="left"/>
    </xf>
    <xf numFmtId="1" fontId="0" fillId="0" borderId="31" xfId="0" applyNumberFormat="1" applyBorder="1" applyAlignment="1">
      <alignment horizontal="left"/>
    </xf>
    <xf numFmtId="1" fontId="0" fillId="0" borderId="61" xfId="0" applyNumberFormat="1" applyBorder="1" applyAlignment="1">
      <alignment horizontal="left"/>
    </xf>
    <xf numFmtId="3" fontId="0" fillId="0" borderId="27" xfId="0" applyNumberFormat="1" applyBorder="1"/>
    <xf numFmtId="3" fontId="0" fillId="0" borderId="27" xfId="0" applyNumberFormat="1" applyBorder="1" applyAlignment="1">
      <alignment wrapText="1"/>
    </xf>
    <xf numFmtId="3" fontId="0" fillId="0" borderId="5" xfId="0" applyNumberFormat="1" applyBorder="1"/>
    <xf numFmtId="3" fontId="0" fillId="0" borderId="63" xfId="0" applyNumberFormat="1" applyBorder="1"/>
    <xf numFmtId="0" fontId="43" fillId="0" borderId="87" xfId="0" applyFont="1" applyBorder="1"/>
    <xf numFmtId="0" fontId="43" fillId="0" borderId="107" xfId="0" applyFont="1" applyBorder="1"/>
    <xf numFmtId="0" fontId="43" fillId="0" borderId="71" xfId="0" applyFont="1" applyBorder="1"/>
    <xf numFmtId="43" fontId="0" fillId="0" borderId="0" xfId="4" applyFont="1" applyAlignment="1">
      <alignment wrapText="1"/>
    </xf>
    <xf numFmtId="0" fontId="0" fillId="36" borderId="101" xfId="0" applyFill="1" applyBorder="1"/>
    <xf numFmtId="0" fontId="0" fillId="36" borderId="102" xfId="0" applyFill="1" applyBorder="1"/>
    <xf numFmtId="0" fontId="0" fillId="36" borderId="103" xfId="0" applyFill="1" applyBorder="1"/>
    <xf numFmtId="0" fontId="0" fillId="36" borderId="59" xfId="0" applyFill="1" applyBorder="1"/>
    <xf numFmtId="0" fontId="0" fillId="36" borderId="60" xfId="0" applyFill="1" applyBorder="1"/>
    <xf numFmtId="0" fontId="0" fillId="36" borderId="30" xfId="0" applyFill="1" applyBorder="1"/>
    <xf numFmtId="0" fontId="0" fillId="36" borderId="54" xfId="0" applyFill="1" applyBorder="1"/>
    <xf numFmtId="9" fontId="118" fillId="0" borderId="62" xfId="1" applyBorder="1"/>
    <xf numFmtId="9" fontId="118" fillId="0" borderId="30" xfId="1" applyBorder="1"/>
    <xf numFmtId="9" fontId="118" fillId="0" borderId="54" xfId="1" applyBorder="1"/>
    <xf numFmtId="9" fontId="0" fillId="35" borderId="27" xfId="0" applyNumberFormat="1" applyFill="1" applyBorder="1"/>
    <xf numFmtId="0" fontId="0" fillId="35" borderId="27" xfId="0" applyFill="1" applyBorder="1"/>
    <xf numFmtId="0" fontId="0" fillId="35" borderId="64" xfId="0" quotePrefix="1" applyFill="1" applyBorder="1" applyAlignment="1">
      <alignment horizontal="left"/>
    </xf>
    <xf numFmtId="164" fontId="0" fillId="37" borderId="60" xfId="4" applyNumberFormat="1" applyFont="1" applyFill="1" applyBorder="1"/>
    <xf numFmtId="164" fontId="0" fillId="37" borderId="54" xfId="4" applyNumberFormat="1" applyFont="1" applyFill="1" applyBorder="1"/>
    <xf numFmtId="164" fontId="0" fillId="37" borderId="30" xfId="4" applyNumberFormat="1" applyFont="1" applyFill="1" applyBorder="1"/>
    <xf numFmtId="0" fontId="43" fillId="37" borderId="77" xfId="0" applyFont="1" applyFill="1" applyBorder="1"/>
    <xf numFmtId="164" fontId="0" fillId="37" borderId="104" xfId="4" applyNumberFormat="1" applyFont="1" applyFill="1" applyBorder="1"/>
    <xf numFmtId="164" fontId="0" fillId="37" borderId="52" xfId="4" applyNumberFormat="1" applyFont="1" applyFill="1" applyBorder="1"/>
    <xf numFmtId="0" fontId="0" fillId="0" borderId="103" xfId="0" applyBorder="1"/>
    <xf numFmtId="0" fontId="0" fillId="0" borderId="54" xfId="0" applyBorder="1"/>
    <xf numFmtId="164" fontId="0" fillId="37" borderId="101" xfId="4" applyNumberFormat="1" applyFont="1" applyFill="1" applyBorder="1"/>
    <xf numFmtId="164" fontId="0" fillId="37" borderId="78" xfId="4" applyNumberFormat="1" applyFont="1" applyFill="1" applyBorder="1"/>
    <xf numFmtId="164" fontId="0" fillId="37" borderId="102" xfId="4" applyNumberFormat="1" applyFont="1" applyFill="1" applyBorder="1"/>
    <xf numFmtId="164" fontId="0" fillId="37" borderId="79" xfId="4" applyNumberFormat="1" applyFont="1" applyFill="1" applyBorder="1"/>
    <xf numFmtId="164" fontId="0" fillId="37" borderId="75" xfId="4" applyNumberFormat="1" applyFont="1" applyFill="1" applyBorder="1"/>
    <xf numFmtId="0" fontId="0" fillId="40" borderId="52" xfId="0" applyFill="1" applyBorder="1"/>
    <xf numFmtId="10" fontId="0" fillId="40" borderId="52" xfId="0" applyNumberFormat="1" applyFill="1" applyBorder="1"/>
    <xf numFmtId="0" fontId="141" fillId="40" borderId="52" xfId="0" applyFont="1" applyFill="1" applyBorder="1"/>
    <xf numFmtId="0" fontId="142" fillId="40" borderId="52" xfId="0" applyFont="1" applyFill="1" applyBorder="1"/>
    <xf numFmtId="10" fontId="142" fillId="40" borderId="52" xfId="0" applyNumberFormat="1" applyFont="1" applyFill="1" applyBorder="1"/>
    <xf numFmtId="165" fontId="0" fillId="40" borderId="101" xfId="2" applyNumberFormat="1" applyFont="1" applyFill="1" applyBorder="1"/>
    <xf numFmtId="165" fontId="0" fillId="40" borderId="102" xfId="2" applyNumberFormat="1" applyFont="1" applyFill="1" applyBorder="1"/>
    <xf numFmtId="165" fontId="0" fillId="40" borderId="103" xfId="2" applyNumberFormat="1" applyFont="1" applyFill="1" applyBorder="1"/>
    <xf numFmtId="165" fontId="0" fillId="40" borderId="59" xfId="2" applyNumberFormat="1" applyFont="1" applyFill="1" applyBorder="1"/>
    <xf numFmtId="165" fontId="0" fillId="40" borderId="8" xfId="2" applyNumberFormat="1" applyFont="1" applyFill="1" applyBorder="1"/>
    <xf numFmtId="165" fontId="0" fillId="40" borderId="60" xfId="2" applyNumberFormat="1" applyFont="1" applyFill="1" applyBorder="1"/>
    <xf numFmtId="165" fontId="0" fillId="40" borderId="38" xfId="2" applyNumberFormat="1" applyFont="1" applyFill="1" applyBorder="1"/>
    <xf numFmtId="165" fontId="0" fillId="40" borderId="75" xfId="31315" applyNumberFormat="1" applyFont="1" applyFill="1" applyBorder="1"/>
    <xf numFmtId="165" fontId="0" fillId="40" borderId="75" xfId="2" applyNumberFormat="1" applyFont="1" applyFill="1" applyBorder="1"/>
    <xf numFmtId="165" fontId="0" fillId="40" borderId="155" xfId="2" applyNumberFormat="1" applyFont="1" applyFill="1" applyBorder="1"/>
    <xf numFmtId="8" fontId="0" fillId="0" borderId="0" xfId="0" applyNumberFormat="1"/>
    <xf numFmtId="9" fontId="0" fillId="0" borderId="24" xfId="1" applyFont="1" applyFill="1" applyBorder="1"/>
    <xf numFmtId="9" fontId="0" fillId="0" borderId="29" xfId="1" applyFont="1" applyFill="1" applyBorder="1"/>
    <xf numFmtId="9" fontId="0" fillId="0" borderId="38" xfId="1" applyFont="1" applyFill="1" applyBorder="1"/>
    <xf numFmtId="164" fontId="0" fillId="0" borderId="26" xfId="4" applyNumberFormat="1" applyFont="1" applyBorder="1" applyAlignment="1">
      <alignment horizontal="right"/>
    </xf>
    <xf numFmtId="3" fontId="0" fillId="0" borderId="29" xfId="31287" applyNumberFormat="1" applyFont="1" applyFill="1" applyBorder="1" applyAlignment="1">
      <alignment horizontal="center" vertical="center"/>
    </xf>
    <xf numFmtId="164" fontId="0" fillId="47" borderId="36" xfId="4" applyNumberFormat="1" applyFont="1" applyFill="1" applyBorder="1"/>
    <xf numFmtId="43" fontId="0" fillId="0" borderId="8" xfId="4" applyFont="1" applyBorder="1"/>
    <xf numFmtId="164" fontId="0" fillId="0" borderId="0" xfId="4" applyNumberFormat="1" applyFont="1"/>
    <xf numFmtId="0" fontId="43" fillId="40" borderId="44" xfId="0" applyFont="1" applyFill="1" applyBorder="1" applyAlignment="1">
      <alignment horizontal="center"/>
    </xf>
    <xf numFmtId="5" fontId="0" fillId="0" borderId="119" xfId="0" applyNumberFormat="1" applyBorder="1" applyAlignment="1">
      <alignment horizontal="right" vertical="center"/>
    </xf>
    <xf numFmtId="5" fontId="0" fillId="0" borderId="8" xfId="0" applyNumberFormat="1" applyBorder="1" applyAlignment="1">
      <alignment horizontal="right" vertical="center"/>
    </xf>
    <xf numFmtId="5" fontId="0" fillId="0" borderId="120" xfId="0" applyNumberFormat="1" applyBorder="1" applyAlignment="1">
      <alignment horizontal="right" vertical="center"/>
    </xf>
    <xf numFmtId="5" fontId="0" fillId="0" borderId="36" xfId="0" applyNumberFormat="1" applyBorder="1" applyAlignment="1">
      <alignment horizontal="right" vertical="center"/>
    </xf>
    <xf numFmtId="5" fontId="0" fillId="0" borderId="139" xfId="0" applyNumberFormat="1" applyBorder="1" applyAlignment="1">
      <alignment horizontal="right" vertical="center"/>
    </xf>
    <xf numFmtId="5" fontId="0" fillId="0" borderId="102" xfId="0" applyNumberFormat="1" applyBorder="1" applyAlignment="1">
      <alignment horizontal="right" vertical="center"/>
    </xf>
    <xf numFmtId="5" fontId="0" fillId="0" borderId="140" xfId="0" applyNumberFormat="1" applyBorder="1" applyAlignment="1">
      <alignment horizontal="right" vertical="center"/>
    </xf>
    <xf numFmtId="5" fontId="0" fillId="0" borderId="112" xfId="0" applyNumberFormat="1" applyBorder="1" applyAlignment="1">
      <alignment horizontal="right" vertical="center"/>
    </xf>
    <xf numFmtId="5" fontId="43" fillId="0" borderId="119" xfId="0" applyNumberFormat="1" applyFont="1" applyBorder="1" applyAlignment="1">
      <alignment horizontal="right" vertical="center"/>
    </xf>
    <xf numFmtId="5" fontId="43" fillId="0" borderId="8" xfId="0" applyNumberFormat="1" applyFont="1" applyBorder="1" applyAlignment="1">
      <alignment horizontal="right" vertical="center"/>
    </xf>
    <xf numFmtId="5" fontId="43" fillId="0" borderId="120" xfId="0" applyNumberFormat="1" applyFont="1" applyBorder="1" applyAlignment="1">
      <alignment horizontal="right" vertical="center"/>
    </xf>
    <xf numFmtId="5" fontId="43" fillId="0" borderId="36" xfId="0" applyNumberFormat="1" applyFont="1" applyBorder="1" applyAlignment="1">
      <alignment horizontal="right" vertical="center"/>
    </xf>
    <xf numFmtId="5" fontId="43" fillId="0" borderId="143" xfId="0" applyNumberFormat="1" applyFont="1" applyBorder="1" applyAlignment="1">
      <alignment horizontal="right" vertical="center"/>
    </xf>
    <xf numFmtId="5" fontId="43" fillId="0" borderId="30" xfId="0" applyNumberFormat="1" applyFont="1" applyBorder="1" applyAlignment="1">
      <alignment horizontal="right" vertical="center"/>
    </xf>
    <xf numFmtId="5" fontId="43" fillId="0" borderId="144" xfId="0" applyNumberFormat="1" applyFont="1" applyBorder="1" applyAlignment="1">
      <alignment horizontal="right" vertical="center"/>
    </xf>
    <xf numFmtId="5" fontId="43" fillId="0" borderId="113" xfId="0" applyNumberFormat="1" applyFont="1" applyBorder="1" applyAlignment="1">
      <alignment horizontal="right" vertical="center"/>
    </xf>
    <xf numFmtId="5" fontId="0" fillId="0" borderId="119" xfId="0" applyNumberFormat="1" applyBorder="1"/>
    <xf numFmtId="5" fontId="0" fillId="40" borderId="8" xfId="2" applyNumberFormat="1" applyFont="1" applyFill="1" applyBorder="1" applyAlignment="1">
      <alignment wrapText="1"/>
    </xf>
    <xf numFmtId="5" fontId="0" fillId="0" borderId="120" xfId="0" applyNumberFormat="1" applyBorder="1"/>
    <xf numFmtId="5" fontId="0" fillId="0" borderId="36" xfId="0" applyNumberFormat="1" applyBorder="1"/>
    <xf numFmtId="5" fontId="0" fillId="37" borderId="8" xfId="2" applyNumberFormat="1" applyFont="1" applyFill="1" applyBorder="1" applyAlignment="1">
      <alignment wrapText="1"/>
    </xf>
    <xf numFmtId="5" fontId="0" fillId="0" borderId="8" xfId="0" applyNumberFormat="1" applyBorder="1"/>
    <xf numFmtId="5" fontId="0" fillId="40" borderId="119" xfId="2" applyNumberFormat="1" applyFont="1" applyFill="1" applyBorder="1" applyAlignment="1">
      <alignment wrapText="1"/>
    </xf>
    <xf numFmtId="5" fontId="0" fillId="40" borderId="120" xfId="2" applyNumberFormat="1" applyFont="1" applyFill="1" applyBorder="1" applyAlignment="1">
      <alignment wrapText="1"/>
    </xf>
    <xf numFmtId="5" fontId="0" fillId="40" borderId="36" xfId="2" applyNumberFormat="1" applyFont="1" applyFill="1" applyBorder="1" applyAlignment="1">
      <alignment wrapText="1"/>
    </xf>
    <xf numFmtId="5" fontId="43" fillId="0" borderId="143" xfId="0" applyNumberFormat="1" applyFont="1" applyBorder="1"/>
    <xf numFmtId="5" fontId="43" fillId="0" borderId="30" xfId="0" applyNumberFormat="1" applyFont="1" applyBorder="1"/>
    <xf numFmtId="5" fontId="43" fillId="0" borderId="144" xfId="0" applyNumberFormat="1" applyFont="1" applyBorder="1"/>
    <xf numFmtId="5" fontId="43" fillId="0" borderId="113" xfId="0" applyNumberFormat="1" applyFont="1" applyBorder="1"/>
    <xf numFmtId="5" fontId="0" fillId="0" borderId="8" xfId="0" applyNumberFormat="1" applyBorder="1" applyAlignment="1">
      <alignment horizontal="right"/>
    </xf>
    <xf numFmtId="5" fontId="43" fillId="0" borderId="8" xfId="0" applyNumberFormat="1" applyFont="1" applyBorder="1" applyAlignment="1">
      <alignment horizontal="right"/>
    </xf>
    <xf numFmtId="5" fontId="118" fillId="37" borderId="8" xfId="2" applyNumberFormat="1" applyFont="1" applyFill="1" applyBorder="1" applyAlignment="1">
      <alignment horizontal="right" wrapText="1"/>
    </xf>
    <xf numFmtId="5" fontId="0" fillId="37" borderId="8" xfId="2" applyNumberFormat="1" applyFont="1" applyFill="1" applyBorder="1" applyAlignment="1">
      <alignment horizontal="right" wrapText="1"/>
    </xf>
    <xf numFmtId="5" fontId="0" fillId="0" borderId="63" xfId="2" applyNumberFormat="1" applyFont="1" applyBorder="1" applyAlignment="1">
      <alignment vertical="top"/>
    </xf>
    <xf numFmtId="5" fontId="0" fillId="0" borderId="29" xfId="2" applyNumberFormat="1" applyFont="1" applyBorder="1" applyAlignment="1">
      <alignment vertical="top"/>
    </xf>
    <xf numFmtId="5" fontId="0" fillId="0" borderId="65" xfId="2" applyNumberFormat="1" applyFont="1" applyBorder="1" applyAlignment="1">
      <alignment vertical="top"/>
    </xf>
    <xf numFmtId="5" fontId="0" fillId="0" borderId="27" xfId="2" applyNumberFormat="1" applyFont="1" applyBorder="1" applyAlignment="1">
      <alignment vertical="top"/>
    </xf>
    <xf numFmtId="5" fontId="0" fillId="0" borderId="63" xfId="2" applyNumberFormat="1" applyFont="1" applyFill="1" applyBorder="1" applyAlignment="1">
      <alignment vertical="top"/>
    </xf>
    <xf numFmtId="5" fontId="0" fillId="0" borderId="29" xfId="2" applyNumberFormat="1" applyFont="1" applyFill="1" applyBorder="1" applyAlignment="1">
      <alignment vertical="top"/>
    </xf>
    <xf numFmtId="5" fontId="0" fillId="0" borderId="65" xfId="2" applyNumberFormat="1" applyFont="1" applyFill="1" applyBorder="1" applyAlignment="1">
      <alignment vertical="top"/>
    </xf>
    <xf numFmtId="5" fontId="118" fillId="0" borderId="27" xfId="2" applyNumberFormat="1" applyFont="1" applyFill="1" applyBorder="1" applyAlignment="1">
      <alignment vertical="top"/>
    </xf>
    <xf numFmtId="5" fontId="0" fillId="0" borderId="63" xfId="2" applyNumberFormat="1" applyFont="1" applyBorder="1" applyAlignment="1">
      <alignment horizontal="right" vertical="top"/>
    </xf>
    <xf numFmtId="5" fontId="0" fillId="0" borderId="29" xfId="2" applyNumberFormat="1" applyFont="1" applyBorder="1" applyAlignment="1">
      <alignment horizontal="right" vertical="top"/>
    </xf>
    <xf numFmtId="5" fontId="0" fillId="0" borderId="65" xfId="2" applyNumberFormat="1" applyFont="1" applyBorder="1" applyAlignment="1">
      <alignment horizontal="right" vertical="top"/>
    </xf>
    <xf numFmtId="5" fontId="118" fillId="0" borderId="27" xfId="2" applyNumberFormat="1" applyFont="1" applyBorder="1" applyAlignment="1">
      <alignment vertical="top"/>
    </xf>
    <xf numFmtId="5" fontId="43" fillId="0" borderId="94" xfId="2" applyNumberFormat="1" applyFont="1" applyBorder="1" applyAlignment="1">
      <alignment vertical="top"/>
    </xf>
    <xf numFmtId="5" fontId="43" fillId="0" borderId="46" xfId="2" applyNumberFormat="1" applyFont="1" applyBorder="1" applyAlignment="1">
      <alignment vertical="top"/>
    </xf>
    <xf numFmtId="5" fontId="43" fillId="0" borderId="52" xfId="2" applyNumberFormat="1" applyFont="1" applyBorder="1" applyAlignment="1">
      <alignment vertical="top"/>
    </xf>
    <xf numFmtId="5" fontId="43" fillId="0" borderId="56" xfId="2" applyNumberFormat="1" applyFont="1" applyBorder="1" applyAlignment="1">
      <alignment vertical="top"/>
    </xf>
    <xf numFmtId="5" fontId="0" fillId="0" borderId="89" xfId="2" applyNumberFormat="1" applyFont="1" applyBorder="1" applyAlignment="1">
      <alignment horizontal="right" vertical="center"/>
    </xf>
    <xf numFmtId="5" fontId="0" fillId="0" borderId="102" xfId="2" applyNumberFormat="1" applyFont="1" applyBorder="1" applyAlignment="1">
      <alignment horizontal="right" vertical="center"/>
    </xf>
    <xf numFmtId="5" fontId="0" fillId="0" borderId="104" xfId="2" applyNumberFormat="1" applyFont="1" applyBorder="1" applyAlignment="1">
      <alignment horizontal="right" vertical="center"/>
    </xf>
    <xf numFmtId="5" fontId="0" fillId="0" borderId="27" xfId="2" applyNumberFormat="1" applyFont="1" applyBorder="1" applyAlignment="1">
      <alignment horizontal="right" vertical="center"/>
    </xf>
    <xf numFmtId="5" fontId="0" fillId="0" borderId="29" xfId="2" applyNumberFormat="1" applyFont="1" applyBorder="1" applyAlignment="1">
      <alignment horizontal="right" vertical="center"/>
    </xf>
    <xf numFmtId="5" fontId="0" fillId="0" borderId="65" xfId="2" applyNumberFormat="1" applyFont="1" applyBorder="1" applyAlignment="1">
      <alignment horizontal="right" vertical="center"/>
    </xf>
    <xf numFmtId="5" fontId="0" fillId="0" borderId="43" xfId="0" applyNumberFormat="1" applyBorder="1" applyAlignment="1">
      <alignment horizontal="right" vertical="center"/>
    </xf>
    <xf numFmtId="5" fontId="0" fillId="0" borderId="34" xfId="0" applyNumberFormat="1" applyBorder="1" applyAlignment="1">
      <alignment horizontal="right" vertical="center"/>
    </xf>
    <xf numFmtId="5" fontId="0" fillId="0" borderId="55" xfId="0" applyNumberFormat="1" applyBorder="1" applyAlignment="1">
      <alignment horizontal="right" vertical="center"/>
    </xf>
    <xf numFmtId="5" fontId="0" fillId="0" borderId="27" xfId="2" applyNumberFormat="1" applyFont="1" applyFill="1" applyBorder="1" applyAlignment="1">
      <alignment horizontal="right" vertical="center"/>
    </xf>
    <xf numFmtId="5" fontId="0" fillId="0" borderId="29" xfId="2" applyNumberFormat="1" applyFont="1" applyFill="1" applyBorder="1" applyAlignment="1">
      <alignment horizontal="right" vertical="center"/>
    </xf>
    <xf numFmtId="5" fontId="0" fillId="0" borderId="65" xfId="2" applyNumberFormat="1" applyFont="1" applyFill="1" applyBorder="1" applyAlignment="1">
      <alignment horizontal="right" vertical="center"/>
    </xf>
    <xf numFmtId="5" fontId="0" fillId="0" borderId="59" xfId="2" applyNumberFormat="1" applyFont="1" applyBorder="1" applyAlignment="1">
      <alignment horizontal="right" vertical="center"/>
    </xf>
    <xf numFmtId="5" fontId="0" fillId="0" borderId="8" xfId="2" applyNumberFormat="1" applyFont="1" applyBorder="1" applyAlignment="1">
      <alignment horizontal="right" vertical="center"/>
    </xf>
    <xf numFmtId="5" fontId="0" fillId="0" borderId="60" xfId="2" applyNumberFormat="1" applyFont="1" applyBorder="1" applyAlignment="1">
      <alignment horizontal="right" vertical="center"/>
    </xf>
    <xf numFmtId="5" fontId="0" fillId="36" borderId="62" xfId="0" applyNumberFormat="1" applyFill="1" applyBorder="1"/>
    <xf numFmtId="5" fontId="0" fillId="0" borderId="30" xfId="0" applyNumberFormat="1" applyBorder="1" applyAlignment="1">
      <alignment vertical="top" wrapText="1"/>
    </xf>
    <xf numFmtId="5" fontId="0" fillId="0" borderId="54" xfId="2" applyNumberFormat="1" applyFont="1" applyBorder="1" applyAlignment="1">
      <alignment vertical="top"/>
    </xf>
    <xf numFmtId="5" fontId="0" fillId="0" borderId="101" xfId="0" applyNumberFormat="1" applyBorder="1" applyAlignment="1">
      <alignment vertical="top" wrapText="1"/>
    </xf>
    <xf numFmtId="5" fontId="118" fillId="0" borderId="102" xfId="2" applyNumberFormat="1" applyFont="1" applyBorder="1" applyAlignment="1">
      <alignment vertical="top"/>
    </xf>
    <xf numFmtId="5" fontId="118" fillId="0" borderId="103" xfId="2" applyNumberFormat="1" applyFont="1" applyBorder="1" applyAlignment="1">
      <alignment vertical="top"/>
    </xf>
    <xf numFmtId="5" fontId="0" fillId="0" borderId="59" xfId="0" applyNumberFormat="1" applyBorder="1" applyAlignment="1">
      <alignment vertical="top" wrapText="1"/>
    </xf>
    <xf numFmtId="5" fontId="118" fillId="0" borderId="8" xfId="2" applyNumberFormat="1" applyFont="1" applyBorder="1" applyAlignment="1">
      <alignment vertical="top"/>
    </xf>
    <xf numFmtId="5" fontId="118" fillId="0" borderId="60" xfId="2" applyNumberFormat="1" applyFont="1" applyBorder="1" applyAlignment="1">
      <alignment vertical="top"/>
    </xf>
    <xf numFmtId="5" fontId="118" fillId="35" borderId="59" xfId="2" applyNumberFormat="1" applyFont="1" applyFill="1" applyBorder="1"/>
    <xf numFmtId="5" fontId="118" fillId="35" borderId="8" xfId="2" applyNumberFormat="1" applyFont="1" applyFill="1" applyBorder="1"/>
    <xf numFmtId="5" fontId="118" fillId="35" borderId="103" xfId="2" applyNumberFormat="1" applyFont="1" applyFill="1" applyBorder="1"/>
    <xf numFmtId="5" fontId="118" fillId="35" borderId="60" xfId="2" applyNumberFormat="1" applyFont="1" applyFill="1" applyBorder="1"/>
    <xf numFmtId="5" fontId="118" fillId="35" borderId="54" xfId="2" applyNumberFormat="1" applyFont="1" applyFill="1" applyBorder="1"/>
    <xf numFmtId="5" fontId="130" fillId="40" borderId="76" xfId="0" applyNumberFormat="1" applyFont="1" applyFill="1" applyBorder="1"/>
    <xf numFmtId="5" fontId="130" fillId="40" borderId="100" xfId="0" applyNumberFormat="1" applyFont="1" applyFill="1" applyBorder="1"/>
    <xf numFmtId="5" fontId="130" fillId="40" borderId="77" xfId="0" applyNumberFormat="1" applyFont="1" applyFill="1" applyBorder="1"/>
    <xf numFmtId="5" fontId="0" fillId="35" borderId="150" xfId="31315" applyNumberFormat="1" applyFont="1" applyFill="1" applyBorder="1"/>
    <xf numFmtId="5" fontId="0" fillId="35" borderId="83" xfId="2" applyNumberFormat="1" applyFont="1" applyFill="1" applyBorder="1"/>
    <xf numFmtId="5" fontId="0" fillId="35" borderId="151" xfId="2" applyNumberFormat="1" applyFont="1" applyFill="1" applyBorder="1"/>
    <xf numFmtId="5" fontId="0" fillId="35" borderId="101" xfId="2" applyNumberFormat="1" applyFont="1" applyFill="1" applyBorder="1"/>
    <xf numFmtId="5" fontId="0" fillId="35" borderId="102" xfId="2" applyNumberFormat="1" applyFont="1" applyFill="1" applyBorder="1"/>
    <xf numFmtId="5" fontId="0" fillId="35" borderId="103" xfId="2" applyNumberFormat="1" applyFont="1" applyFill="1" applyBorder="1"/>
    <xf numFmtId="5" fontId="0" fillId="35" borderId="59" xfId="2" applyNumberFormat="1" applyFont="1" applyFill="1" applyBorder="1"/>
    <xf numFmtId="5" fontId="0" fillId="35" borderId="8" xfId="2" applyNumberFormat="1" applyFont="1" applyFill="1" applyBorder="1"/>
    <xf numFmtId="5" fontId="0" fillId="35" borderId="60" xfId="2" applyNumberFormat="1" applyFont="1" applyFill="1" applyBorder="1"/>
    <xf numFmtId="5" fontId="0" fillId="35" borderId="54" xfId="2" applyNumberFormat="1" applyFont="1" applyFill="1" applyBorder="1"/>
    <xf numFmtId="5" fontId="130" fillId="40" borderId="88" xfId="2" applyNumberFormat="1" applyFont="1" applyFill="1" applyBorder="1"/>
    <xf numFmtId="5" fontId="130" fillId="40" borderId="49" xfId="2" applyNumberFormat="1" applyFont="1" applyFill="1" applyBorder="1"/>
    <xf numFmtId="5" fontId="130" fillId="40" borderId="86" xfId="2" applyNumberFormat="1" applyFont="1" applyFill="1" applyBorder="1"/>
    <xf numFmtId="5" fontId="118" fillId="35" borderId="109" xfId="2" applyNumberFormat="1" applyFont="1" applyFill="1" applyBorder="1"/>
    <xf numFmtId="5" fontId="118" fillId="35" borderId="110" xfId="2" applyNumberFormat="1" applyFont="1" applyFill="1" applyBorder="1"/>
    <xf numFmtId="5" fontId="118" fillId="35" borderId="111" xfId="2" applyNumberFormat="1" applyFont="1" applyFill="1" applyBorder="1"/>
    <xf numFmtId="5" fontId="0" fillId="0" borderId="59" xfId="2" applyNumberFormat="1" applyFont="1" applyFill="1" applyBorder="1"/>
    <xf numFmtId="5" fontId="118" fillId="35" borderId="112" xfId="2" applyNumberFormat="1" applyFont="1" applyFill="1" applyBorder="1"/>
    <xf numFmtId="5" fontId="118" fillId="35" borderId="102" xfId="2" applyNumberFormat="1" applyFont="1" applyFill="1" applyBorder="1"/>
    <xf numFmtId="5" fontId="118" fillId="35" borderId="36" xfId="2" applyNumberFormat="1" applyFont="1" applyFill="1" applyBorder="1"/>
    <xf numFmtId="5" fontId="118" fillId="35" borderId="113" xfId="2" applyNumberFormat="1" applyFont="1" applyFill="1" applyBorder="1"/>
    <xf numFmtId="5" fontId="118" fillId="35" borderId="30" xfId="2" applyNumberFormat="1" applyFont="1" applyFill="1" applyBorder="1"/>
    <xf numFmtId="5" fontId="0" fillId="40" borderId="0" xfId="0" applyNumberFormat="1" applyFill="1"/>
    <xf numFmtId="5" fontId="0" fillId="40" borderId="50" xfId="0" applyNumberFormat="1" applyFill="1" applyBorder="1"/>
    <xf numFmtId="5" fontId="118" fillId="35" borderId="150" xfId="31315" applyNumberFormat="1" applyFont="1" applyFill="1" applyBorder="1"/>
    <xf numFmtId="5" fontId="118" fillId="35" borderId="83" xfId="2" applyNumberFormat="1" applyFont="1" applyFill="1" applyBorder="1"/>
    <xf numFmtId="5" fontId="118" fillId="35" borderId="151" xfId="2" applyNumberFormat="1" applyFont="1" applyFill="1" applyBorder="1"/>
    <xf numFmtId="5" fontId="0" fillId="0" borderId="8" xfId="2" applyNumberFormat="1" applyFont="1" applyFill="1" applyBorder="1"/>
    <xf numFmtId="5" fontId="0" fillId="0" borderId="65" xfId="2" applyNumberFormat="1" applyFont="1" applyFill="1" applyBorder="1" applyAlignment="1">
      <alignment vertical="center"/>
    </xf>
    <xf numFmtId="5" fontId="0" fillId="0" borderId="27" xfId="2" applyNumberFormat="1" applyFont="1" applyFill="1" applyBorder="1" applyAlignment="1">
      <alignment vertical="center" wrapText="1"/>
    </xf>
    <xf numFmtId="5" fontId="0" fillId="0" borderId="29" xfId="2" applyNumberFormat="1" applyFont="1" applyFill="1" applyBorder="1" applyAlignment="1">
      <alignment vertical="center" wrapText="1"/>
    </xf>
    <xf numFmtId="5" fontId="0" fillId="0" borderId="60" xfId="2" applyNumberFormat="1" applyFont="1" applyFill="1" applyBorder="1" applyAlignment="1">
      <alignment vertical="center"/>
    </xf>
    <xf numFmtId="5" fontId="0" fillId="0" borderId="59" xfId="2" applyNumberFormat="1" applyFont="1" applyBorder="1"/>
    <xf numFmtId="5" fontId="0" fillId="0" borderId="8" xfId="2" applyNumberFormat="1" applyFont="1" applyBorder="1"/>
    <xf numFmtId="5" fontId="0" fillId="0" borderId="60" xfId="2" applyNumberFormat="1" applyFont="1" applyBorder="1"/>
    <xf numFmtId="5" fontId="0" fillId="0" borderId="28" xfId="2" applyNumberFormat="1" applyFont="1" applyFill="1" applyBorder="1" applyAlignment="1">
      <alignment vertical="center"/>
    </xf>
    <xf numFmtId="5" fontId="0" fillId="0" borderId="39" xfId="2" applyNumberFormat="1" applyFont="1" applyFill="1" applyBorder="1" applyAlignment="1">
      <alignment vertical="center" wrapText="1"/>
    </xf>
    <xf numFmtId="5" fontId="0" fillId="0" borderId="66" xfId="2" applyNumberFormat="1" applyFont="1" applyFill="1" applyBorder="1" applyAlignment="1">
      <alignment vertical="center" wrapText="1"/>
    </xf>
    <xf numFmtId="5" fontId="0" fillId="0" borderId="50" xfId="2" applyNumberFormat="1" applyFont="1" applyFill="1" applyBorder="1" applyAlignment="1">
      <alignment vertical="center"/>
    </xf>
    <xf numFmtId="5" fontId="43" fillId="0" borderId="78" xfId="2" applyNumberFormat="1" applyFont="1" applyFill="1" applyBorder="1" applyAlignment="1">
      <alignment vertical="center" wrapText="1"/>
    </xf>
    <xf numFmtId="5" fontId="43" fillId="0" borderId="79" xfId="2" applyNumberFormat="1" applyFont="1" applyFill="1" applyBorder="1" applyAlignment="1">
      <alignment vertical="center" wrapText="1"/>
    </xf>
    <xf numFmtId="5" fontId="43" fillId="0" borderId="80" xfId="2" applyNumberFormat="1" applyFont="1" applyFill="1" applyBorder="1" applyAlignment="1">
      <alignment vertical="center" wrapText="1"/>
    </xf>
    <xf numFmtId="5" fontId="0" fillId="0" borderId="78" xfId="0" applyNumberFormat="1" applyBorder="1"/>
    <xf numFmtId="5" fontId="0" fillId="0" borderId="79" xfId="0" applyNumberFormat="1" applyBorder="1"/>
    <xf numFmtId="5" fontId="0" fillId="0" borderId="80" xfId="0" applyNumberFormat="1" applyBorder="1"/>
    <xf numFmtId="5" fontId="0" fillId="0" borderId="100" xfId="0" applyNumberFormat="1" applyBorder="1"/>
    <xf numFmtId="5" fontId="0" fillId="37" borderId="24" xfId="0" applyNumberFormat="1" applyFill="1" applyBorder="1"/>
    <xf numFmtId="5" fontId="0" fillId="37" borderId="29" xfId="0" applyNumberFormat="1" applyFill="1" applyBorder="1"/>
    <xf numFmtId="5" fontId="0" fillId="37" borderId="38" xfId="0" applyNumberFormat="1" applyFill="1" applyBorder="1"/>
    <xf numFmtId="5" fontId="0" fillId="37" borderId="37" xfId="0" applyNumberFormat="1" applyFill="1" applyBorder="1"/>
    <xf numFmtId="5" fontId="0" fillId="37" borderId="28" xfId="0" applyNumberFormat="1" applyFill="1" applyBorder="1"/>
    <xf numFmtId="5" fontId="0" fillId="0" borderId="59" xfId="2" applyNumberFormat="1" applyFont="1" applyFill="1" applyBorder="1" applyAlignment="1">
      <alignment horizontal="right"/>
    </xf>
    <xf numFmtId="5" fontId="0" fillId="0" borderId="8" xfId="2" applyNumberFormat="1" applyFont="1" applyFill="1" applyBorder="1" applyAlignment="1">
      <alignment horizontal="right"/>
    </xf>
    <xf numFmtId="5" fontId="0" fillId="0" borderId="65" xfId="2" applyNumberFormat="1" applyFont="1" applyFill="1" applyBorder="1" applyAlignment="1">
      <alignment horizontal="right"/>
    </xf>
    <xf numFmtId="5" fontId="0" fillId="0" borderId="36" xfId="2" applyNumberFormat="1" applyFont="1" applyBorder="1" applyAlignment="1">
      <alignment horizontal="right"/>
    </xf>
    <xf numFmtId="5" fontId="0" fillId="0" borderId="8" xfId="2" applyNumberFormat="1" applyFont="1" applyBorder="1" applyAlignment="1">
      <alignment horizontal="right"/>
    </xf>
    <xf numFmtId="5" fontId="0" fillId="0" borderId="28" xfId="2" applyNumberFormat="1" applyFont="1" applyFill="1" applyBorder="1" applyAlignment="1">
      <alignment horizontal="right"/>
    </xf>
    <xf numFmtId="5" fontId="0" fillId="0" borderId="29" xfId="2" applyNumberFormat="1" applyFont="1" applyFill="1" applyBorder="1" applyAlignment="1">
      <alignment horizontal="right" wrapText="1"/>
    </xf>
    <xf numFmtId="5" fontId="0" fillId="0" borderId="38" xfId="2" applyNumberFormat="1" applyFont="1" applyFill="1" applyBorder="1" applyAlignment="1">
      <alignment horizontal="right"/>
    </xf>
    <xf numFmtId="5" fontId="0" fillId="0" borderId="36" xfId="2" applyNumberFormat="1" applyFont="1" applyBorder="1"/>
    <xf numFmtId="5" fontId="0" fillId="0" borderId="59" xfId="2" applyNumberFormat="1" applyFont="1" applyFill="1" applyBorder="1" applyAlignment="1">
      <alignment vertical="center"/>
    </xf>
    <xf numFmtId="5" fontId="0" fillId="0" borderId="38" xfId="2" applyNumberFormat="1" applyFont="1" applyFill="1" applyBorder="1"/>
    <xf numFmtId="5" fontId="0" fillId="0" borderId="65" xfId="2" applyNumberFormat="1" applyFont="1" applyBorder="1" applyAlignment="1">
      <alignment vertical="center"/>
    </xf>
    <xf numFmtId="5" fontId="0" fillId="0" borderId="68" xfId="2" applyNumberFormat="1" applyFont="1" applyFill="1" applyBorder="1" applyAlignment="1">
      <alignment vertical="center"/>
    </xf>
    <xf numFmtId="5" fontId="0" fillId="0" borderId="0" xfId="2" applyNumberFormat="1" applyFont="1" applyFill="1" applyBorder="1" applyAlignment="1">
      <alignment vertical="center" wrapText="1"/>
    </xf>
    <xf numFmtId="5" fontId="0" fillId="0" borderId="34" xfId="0" applyNumberFormat="1" applyBorder="1"/>
    <xf numFmtId="5" fontId="0" fillId="0" borderId="26" xfId="0" applyNumberFormat="1" applyBorder="1"/>
    <xf numFmtId="5" fontId="0" fillId="0" borderId="44" xfId="0" applyNumberFormat="1" applyBorder="1"/>
    <xf numFmtId="5" fontId="43" fillId="0" borderId="78" xfId="2" applyNumberFormat="1" applyFont="1" applyBorder="1" applyAlignment="1">
      <alignment vertical="center" wrapText="1"/>
    </xf>
    <xf numFmtId="5" fontId="43" fillId="0" borderId="79" xfId="2" applyNumberFormat="1" applyFont="1" applyBorder="1" applyAlignment="1">
      <alignment vertical="center" wrapText="1"/>
    </xf>
    <xf numFmtId="5" fontId="43" fillId="0" borderId="80" xfId="2" applyNumberFormat="1" applyFont="1" applyBorder="1" applyAlignment="1">
      <alignment vertical="center" wrapText="1"/>
    </xf>
    <xf numFmtId="5" fontId="43" fillId="0" borderId="100" xfId="2" applyNumberFormat="1" applyFont="1" applyBorder="1" applyAlignment="1">
      <alignment vertical="center" wrapText="1"/>
    </xf>
    <xf numFmtId="10" fontId="81" fillId="0" borderId="0" xfId="0" applyNumberFormat="1" applyFont="1" applyAlignment="1">
      <alignment horizontal="left" wrapText="1"/>
    </xf>
    <xf numFmtId="1" fontId="0" fillId="37" borderId="8" xfId="1" applyNumberFormat="1" applyFont="1" applyFill="1" applyBorder="1" applyAlignment="1">
      <alignment horizontal="left" wrapText="1" indent="10"/>
    </xf>
    <xf numFmtId="0" fontId="43" fillId="37" borderId="87" xfId="0" applyFont="1" applyFill="1" applyBorder="1"/>
    <xf numFmtId="5" fontId="0" fillId="0" borderId="0" xfId="0" applyNumberFormat="1"/>
    <xf numFmtId="165" fontId="118" fillId="0" borderId="0" xfId="2" applyNumberFormat="1"/>
    <xf numFmtId="165" fontId="0" fillId="0" borderId="0" xfId="2" applyNumberFormat="1" applyFont="1"/>
    <xf numFmtId="49" fontId="116" fillId="0" borderId="89" xfId="0" applyNumberFormat="1" applyFont="1" applyBorder="1" applyAlignment="1">
      <alignment horizontal="center"/>
    </xf>
    <xf numFmtId="0" fontId="0" fillId="0" borderId="100" xfId="0" applyBorder="1"/>
    <xf numFmtId="0" fontId="43" fillId="37" borderId="37" xfId="0" applyFont="1" applyFill="1" applyBorder="1"/>
    <xf numFmtId="0" fontId="43" fillId="37" borderId="29" xfId="0" applyFont="1" applyFill="1" applyBorder="1"/>
    <xf numFmtId="164" fontId="0" fillId="0" borderId="71" xfId="0" applyNumberFormat="1" applyBorder="1"/>
    <xf numFmtId="164" fontId="0" fillId="0" borderId="61" xfId="0" applyNumberFormat="1" applyBorder="1"/>
    <xf numFmtId="7" fontId="0" fillId="0" borderId="0" xfId="0" applyNumberFormat="1"/>
    <xf numFmtId="164" fontId="0" fillId="0" borderId="30" xfId="4" applyNumberFormat="1" applyFont="1" applyBorder="1" applyAlignment="1">
      <alignment horizontal="left"/>
    </xf>
    <xf numFmtId="164" fontId="0" fillId="0" borderId="30" xfId="0" applyNumberFormat="1" applyBorder="1" applyAlignment="1">
      <alignment horizontal="left"/>
    </xf>
    <xf numFmtId="164" fontId="0" fillId="0" borderId="30" xfId="4" applyNumberFormat="1" applyFont="1" applyBorder="1" applyAlignment="1">
      <alignment horizontal="left" vertical="center" wrapText="1"/>
    </xf>
    <xf numFmtId="0" fontId="0" fillId="48" borderId="0" xfId="0" applyFill="1"/>
    <xf numFmtId="0" fontId="43" fillId="48" borderId="75" xfId="31324" applyFont="1" applyFill="1" applyBorder="1"/>
    <xf numFmtId="5" fontId="0" fillId="0" borderId="0" xfId="2" applyNumberFormat="1" applyFont="1"/>
    <xf numFmtId="171" fontId="118" fillId="0" borderId="31" xfId="1" applyNumberFormat="1" applyFont="1" applyBorder="1"/>
    <xf numFmtId="3" fontId="43" fillId="50" borderId="102" xfId="4" applyNumberFormat="1" applyFont="1" applyFill="1" applyBorder="1"/>
    <xf numFmtId="0" fontId="43" fillId="37" borderId="88" xfId="0" applyFont="1" applyFill="1" applyBorder="1"/>
    <xf numFmtId="164" fontId="0" fillId="0" borderId="8" xfId="4" applyNumberFormat="1" applyFont="1" applyFill="1" applyBorder="1"/>
    <xf numFmtId="165" fontId="0" fillId="0" borderId="32" xfId="2" applyNumberFormat="1" applyFont="1" applyBorder="1" applyAlignment="1">
      <alignment horizontal="right"/>
    </xf>
    <xf numFmtId="165" fontId="43" fillId="42" borderId="32" xfId="2" applyNumberFormat="1" applyFont="1" applyFill="1" applyBorder="1" applyAlignment="1">
      <alignment horizontal="right" wrapText="1"/>
    </xf>
    <xf numFmtId="165" fontId="0" fillId="0" borderId="48" xfId="2" applyNumberFormat="1" applyFont="1" applyBorder="1" applyAlignment="1">
      <alignment horizontal="right"/>
    </xf>
    <xf numFmtId="5" fontId="81" fillId="0" borderId="0" xfId="0" applyNumberFormat="1" applyFont="1"/>
    <xf numFmtId="164" fontId="0" fillId="0" borderId="38" xfId="0" applyNumberFormat="1" applyBorder="1" applyAlignment="1">
      <alignment horizontal="right"/>
    </xf>
    <xf numFmtId="37" fontId="43" fillId="0" borderId="0" xfId="4" applyNumberFormat="1" applyFont="1"/>
    <xf numFmtId="182" fontId="0" fillId="0" borderId="38" xfId="2" applyNumberFormat="1" applyFont="1" applyBorder="1"/>
    <xf numFmtId="182" fontId="0" fillId="0" borderId="47" xfId="2" applyNumberFormat="1" applyFont="1" applyBorder="1"/>
    <xf numFmtId="182" fontId="0" fillId="0" borderId="60" xfId="2" applyNumberFormat="1" applyFont="1" applyFill="1" applyBorder="1" applyAlignment="1">
      <alignment horizontal="right"/>
    </xf>
    <xf numFmtId="182" fontId="0" fillId="0" borderId="0" xfId="2" applyNumberFormat="1" applyFont="1" applyBorder="1"/>
    <xf numFmtId="2" fontId="0" fillId="0" borderId="0" xfId="1" applyNumberFormat="1" applyFont="1"/>
    <xf numFmtId="164" fontId="0" fillId="0" borderId="36" xfId="4" applyNumberFormat="1" applyFont="1" applyBorder="1"/>
    <xf numFmtId="164" fontId="0" fillId="0" borderId="35" xfId="4" applyNumberFormat="1" applyFont="1" applyBorder="1"/>
    <xf numFmtId="9" fontId="0" fillId="0" borderId="0" xfId="1" applyFont="1" applyFill="1" applyBorder="1"/>
    <xf numFmtId="9" fontId="0" fillId="0" borderId="31" xfId="0" applyNumberFormat="1" applyBorder="1" applyAlignment="1">
      <alignment horizontal="right"/>
    </xf>
    <xf numFmtId="5" fontId="0" fillId="0" borderId="0" xfId="1" applyNumberFormat="1" applyFont="1"/>
    <xf numFmtId="0" fontId="127" fillId="0" borderId="0" xfId="0" applyFont="1"/>
    <xf numFmtId="0" fontId="127" fillId="0" borderId="0" xfId="0" applyFont="1" applyAlignment="1">
      <alignment vertical="center" wrapText="1"/>
    </xf>
    <xf numFmtId="0" fontId="134" fillId="0" borderId="0" xfId="0" applyFont="1" applyAlignment="1">
      <alignment horizontal="centerContinuous" vertical="center"/>
    </xf>
    <xf numFmtId="49" fontId="43" fillId="0" borderId="0" xfId="0" applyNumberFormat="1" applyFont="1" applyAlignment="1">
      <alignment horizontal="center"/>
    </xf>
    <xf numFmtId="0" fontId="43" fillId="0" borderId="142" xfId="0" applyFont="1" applyBorder="1" applyAlignment="1">
      <alignment wrapText="1"/>
    </xf>
    <xf numFmtId="3" fontId="114" fillId="0" borderId="0" xfId="0" applyNumberFormat="1" applyFont="1"/>
    <xf numFmtId="9" fontId="0" fillId="0" borderId="0" xfId="1" applyFont="1" applyAlignment="1">
      <alignment horizontal="left" wrapText="1"/>
    </xf>
    <xf numFmtId="3" fontId="43" fillId="0" borderId="77" xfId="0" applyNumberFormat="1" applyFont="1" applyBorder="1"/>
    <xf numFmtId="3" fontId="43" fillId="0" borderId="76" xfId="0" applyNumberFormat="1" applyFont="1" applyBorder="1"/>
    <xf numFmtId="3" fontId="43" fillId="0" borderId="79" xfId="0" applyNumberFormat="1" applyFont="1" applyBorder="1"/>
    <xf numFmtId="3" fontId="43" fillId="0" borderId="77" xfId="0" applyNumberFormat="1" applyFont="1" applyBorder="1" applyAlignment="1">
      <alignment horizontal="center" vertical="center"/>
    </xf>
    <xf numFmtId="3" fontId="43" fillId="0" borderId="114" xfId="0" applyNumberFormat="1" applyFont="1" applyBorder="1" applyAlignment="1">
      <alignment horizontal="center" vertical="center"/>
    </xf>
    <xf numFmtId="3" fontId="43" fillId="0" borderId="76" xfId="0" applyNumberFormat="1" applyFont="1" applyBorder="1" applyAlignment="1">
      <alignment horizontal="center" vertical="center"/>
    </xf>
    <xf numFmtId="3" fontId="0" fillId="0" borderId="26" xfId="31305" applyNumberFormat="1" applyFont="1" applyBorder="1" applyAlignment="1">
      <alignment horizontal="center" vertical="center"/>
    </xf>
    <xf numFmtId="3" fontId="43" fillId="0" borderId="100" xfId="0" applyNumberFormat="1" applyFont="1" applyBorder="1" applyAlignment="1">
      <alignment horizontal="center" vertical="center"/>
    </xf>
    <xf numFmtId="3" fontId="0" fillId="0" borderId="42" xfId="31305" applyNumberFormat="1" applyFont="1" applyBorder="1" applyAlignment="1">
      <alignment horizontal="center" vertical="center"/>
    </xf>
    <xf numFmtId="3" fontId="43" fillId="0" borderId="106" xfId="0" applyNumberFormat="1" applyFont="1" applyBorder="1" applyAlignment="1">
      <alignment horizontal="center" vertical="center"/>
    </xf>
    <xf numFmtId="0" fontId="43" fillId="0" borderId="76" xfId="0" applyFont="1" applyBorder="1" applyAlignment="1">
      <alignment horizontal="center"/>
    </xf>
    <xf numFmtId="3" fontId="0" fillId="0" borderId="67" xfId="0" applyNumberFormat="1" applyBorder="1" applyAlignment="1">
      <alignment horizontal="center" vertical="center"/>
    </xf>
    <xf numFmtId="44" fontId="0" fillId="0" borderId="0" xfId="2" applyFont="1" applyAlignment="1">
      <alignment wrapText="1"/>
    </xf>
    <xf numFmtId="44" fontId="118" fillId="0" borderId="0" xfId="2"/>
    <xf numFmtId="0" fontId="43" fillId="44" borderId="43" xfId="0" quotePrefix="1" applyFont="1" applyFill="1" applyBorder="1" applyAlignment="1">
      <alignment horizontal="left"/>
    </xf>
    <xf numFmtId="5" fontId="43" fillId="44" borderId="56" xfId="2" applyNumberFormat="1" applyFont="1" applyFill="1" applyBorder="1" applyAlignment="1">
      <alignment horizontal="right" vertical="center"/>
    </xf>
    <xf numFmtId="5" fontId="43" fillId="44" borderId="46" xfId="2" applyNumberFormat="1" applyFont="1" applyFill="1" applyBorder="1" applyAlignment="1">
      <alignment horizontal="right" vertical="center"/>
    </xf>
    <xf numFmtId="5" fontId="43" fillId="44" borderId="52" xfId="2" applyNumberFormat="1" applyFont="1" applyFill="1" applyBorder="1" applyAlignment="1">
      <alignment horizontal="right" vertical="center"/>
    </xf>
    <xf numFmtId="9" fontId="43" fillId="44" borderId="45" xfId="1" applyFont="1" applyFill="1" applyBorder="1" applyAlignment="1">
      <alignment horizontal="right" vertical="center"/>
    </xf>
    <xf numFmtId="9" fontId="43" fillId="44" borderId="46" xfId="1" applyFont="1" applyFill="1" applyBorder="1" applyAlignment="1">
      <alignment horizontal="right" vertical="center"/>
    </xf>
    <xf numFmtId="9" fontId="43" fillId="44" borderId="47" xfId="1" applyFont="1" applyFill="1" applyBorder="1" applyAlignment="1">
      <alignment horizontal="right" vertical="center"/>
    </xf>
    <xf numFmtId="5" fontId="118" fillId="35" borderId="76" xfId="2" applyNumberFormat="1" applyFill="1" applyBorder="1"/>
    <xf numFmtId="5" fontId="118" fillId="35" borderId="100" xfId="2" applyNumberFormat="1" applyFill="1" applyBorder="1"/>
    <xf numFmtId="5" fontId="118" fillId="35" borderId="77" xfId="2" applyNumberFormat="1" applyFill="1" applyBorder="1"/>
    <xf numFmtId="5" fontId="0" fillId="35" borderId="76" xfId="0" applyNumberFormat="1" applyFill="1" applyBorder="1"/>
    <xf numFmtId="5" fontId="0" fillId="35" borderId="100" xfId="0" applyNumberFormat="1" applyFill="1" applyBorder="1"/>
    <xf numFmtId="5" fontId="0" fillId="35" borderId="77" xfId="0" applyNumberFormat="1" applyFill="1" applyBorder="1"/>
    <xf numFmtId="0" fontId="0" fillId="35" borderId="76" xfId="0" applyFill="1" applyBorder="1"/>
    <xf numFmtId="0" fontId="0" fillId="35" borderId="100" xfId="0" applyFill="1" applyBorder="1"/>
    <xf numFmtId="0" fontId="0" fillId="35" borderId="77" xfId="0" applyFill="1" applyBorder="1"/>
    <xf numFmtId="5" fontId="43" fillId="44" borderId="45" xfId="0" quotePrefix="1" applyNumberFormat="1" applyFont="1" applyFill="1" applyBorder="1" applyAlignment="1">
      <alignment horizontal="left"/>
    </xf>
    <xf numFmtId="44" fontId="0" fillId="0" borderId="0" xfId="2" applyFont="1" applyAlignment="1">
      <alignment horizontal="center"/>
    </xf>
    <xf numFmtId="3" fontId="43" fillId="36" borderId="29" xfId="4" applyNumberFormat="1" applyFont="1" applyFill="1" applyBorder="1"/>
    <xf numFmtId="0" fontId="0" fillId="39" borderId="59" xfId="0" applyFill="1" applyBorder="1"/>
    <xf numFmtId="164" fontId="43" fillId="35" borderId="44" xfId="4" applyNumberFormat="1" applyFont="1" applyFill="1" applyBorder="1" applyAlignment="1">
      <alignment horizontal="center"/>
    </xf>
    <xf numFmtId="0" fontId="0" fillId="39" borderId="25" xfId="0" applyFill="1" applyBorder="1"/>
    <xf numFmtId="0" fontId="0" fillId="39" borderId="62" xfId="0" applyFill="1" applyBorder="1"/>
    <xf numFmtId="164" fontId="0" fillId="47" borderId="113" xfId="4" applyNumberFormat="1" applyFont="1" applyFill="1" applyBorder="1"/>
    <xf numFmtId="164" fontId="0" fillId="0" borderId="46" xfId="4" applyNumberFormat="1" applyFont="1" applyBorder="1" applyAlignment="1">
      <alignment horizontal="center"/>
    </xf>
    <xf numFmtId="164" fontId="0" fillId="0" borderId="46" xfId="4" applyNumberFormat="1" applyFont="1" applyBorder="1" applyAlignment="1">
      <alignment horizontal="right"/>
    </xf>
    <xf numFmtId="164" fontId="43" fillId="35" borderId="54" xfId="4" applyNumberFormat="1" applyFont="1" applyFill="1" applyBorder="1" applyAlignment="1">
      <alignment horizontal="center"/>
    </xf>
    <xf numFmtId="0" fontId="43" fillId="36" borderId="62" xfId="0" applyFont="1" applyFill="1" applyBorder="1"/>
    <xf numFmtId="164" fontId="0" fillId="42" borderId="32" xfId="4" quotePrefix="1" applyNumberFormat="1" applyFont="1" applyFill="1" applyBorder="1" applyAlignment="1">
      <alignment horizontal="center" wrapText="1"/>
    </xf>
    <xf numFmtId="0" fontId="42" fillId="0" borderId="63" xfId="0" applyFont="1" applyBorder="1" applyAlignment="1">
      <alignment horizontal="left" vertical="center"/>
    </xf>
    <xf numFmtId="43" fontId="0" fillId="0" borderId="8" xfId="0" applyNumberFormat="1" applyBorder="1"/>
    <xf numFmtId="164" fontId="0" fillId="0" borderId="58" xfId="4" applyNumberFormat="1" applyFont="1" applyBorder="1" applyAlignment="1">
      <alignment horizontal="right"/>
    </xf>
    <xf numFmtId="164" fontId="43" fillId="42" borderId="90" xfId="4" applyNumberFormat="1" applyFont="1" applyFill="1" applyBorder="1" applyAlignment="1">
      <alignment wrapText="1"/>
    </xf>
    <xf numFmtId="164" fontId="0" fillId="42" borderId="104" xfId="4" applyNumberFormat="1" applyFont="1" applyFill="1" applyBorder="1" applyAlignment="1">
      <alignment wrapText="1"/>
    </xf>
    <xf numFmtId="3" fontId="0" fillId="46" borderId="27" xfId="0" applyNumberFormat="1" applyFill="1" applyBorder="1"/>
    <xf numFmtId="0" fontId="43" fillId="45" borderId="27" xfId="0" applyFont="1" applyFill="1" applyBorder="1" applyAlignment="1">
      <alignment wrapText="1"/>
    </xf>
    <xf numFmtId="9" fontId="0" fillId="46" borderId="27" xfId="0" applyNumberFormat="1" applyFill="1" applyBorder="1" applyAlignment="1">
      <alignment horizontal="right" vertical="center"/>
    </xf>
    <xf numFmtId="0" fontId="0" fillId="46" borderId="28" xfId="0" applyFill="1" applyBorder="1" applyAlignment="1">
      <alignment horizontal="right"/>
    </xf>
    <xf numFmtId="3" fontId="0" fillId="46" borderId="28" xfId="0" applyNumberFormat="1" applyFill="1" applyBorder="1"/>
    <xf numFmtId="1" fontId="0" fillId="46" borderId="28" xfId="0" applyNumberFormat="1" applyFill="1" applyBorder="1" applyAlignment="1">
      <alignment horizontal="right"/>
    </xf>
    <xf numFmtId="0" fontId="0" fillId="46" borderId="28" xfId="0" applyFill="1" applyBorder="1"/>
    <xf numFmtId="3" fontId="0" fillId="46" borderId="0" xfId="0" applyNumberFormat="1" applyFill="1"/>
    <xf numFmtId="3" fontId="0" fillId="46" borderId="51" xfId="0" applyNumberFormat="1" applyFill="1" applyBorder="1"/>
    <xf numFmtId="9" fontId="0" fillId="46" borderId="8" xfId="0" applyNumberFormat="1" applyFill="1" applyBorder="1"/>
    <xf numFmtId="164" fontId="0" fillId="46" borderId="8" xfId="4" applyNumberFormat="1" applyFont="1" applyFill="1" applyBorder="1" applyAlignment="1">
      <alignment wrapText="1"/>
    </xf>
    <xf numFmtId="43" fontId="43" fillId="42" borderId="8" xfId="4" applyFont="1" applyFill="1" applyBorder="1" applyAlignment="1">
      <alignment wrapText="1"/>
    </xf>
    <xf numFmtId="0" fontId="43" fillId="45" borderId="8" xfId="0" applyFont="1" applyFill="1" applyBorder="1" applyAlignment="1">
      <alignment wrapText="1"/>
    </xf>
    <xf numFmtId="164" fontId="0" fillId="45" borderId="8" xfId="4" applyNumberFormat="1" applyFont="1" applyFill="1" applyBorder="1" applyAlignment="1">
      <alignment wrapText="1"/>
    </xf>
    <xf numFmtId="43" fontId="43" fillId="42" borderId="8" xfId="0" applyNumberFormat="1" applyFont="1" applyFill="1" applyBorder="1" applyAlignment="1">
      <alignment wrapText="1"/>
    </xf>
    <xf numFmtId="0" fontId="43" fillId="45" borderId="99" xfId="0" applyFont="1" applyFill="1" applyBorder="1" applyAlignment="1">
      <alignment wrapText="1"/>
    </xf>
    <xf numFmtId="164" fontId="0" fillId="45" borderId="104" xfId="4" applyNumberFormat="1" applyFont="1" applyFill="1" applyBorder="1" applyAlignment="1">
      <alignment wrapText="1"/>
    </xf>
    <xf numFmtId="0" fontId="43" fillId="45" borderId="104" xfId="0" applyFont="1" applyFill="1" applyBorder="1" applyAlignment="1">
      <alignment wrapText="1"/>
    </xf>
    <xf numFmtId="9" fontId="0" fillId="46" borderId="30" xfId="0" applyNumberFormat="1" applyFill="1" applyBorder="1"/>
    <xf numFmtId="164" fontId="0" fillId="46" borderId="30" xfId="4" applyNumberFormat="1" applyFont="1" applyFill="1" applyBorder="1" applyAlignment="1">
      <alignment wrapText="1"/>
    </xf>
    <xf numFmtId="0" fontId="0" fillId="35" borderId="8" xfId="0" applyFill="1" applyBorder="1" applyAlignment="1">
      <alignment horizontal="center"/>
    </xf>
    <xf numFmtId="3" fontId="0" fillId="0" borderId="38" xfId="31305" applyNumberFormat="1" applyFont="1" applyBorder="1" applyAlignment="1">
      <alignment horizontal="center" vertical="center"/>
    </xf>
    <xf numFmtId="3" fontId="0" fillId="0" borderId="63" xfId="0" applyNumberFormat="1" applyBorder="1" applyAlignment="1">
      <alignment horizontal="center" vertical="center"/>
    </xf>
    <xf numFmtId="3" fontId="0" fillId="0" borderId="43" xfId="0" applyNumberFormat="1" applyBorder="1" applyAlignment="1">
      <alignment horizontal="center" vertical="center"/>
    </xf>
    <xf numFmtId="3" fontId="0" fillId="0" borderId="149" xfId="0" applyNumberFormat="1" applyBorder="1" applyAlignment="1">
      <alignment horizontal="center" vertical="center"/>
    </xf>
    <xf numFmtId="3" fontId="0" fillId="0" borderId="55" xfId="0" applyNumberFormat="1" applyBorder="1" applyAlignment="1">
      <alignment horizontal="center" vertical="center"/>
    </xf>
    <xf numFmtId="5" fontId="0" fillId="0" borderId="111" xfId="31315" applyNumberFormat="1" applyFont="1" applyBorder="1"/>
    <xf numFmtId="5" fontId="0" fillId="0" borderId="110" xfId="31315" applyNumberFormat="1" applyFont="1" applyBorder="1"/>
    <xf numFmtId="5" fontId="0" fillId="0" borderId="109" xfId="31315" applyNumberFormat="1" applyFont="1" applyBorder="1"/>
    <xf numFmtId="5" fontId="147" fillId="40" borderId="86" xfId="0" applyNumberFormat="1" applyFont="1" applyFill="1" applyBorder="1"/>
    <xf numFmtId="5" fontId="147" fillId="40" borderId="49" xfId="0" applyNumberFormat="1" applyFont="1" applyFill="1" applyBorder="1"/>
    <xf numFmtId="5" fontId="147" fillId="40" borderId="88" xfId="0" applyNumberFormat="1" applyFont="1" applyFill="1" applyBorder="1"/>
    <xf numFmtId="3" fontId="0" fillId="0" borderId="65" xfId="0" applyNumberFormat="1" applyBorder="1" applyAlignment="1">
      <alignment horizontal="center" vertical="center"/>
    </xf>
    <xf numFmtId="9" fontId="0" fillId="0" borderId="37" xfId="0" applyNumberFormat="1" applyBorder="1" applyAlignment="1">
      <alignment horizontal="center" vertical="center"/>
    </xf>
    <xf numFmtId="164" fontId="0" fillId="35" borderId="31" xfId="0" applyNumberFormat="1" applyFill="1" applyBorder="1"/>
    <xf numFmtId="0" fontId="43" fillId="0" borderId="75" xfId="0" applyFont="1" applyBorder="1" applyAlignment="1">
      <alignment wrapText="1"/>
    </xf>
    <xf numFmtId="0" fontId="43" fillId="0" borderId="82" xfId="0" applyFont="1" applyBorder="1" applyAlignment="1">
      <alignment horizontal="center"/>
    </xf>
    <xf numFmtId="164" fontId="0" fillId="0" borderId="8" xfId="4" applyNumberFormat="1" applyFont="1" applyFill="1" applyBorder="1" applyAlignment="1">
      <alignment horizontal="right"/>
    </xf>
    <xf numFmtId="3" fontId="0" fillId="35" borderId="32" xfId="0" applyNumberFormat="1" applyFill="1" applyBorder="1"/>
    <xf numFmtId="3" fontId="0" fillId="35" borderId="65" xfId="0" applyNumberFormat="1" applyFill="1" applyBorder="1"/>
    <xf numFmtId="1" fontId="0" fillId="0" borderId="58" xfId="4" applyNumberFormat="1" applyFont="1" applyFill="1" applyBorder="1" applyAlignment="1">
      <alignment horizontal="right"/>
    </xf>
    <xf numFmtId="164" fontId="0" fillId="0" borderId="58" xfId="4" applyNumberFormat="1" applyFont="1" applyFill="1" applyBorder="1" applyAlignment="1">
      <alignment horizontal="right"/>
    </xf>
    <xf numFmtId="164" fontId="43" fillId="0" borderId="29" xfId="4" applyNumberFormat="1" applyFont="1" applyFill="1" applyBorder="1"/>
    <xf numFmtId="164" fontId="0" fillId="0" borderId="26" xfId="4" applyNumberFormat="1" applyFont="1" applyFill="1" applyBorder="1" applyAlignment="1">
      <alignment horizontal="right"/>
    </xf>
    <xf numFmtId="5" fontId="43" fillId="35" borderId="0" xfId="0" applyNumberFormat="1" applyFont="1" applyFill="1" applyAlignment="1">
      <alignment horizontal="left"/>
    </xf>
    <xf numFmtId="5" fontId="118" fillId="35" borderId="0" xfId="2" applyNumberFormat="1" applyFont="1" applyFill="1" applyBorder="1"/>
    <xf numFmtId="0" fontId="0" fillId="0" borderId="8" xfId="0" applyBorder="1" applyAlignment="1">
      <alignment vertical="center"/>
    </xf>
    <xf numFmtId="165" fontId="0" fillId="0" borderId="8" xfId="2" applyNumberFormat="1" applyFont="1" applyBorder="1"/>
    <xf numFmtId="8" fontId="0" fillId="0" borderId="38" xfId="2" applyNumberFormat="1" applyFont="1" applyBorder="1"/>
    <xf numFmtId="183" fontId="0" fillId="0" borderId="32" xfId="0" applyNumberFormat="1" applyBorder="1"/>
    <xf numFmtId="165" fontId="0" fillId="0" borderId="32" xfId="2" applyNumberFormat="1" applyFont="1" applyBorder="1"/>
    <xf numFmtId="165" fontId="0" fillId="0" borderId="60" xfId="2" applyNumberFormat="1" applyFont="1" applyBorder="1"/>
    <xf numFmtId="165" fontId="43" fillId="42" borderId="60" xfId="2" applyNumberFormat="1" applyFont="1" applyFill="1" applyBorder="1" applyAlignment="1">
      <alignment wrapText="1"/>
    </xf>
    <xf numFmtId="0" fontId="0" fillId="0" borderId="65" xfId="0" applyBorder="1"/>
    <xf numFmtId="0" fontId="43" fillId="0" borderId="75" xfId="0" applyFont="1" applyBorder="1" applyAlignment="1">
      <alignment horizontal="center" vertical="center" wrapText="1"/>
    </xf>
    <xf numFmtId="0" fontId="43" fillId="0" borderId="77" xfId="0" applyFont="1" applyBorder="1" applyAlignment="1">
      <alignment horizontal="center" vertical="center" wrapText="1"/>
    </xf>
    <xf numFmtId="0" fontId="43" fillId="0" borderId="99" xfId="0" applyFont="1" applyBorder="1" applyAlignment="1">
      <alignment wrapText="1"/>
    </xf>
    <xf numFmtId="0" fontId="43" fillId="0" borderId="90" xfId="0" applyFont="1" applyBorder="1" applyAlignment="1">
      <alignment wrapText="1"/>
    </xf>
    <xf numFmtId="0" fontId="43" fillId="0" borderId="104" xfId="0" applyFont="1" applyBorder="1" applyAlignment="1">
      <alignment wrapText="1"/>
    </xf>
    <xf numFmtId="9" fontId="0" fillId="0" borderId="65" xfId="0" applyNumberFormat="1" applyBorder="1"/>
    <xf numFmtId="164" fontId="0" fillId="0" borderId="28" xfId="4" applyNumberFormat="1" applyFont="1" applyFill="1" applyBorder="1"/>
    <xf numFmtId="164" fontId="0" fillId="0" borderId="65" xfId="4" applyNumberFormat="1" applyFont="1" applyFill="1" applyBorder="1"/>
    <xf numFmtId="2" fontId="0" fillId="0" borderId="65" xfId="0" applyNumberFormat="1" applyBorder="1"/>
    <xf numFmtId="165" fontId="0" fillId="0" borderId="65" xfId="2" applyNumberFormat="1" applyFont="1" applyFill="1" applyBorder="1"/>
    <xf numFmtId="164" fontId="0" fillId="0" borderId="28" xfId="4" applyNumberFormat="1" applyFont="1" applyFill="1" applyBorder="1" applyAlignment="1">
      <alignment horizontal="right" vertical="center" wrapText="1"/>
    </xf>
    <xf numFmtId="165" fontId="0" fillId="0" borderId="65" xfId="2" applyNumberFormat="1" applyFont="1" applyFill="1" applyBorder="1" applyAlignment="1">
      <alignment horizontal="right" vertical="center"/>
    </xf>
    <xf numFmtId="0" fontId="43" fillId="0" borderId="27" xfId="0" applyFont="1" applyBorder="1" applyAlignment="1">
      <alignment wrapText="1"/>
    </xf>
    <xf numFmtId="164" fontId="43" fillId="0" borderId="28" xfId="4" applyNumberFormat="1" applyFont="1" applyFill="1" applyBorder="1" applyAlignment="1">
      <alignment wrapText="1"/>
    </xf>
    <xf numFmtId="43" fontId="0" fillId="0" borderId="65" xfId="4" applyFont="1" applyFill="1" applyBorder="1"/>
    <xf numFmtId="0" fontId="118" fillId="0" borderId="31" xfId="0" applyFont="1" applyBorder="1" applyAlignment="1">
      <alignment wrapText="1"/>
    </xf>
    <xf numFmtId="164" fontId="0" fillId="0" borderId="28" xfId="4" applyNumberFormat="1" applyFont="1" applyFill="1" applyBorder="1" applyAlignment="1">
      <alignment horizontal="right"/>
    </xf>
    <xf numFmtId="9" fontId="0" fillId="0" borderId="65" xfId="0" applyNumberFormat="1" applyBorder="1" applyAlignment="1">
      <alignment horizontal="right" vertical="center"/>
    </xf>
    <xf numFmtId="9" fontId="0" fillId="0" borderId="50" xfId="0" applyNumberFormat="1" applyBorder="1"/>
    <xf numFmtId="2" fontId="0" fillId="0" borderId="50" xfId="0" applyNumberFormat="1" applyBorder="1"/>
    <xf numFmtId="165" fontId="0" fillId="0" borderId="50" xfId="2" applyNumberFormat="1" applyFont="1" applyFill="1" applyBorder="1"/>
    <xf numFmtId="164" fontId="0" fillId="0" borderId="27" xfId="4" applyNumberFormat="1" applyFont="1" applyFill="1" applyBorder="1"/>
    <xf numFmtId="3" fontId="0" fillId="0" borderId="52" xfId="0" applyNumberFormat="1" applyBorder="1"/>
    <xf numFmtId="164" fontId="0" fillId="0" borderId="51" xfId="4" applyNumberFormat="1" applyFont="1" applyFill="1" applyBorder="1"/>
    <xf numFmtId="9" fontId="0" fillId="0" borderId="52" xfId="0" applyNumberFormat="1" applyBorder="1"/>
    <xf numFmtId="2" fontId="0" fillId="0" borderId="52" xfId="0" applyNumberFormat="1" applyBorder="1"/>
    <xf numFmtId="165" fontId="0" fillId="0" borderId="52" xfId="2" applyNumberFormat="1" applyFont="1" applyFill="1" applyBorder="1"/>
    <xf numFmtId="165" fontId="0" fillId="0" borderId="0" xfId="2" applyNumberFormat="1" applyFont="1" applyFill="1" applyBorder="1"/>
    <xf numFmtId="164" fontId="0" fillId="0" borderId="0" xfId="4" applyNumberFormat="1" applyFont="1" applyFill="1" applyBorder="1" applyAlignment="1">
      <alignment horizontal="left" vertical="center"/>
    </xf>
    <xf numFmtId="165" fontId="0" fillId="0" borderId="0" xfId="2" applyNumberFormat="1" applyFont="1" applyFill="1" applyBorder="1" applyAlignment="1">
      <alignment horizontal="left" vertical="center"/>
    </xf>
    <xf numFmtId="0" fontId="0" fillId="0" borderId="0" xfId="0" applyAlignment="1">
      <alignment horizontal="left" vertical="top"/>
    </xf>
    <xf numFmtId="5" fontId="0" fillId="0" borderId="101" xfId="2" applyNumberFormat="1" applyFont="1" applyFill="1" applyBorder="1"/>
    <xf numFmtId="5" fontId="0" fillId="0" borderId="102" xfId="2" applyNumberFormat="1" applyFont="1" applyFill="1" applyBorder="1"/>
    <xf numFmtId="5" fontId="0" fillId="0" borderId="103" xfId="2" applyNumberFormat="1" applyFont="1" applyFill="1" applyBorder="1"/>
    <xf numFmtId="0" fontId="43" fillId="0" borderId="75" xfId="0" applyFont="1" applyBorder="1" applyAlignment="1">
      <alignment horizontal="left" wrapText="1"/>
    </xf>
    <xf numFmtId="3" fontId="43" fillId="39" borderId="0" xfId="4" applyNumberFormat="1" applyFont="1" applyFill="1"/>
    <xf numFmtId="3" fontId="43" fillId="0" borderId="0" xfId="4" applyNumberFormat="1" applyFont="1"/>
    <xf numFmtId="1" fontId="0" fillId="0" borderId="59" xfId="31305" applyNumberFormat="1" applyFont="1" applyBorder="1" applyAlignment="1">
      <alignment horizontal="center" vertical="center"/>
    </xf>
    <xf numFmtId="3" fontId="0" fillId="0" borderId="112" xfId="0" applyNumberFormat="1" applyBorder="1" applyAlignment="1">
      <alignment horizontal="center" vertical="center"/>
    </xf>
    <xf numFmtId="3" fontId="0" fillId="0" borderId="36" xfId="0" applyNumberFormat="1" applyBorder="1" applyAlignment="1">
      <alignment horizontal="center" vertical="center"/>
    </xf>
    <xf numFmtId="3" fontId="0" fillId="0" borderId="35" xfId="0" applyNumberFormat="1" applyBorder="1" applyAlignment="1">
      <alignment horizontal="center" vertical="center"/>
    </xf>
    <xf numFmtId="3" fontId="118" fillId="0" borderId="101" xfId="31305" applyNumberFormat="1" applyFont="1" applyBorder="1" applyAlignment="1">
      <alignment horizontal="center" vertical="center"/>
    </xf>
    <xf numFmtId="3" fontId="118" fillId="0" borderId="103" xfId="31305" applyNumberFormat="1" applyFont="1" applyBorder="1" applyAlignment="1">
      <alignment horizontal="center" vertical="center"/>
    </xf>
    <xf numFmtId="3" fontId="2" fillId="0" borderId="29" xfId="31287" applyNumberFormat="1" applyFont="1" applyFill="1" applyBorder="1" applyAlignment="1">
      <alignment horizontal="center" vertical="center"/>
    </xf>
    <xf numFmtId="3" fontId="118" fillId="0" borderId="66" xfId="31305" applyNumberFormat="1" applyFont="1" applyBorder="1" applyAlignment="1">
      <alignment horizontal="center" vertical="center"/>
    </xf>
    <xf numFmtId="3" fontId="118" fillId="0" borderId="42" xfId="31305" applyNumberFormat="1" applyFont="1" applyBorder="1" applyAlignment="1">
      <alignment horizontal="center" vertical="center"/>
    </xf>
    <xf numFmtId="3" fontId="118" fillId="0" borderId="68" xfId="31305" applyNumberFormat="1" applyFont="1" applyBorder="1" applyAlignment="1">
      <alignment horizontal="center" vertical="center"/>
    </xf>
    <xf numFmtId="0" fontId="2" fillId="0" borderId="0" xfId="0" applyFont="1"/>
    <xf numFmtId="0" fontId="2" fillId="0" borderId="152" xfId="0" applyFont="1" applyBorder="1" applyAlignment="1">
      <alignment horizontal="center"/>
    </xf>
    <xf numFmtId="0" fontId="2" fillId="0" borderId="28" xfId="0" applyFont="1" applyBorder="1" applyAlignment="1">
      <alignment horizontal="center"/>
    </xf>
    <xf numFmtId="10" fontId="2" fillId="0" borderId="0" xfId="0" applyNumberFormat="1" applyFont="1"/>
    <xf numFmtId="165" fontId="2" fillId="0" borderId="0" xfId="0" applyNumberFormat="1" applyFont="1"/>
    <xf numFmtId="0" fontId="2" fillId="0" borderId="27" xfId="0" applyFont="1" applyBorder="1" applyAlignment="1">
      <alignment wrapText="1"/>
    </xf>
    <xf numFmtId="0" fontId="2" fillId="0" borderId="32" xfId="0" applyFont="1" applyBorder="1"/>
    <xf numFmtId="0" fontId="2" fillId="0" borderId="32" xfId="0" applyFont="1" applyBorder="1" applyAlignment="1">
      <alignment wrapText="1"/>
    </xf>
    <xf numFmtId="0" fontId="2" fillId="35" borderId="32" xfId="0" applyFont="1" applyFill="1" applyBorder="1"/>
    <xf numFmtId="0" fontId="2" fillId="0" borderId="8" xfId="0" applyFont="1" applyBorder="1"/>
    <xf numFmtId="2" fontId="2" fillId="0" borderId="8" xfId="0" applyNumberFormat="1" applyFont="1" applyBorder="1"/>
    <xf numFmtId="165" fontId="2" fillId="0" borderId="60" xfId="2" applyNumberFormat="1" applyFont="1" applyBorder="1"/>
    <xf numFmtId="0" fontId="2" fillId="35" borderId="32" xfId="0" applyFont="1" applyFill="1" applyBorder="1" applyAlignment="1">
      <alignment wrapText="1"/>
    </xf>
    <xf numFmtId="0" fontId="2" fillId="0" borderId="30" xfId="0" applyFont="1" applyBorder="1"/>
    <xf numFmtId="2" fontId="2" fillId="0" borderId="30" xfId="0" applyNumberFormat="1" applyFont="1" applyBorder="1"/>
    <xf numFmtId="165" fontId="2" fillId="0" borderId="54" xfId="2" applyNumberFormat="1" applyFont="1" applyBorder="1"/>
    <xf numFmtId="3" fontId="2" fillId="0" borderId="8" xfId="31287" applyNumberFormat="1" applyFont="1" applyFill="1" applyBorder="1" applyAlignment="1">
      <alignment horizontal="center" vertical="center"/>
    </xf>
    <xf numFmtId="3" fontId="2" fillId="0" borderId="29" xfId="0" applyNumberFormat="1" applyFont="1" applyBorder="1" applyAlignment="1">
      <alignment horizontal="center" vertical="center"/>
    </xf>
    <xf numFmtId="0" fontId="2" fillId="0" borderId="8" xfId="0" applyFont="1" applyBorder="1" applyAlignment="1">
      <alignment horizontal="center"/>
    </xf>
    <xf numFmtId="0" fontId="2" fillId="0" borderId="53" xfId="0" applyFont="1" applyBorder="1" applyAlignment="1">
      <alignment horizontal="center"/>
    </xf>
    <xf numFmtId="5" fontId="2" fillId="0" borderId="59" xfId="0" applyNumberFormat="1" applyFont="1" applyBorder="1"/>
    <xf numFmtId="5" fontId="2" fillId="0" borderId="8" xfId="0" applyNumberFormat="1" applyFont="1" applyBorder="1"/>
    <xf numFmtId="42" fontId="2" fillId="0" borderId="60" xfId="0" applyNumberFormat="1" applyFont="1" applyBorder="1"/>
    <xf numFmtId="0" fontId="2" fillId="0" borderId="0" xfId="0" quotePrefix="1" applyFont="1"/>
    <xf numFmtId="42" fontId="2" fillId="0" borderId="0" xfId="1" applyNumberFormat="1" applyFont="1"/>
    <xf numFmtId="0" fontId="115" fillId="0" borderId="0" xfId="0" applyFont="1" applyAlignment="1">
      <alignment horizontal="center"/>
    </xf>
    <xf numFmtId="164" fontId="0" fillId="0" borderId="27" xfId="4" applyNumberFormat="1" applyFont="1" applyBorder="1" applyAlignment="1">
      <alignment horizontal="right"/>
    </xf>
    <xf numFmtId="3" fontId="0" fillId="0" borderId="52" xfId="0" applyNumberFormat="1" applyBorder="1" applyAlignment="1">
      <alignment wrapText="1"/>
    </xf>
    <xf numFmtId="0" fontId="43" fillId="40" borderId="86" xfId="0" applyFont="1" applyFill="1" applyBorder="1" applyAlignment="1">
      <alignment horizontal="center" vertical="center" wrapText="1"/>
    </xf>
    <xf numFmtId="3" fontId="0" fillId="0" borderId="147" xfId="0" applyNumberFormat="1" applyBorder="1" applyAlignment="1">
      <alignment vertical="center" wrapText="1"/>
    </xf>
    <xf numFmtId="3" fontId="43" fillId="0" borderId="92" xfId="4" applyNumberFormat="1" applyFont="1" applyBorder="1"/>
    <xf numFmtId="43" fontId="0" fillId="0" borderId="0" xfId="0" applyNumberFormat="1"/>
    <xf numFmtId="5" fontId="0" fillId="0" borderId="60" xfId="2" applyNumberFormat="1" applyFont="1" applyFill="1" applyBorder="1"/>
    <xf numFmtId="184" fontId="0" fillId="0" borderId="29" xfId="0" applyNumberFormat="1" applyBorder="1" applyAlignment="1">
      <alignment horizontal="right" wrapText="1"/>
    </xf>
    <xf numFmtId="0" fontId="43" fillId="39" borderId="29" xfId="0" applyFont="1" applyFill="1" applyBorder="1"/>
    <xf numFmtId="3" fontId="43" fillId="0" borderId="60" xfId="4" applyNumberFormat="1" applyFont="1" applyBorder="1"/>
    <xf numFmtId="3" fontId="43" fillId="39" borderId="102" xfId="4" applyNumberFormat="1" applyFont="1" applyFill="1" applyBorder="1"/>
    <xf numFmtId="9" fontId="118" fillId="0" borderId="0" xfId="1" applyFont="1"/>
    <xf numFmtId="9" fontId="0" fillId="0" borderId="32" xfId="1" applyFont="1" applyBorder="1"/>
    <xf numFmtId="6" fontId="0" fillId="0" borderId="101" xfId="0" applyNumberFormat="1" applyBorder="1"/>
    <xf numFmtId="6" fontId="0" fillId="0" borderId="112" xfId="0" applyNumberFormat="1" applyBorder="1"/>
    <xf numFmtId="6" fontId="0" fillId="0" borderId="103" xfId="0" applyNumberFormat="1" applyBorder="1"/>
    <xf numFmtId="6" fontId="0" fillId="0" borderId="36" xfId="0" applyNumberFormat="1" applyBorder="1"/>
    <xf numFmtId="6" fontId="0" fillId="0" borderId="65" xfId="0" applyNumberFormat="1" applyBorder="1"/>
    <xf numFmtId="6" fontId="0" fillId="0" borderId="24" xfId="0" applyNumberFormat="1" applyBorder="1"/>
    <xf numFmtId="6" fontId="0" fillId="0" borderId="37" xfId="0" applyNumberFormat="1" applyBorder="1"/>
    <xf numFmtId="164" fontId="0" fillId="0" borderId="0" xfId="0" applyNumberFormat="1" applyAlignment="1">
      <alignment horizontal="left" wrapText="1"/>
    </xf>
    <xf numFmtId="1" fontId="157" fillId="0" borderId="8" xfId="0" applyNumberFormat="1" applyFont="1" applyBorder="1"/>
    <xf numFmtId="0" fontId="43" fillId="36" borderId="88" xfId="0" applyFont="1" applyFill="1" applyBorder="1" applyAlignment="1">
      <alignment horizontal="center"/>
    </xf>
    <xf numFmtId="0" fontId="43" fillId="36" borderId="32" xfId="0" applyFont="1" applyFill="1" applyBorder="1" applyAlignment="1">
      <alignment horizontal="center" vertical="center" wrapText="1"/>
    </xf>
    <xf numFmtId="0" fontId="43" fillId="36" borderId="32" xfId="0" quotePrefix="1" applyFont="1" applyFill="1" applyBorder="1" applyAlignment="1">
      <alignment horizontal="center" vertical="center" wrapText="1"/>
    </xf>
    <xf numFmtId="3" fontId="0" fillId="0" borderId="8" xfId="31287" applyNumberFormat="1" applyFont="1" applyFill="1" applyBorder="1" applyAlignment="1">
      <alignment horizontal="center" vertical="center"/>
    </xf>
    <xf numFmtId="3" fontId="1" fillId="0" borderId="8" xfId="4" applyNumberFormat="1" applyFont="1" applyBorder="1"/>
    <xf numFmtId="164" fontId="0" fillId="0" borderId="8" xfId="4" applyNumberFormat="1" applyFont="1" applyFill="1" applyBorder="1" applyAlignment="1">
      <alignment horizontal="center"/>
    </xf>
    <xf numFmtId="0" fontId="43" fillId="42" borderId="59" xfId="0" applyFont="1" applyFill="1" applyBorder="1" applyAlignment="1">
      <alignment vertical="center"/>
    </xf>
    <xf numFmtId="0" fontId="117" fillId="42" borderId="8" xfId="0" applyFont="1" applyFill="1" applyBorder="1" applyAlignment="1">
      <alignment vertical="center"/>
    </xf>
    <xf numFmtId="0" fontId="117" fillId="42" borderId="8" xfId="0" applyFont="1" applyFill="1" applyBorder="1"/>
    <xf numFmtId="43" fontId="117" fillId="42" borderId="8" xfId="0" applyNumberFormat="1" applyFont="1" applyFill="1" applyBorder="1"/>
    <xf numFmtId="10" fontId="117" fillId="42" borderId="60" xfId="0" applyNumberFormat="1" applyFont="1" applyFill="1" applyBorder="1"/>
    <xf numFmtId="0" fontId="117" fillId="0" borderId="8" xfId="0" applyFont="1" applyBorder="1" applyAlignment="1">
      <alignment vertical="center"/>
    </xf>
    <xf numFmtId="0" fontId="0" fillId="42" borderId="8" xfId="0" applyFill="1" applyBorder="1" applyAlignment="1">
      <alignment vertical="center"/>
    </xf>
    <xf numFmtId="0" fontId="0" fillId="55" borderId="63" xfId="0" applyFill="1" applyBorder="1" applyAlignment="1">
      <alignment vertical="center"/>
    </xf>
    <xf numFmtId="0" fontId="43" fillId="42" borderId="25" xfId="0" applyFont="1" applyFill="1" applyBorder="1" applyAlignment="1">
      <alignment vertical="center"/>
    </xf>
    <xf numFmtId="0" fontId="0" fillId="42" borderId="26" xfId="0" applyFill="1" applyBorder="1" applyAlignment="1">
      <alignment vertical="center"/>
    </xf>
    <xf numFmtId="0" fontId="43" fillId="55" borderId="76" xfId="0" applyFont="1" applyFill="1" applyBorder="1" applyAlignment="1">
      <alignment vertical="center"/>
    </xf>
    <xf numFmtId="0" fontId="0" fillId="42" borderId="78" xfId="0" applyFill="1" applyBorder="1" applyAlignment="1">
      <alignment vertical="center"/>
    </xf>
    <xf numFmtId="0" fontId="0" fillId="42" borderId="106" xfId="0" applyFill="1" applyBorder="1" applyAlignment="1">
      <alignment vertical="center"/>
    </xf>
    <xf numFmtId="5" fontId="0" fillId="0" borderId="62" xfId="2" applyNumberFormat="1" applyFont="1" applyFill="1" applyBorder="1"/>
    <xf numFmtId="5" fontId="0" fillId="0" borderId="130" xfId="2" applyNumberFormat="1" applyFont="1" applyFill="1" applyBorder="1"/>
    <xf numFmtId="5" fontId="0" fillId="0" borderId="54" xfId="2" applyNumberFormat="1" applyFont="1" applyFill="1" applyBorder="1"/>
    <xf numFmtId="8" fontId="0" fillId="0" borderId="38" xfId="2" applyNumberFormat="1" applyFont="1" applyBorder="1" applyAlignment="1">
      <alignment horizontal="right"/>
    </xf>
    <xf numFmtId="8" fontId="0" fillId="0" borderId="47" xfId="2" applyNumberFormat="1" applyFont="1" applyBorder="1" applyAlignment="1">
      <alignment horizontal="right"/>
    </xf>
    <xf numFmtId="37" fontId="0" fillId="0" borderId="0" xfId="0" applyNumberFormat="1"/>
    <xf numFmtId="37" fontId="0" fillId="0" borderId="32" xfId="4" applyNumberFormat="1" applyFont="1" applyFill="1" applyBorder="1" applyAlignment="1">
      <alignment horizontal="right"/>
    </xf>
    <xf numFmtId="0" fontId="0" fillId="0" borderId="0" xfId="0" applyAlignment="1">
      <alignment horizontal="right"/>
    </xf>
    <xf numFmtId="0" fontId="0" fillId="36" borderId="0" xfId="0" applyFill="1"/>
    <xf numFmtId="0" fontId="0" fillId="0" borderId="0" xfId="0" applyAlignment="1">
      <alignment horizontal="right" vertical="center"/>
    </xf>
    <xf numFmtId="0" fontId="43" fillId="36" borderId="43" xfId="0" applyFont="1" applyFill="1" applyBorder="1"/>
    <xf numFmtId="0" fontId="43" fillId="36" borderId="26" xfId="0" applyFont="1" applyFill="1" applyBorder="1"/>
    <xf numFmtId="0" fontId="43" fillId="36" borderId="101" xfId="0" applyFont="1" applyFill="1" applyBorder="1"/>
    <xf numFmtId="0" fontId="122" fillId="0" borderId="39" xfId="31334" applyFont="1" applyBorder="1"/>
    <xf numFmtId="0" fontId="0" fillId="0" borderId="39" xfId="0" applyBorder="1"/>
    <xf numFmtId="0" fontId="117" fillId="55" borderId="63" xfId="0" applyFont="1" applyFill="1" applyBorder="1" applyAlignment="1">
      <alignment vertical="center"/>
    </xf>
    <xf numFmtId="0" fontId="43" fillId="42" borderId="63" xfId="0" applyFont="1" applyFill="1" applyBorder="1" applyAlignment="1">
      <alignment vertical="center"/>
    </xf>
    <xf numFmtId="0" fontId="117" fillId="0" borderId="27" xfId="0" applyFont="1" applyBorder="1"/>
    <xf numFmtId="0" fontId="117" fillId="0" borderId="63" xfId="0" applyFont="1" applyBorder="1" applyAlignment="1">
      <alignment vertical="center"/>
    </xf>
    <xf numFmtId="0" fontId="114" fillId="0" borderId="63" xfId="0" applyFont="1" applyBorder="1"/>
    <xf numFmtId="0" fontId="114" fillId="0" borderId="63" xfId="31384" applyFont="1" applyBorder="1"/>
    <xf numFmtId="0" fontId="43" fillId="42" borderId="63" xfId="0" applyFont="1" applyFill="1" applyBorder="1"/>
    <xf numFmtId="0" fontId="117" fillId="0" borderId="8" xfId="0" applyFont="1" applyBorder="1"/>
    <xf numFmtId="164" fontId="0" fillId="0" borderId="29" xfId="4" applyNumberFormat="1" applyFont="1" applyFill="1" applyBorder="1" applyAlignment="1">
      <alignment horizontal="center"/>
    </xf>
    <xf numFmtId="9" fontId="0" fillId="0" borderId="48" xfId="0" applyNumberFormat="1" applyBorder="1" applyAlignment="1">
      <alignment horizontal="center"/>
    </xf>
    <xf numFmtId="44" fontId="43" fillId="0" borderId="0" xfId="2" applyFont="1"/>
    <xf numFmtId="44" fontId="118" fillId="0" borderId="0" xfId="2" quotePrefix="1" applyAlignment="1">
      <alignment horizontal="left" wrapText="1"/>
    </xf>
    <xf numFmtId="6" fontId="0" fillId="0" borderId="0" xfId="0" applyNumberFormat="1"/>
    <xf numFmtId="0" fontId="0" fillId="0" borderId="101" xfId="0" applyBorder="1" applyAlignment="1">
      <alignment horizontal="left"/>
    </xf>
    <xf numFmtId="9" fontId="0" fillId="0" borderId="102" xfId="0" applyNumberFormat="1" applyBorder="1" applyAlignment="1">
      <alignment horizontal="right"/>
    </xf>
    <xf numFmtId="9" fontId="0" fillId="0" borderId="102" xfId="0" applyNumberFormat="1" applyBorder="1"/>
    <xf numFmtId="9" fontId="0" fillId="0" borderId="103" xfId="0" applyNumberFormat="1" applyBorder="1"/>
    <xf numFmtId="9" fontId="0" fillId="0" borderId="30" xfId="0" applyNumberFormat="1" applyBorder="1" applyAlignment="1">
      <alignment horizontal="right"/>
    </xf>
    <xf numFmtId="0" fontId="0" fillId="0" borderId="8" xfId="0" applyBorder="1" applyAlignment="1">
      <alignment horizontal="center" vertical="center"/>
    </xf>
    <xf numFmtId="0" fontId="0" fillId="0" borderId="8" xfId="0" applyBorder="1" applyAlignment="1">
      <alignment vertical="center" wrapText="1"/>
    </xf>
    <xf numFmtId="5" fontId="43" fillId="0" borderId="80" xfId="0" applyNumberFormat="1" applyFont="1" applyBorder="1"/>
    <xf numFmtId="43" fontId="0" fillId="0" borderId="32" xfId="4" applyFont="1" applyBorder="1"/>
    <xf numFmtId="43" fontId="43" fillId="42" borderId="27" xfId="4" applyFont="1" applyFill="1" applyBorder="1" applyAlignment="1">
      <alignment wrapText="1"/>
    </xf>
    <xf numFmtId="164" fontId="0" fillId="35" borderId="59" xfId="4" applyNumberFormat="1" applyFont="1" applyFill="1" applyBorder="1"/>
    <xf numFmtId="164" fontId="0" fillId="35" borderId="8" xfId="4" applyNumberFormat="1" applyFont="1" applyFill="1" applyBorder="1"/>
    <xf numFmtId="178" fontId="0" fillId="35" borderId="8" xfId="4" applyNumberFormat="1" applyFont="1" applyFill="1" applyBorder="1"/>
    <xf numFmtId="3" fontId="2" fillId="0" borderId="69" xfId="0" applyNumberFormat="1" applyFont="1" applyBorder="1" applyAlignment="1">
      <alignment horizontal="center"/>
    </xf>
    <xf numFmtId="6" fontId="0" fillId="0" borderId="38" xfId="2" applyNumberFormat="1" applyFont="1" applyBorder="1"/>
    <xf numFmtId="6" fontId="0" fillId="0" borderId="47" xfId="2" applyNumberFormat="1" applyFont="1" applyBorder="1"/>
    <xf numFmtId="5" fontId="0" fillId="0" borderId="0" xfId="0" applyNumberFormat="1" applyAlignment="1">
      <alignment wrapText="1"/>
    </xf>
    <xf numFmtId="164" fontId="2" fillId="0" borderId="8" xfId="4" applyNumberFormat="1" applyFont="1" applyBorder="1" applyAlignment="1"/>
    <xf numFmtId="43" fontId="2" fillId="0" borderId="8" xfId="4" applyFont="1" applyBorder="1" applyAlignment="1"/>
    <xf numFmtId="165" fontId="2" fillId="0" borderId="8" xfId="2" applyNumberFormat="1" applyFont="1" applyBorder="1" applyAlignment="1"/>
    <xf numFmtId="43" fontId="0" fillId="0" borderId="65" xfId="4" applyFont="1" applyBorder="1" applyAlignment="1">
      <alignment horizontal="right"/>
    </xf>
    <xf numFmtId="3" fontId="43" fillId="0" borderId="79" xfId="4" applyNumberFormat="1" applyFont="1" applyBorder="1"/>
    <xf numFmtId="3" fontId="0" fillId="0" borderId="107" xfId="0" applyNumberFormat="1" applyBorder="1"/>
    <xf numFmtId="164" fontId="0" fillId="0" borderId="8" xfId="0" applyNumberFormat="1" applyBorder="1" applyAlignment="1">
      <alignment horizontal="right"/>
    </xf>
    <xf numFmtId="178" fontId="0" fillId="0" borderId="8" xfId="0" applyNumberFormat="1" applyBorder="1" applyAlignment="1">
      <alignment horizontal="right"/>
    </xf>
    <xf numFmtId="43" fontId="0" fillId="0" borderId="8" xfId="0" applyNumberFormat="1" applyBorder="1" applyAlignment="1">
      <alignment horizontal="right"/>
    </xf>
    <xf numFmtId="164" fontId="0" fillId="37" borderId="8" xfId="4" applyNumberFormat="1" applyFont="1" applyFill="1" applyBorder="1" applyAlignment="1">
      <alignment horizontal="right"/>
    </xf>
    <xf numFmtId="43" fontId="0" fillId="37" borderId="8" xfId="4" applyFont="1" applyFill="1" applyBorder="1" applyAlignment="1">
      <alignment horizontal="right"/>
    </xf>
    <xf numFmtId="10" fontId="2" fillId="37" borderId="60" xfId="0" applyNumberFormat="1" applyFont="1" applyFill="1" applyBorder="1" applyAlignment="1">
      <alignment horizontal="right"/>
    </xf>
    <xf numFmtId="10" fontId="0" fillId="37" borderId="60" xfId="0" applyNumberFormat="1" applyFill="1" applyBorder="1" applyAlignment="1">
      <alignment horizontal="right"/>
    </xf>
    <xf numFmtId="10" fontId="2" fillId="37" borderId="60" xfId="1" applyNumberFormat="1" applyFont="1" applyFill="1" applyBorder="1" applyAlignment="1">
      <alignment horizontal="right"/>
    </xf>
    <xf numFmtId="164" fontId="2" fillId="0" borderId="8" xfId="0" applyNumberFormat="1" applyFont="1" applyBorder="1" applyAlignment="1">
      <alignment horizontal="right"/>
    </xf>
    <xf numFmtId="43" fontId="2" fillId="0" borderId="8" xfId="0" applyNumberFormat="1" applyFont="1" applyBorder="1" applyAlignment="1">
      <alignment horizontal="right"/>
    </xf>
    <xf numFmtId="0" fontId="0" fillId="37" borderId="26" xfId="0" applyFill="1" applyBorder="1" applyAlignment="1">
      <alignment horizontal="right"/>
    </xf>
    <xf numFmtId="0" fontId="112" fillId="37" borderId="26" xfId="0" applyFont="1" applyFill="1" applyBorder="1" applyAlignment="1">
      <alignment horizontal="right"/>
    </xf>
    <xf numFmtId="164" fontId="112" fillId="37" borderId="26" xfId="4" applyNumberFormat="1" applyFont="1" applyFill="1" applyBorder="1" applyAlignment="1">
      <alignment horizontal="right"/>
    </xf>
    <xf numFmtId="43" fontId="112" fillId="37" borderId="26" xfId="0" applyNumberFormat="1" applyFont="1" applyFill="1" applyBorder="1" applyAlignment="1">
      <alignment horizontal="right"/>
    </xf>
    <xf numFmtId="164" fontId="0" fillId="37" borderId="26" xfId="4" applyNumberFormat="1" applyFont="1" applyFill="1" applyBorder="1" applyAlignment="1">
      <alignment horizontal="right"/>
    </xf>
    <xf numFmtId="10" fontId="0" fillId="37" borderId="44" xfId="0" applyNumberFormat="1" applyFill="1" applyBorder="1" applyAlignment="1">
      <alignment horizontal="right"/>
    </xf>
    <xf numFmtId="164" fontId="2" fillId="0" borderId="79" xfId="0" applyNumberFormat="1" applyFont="1" applyBorder="1" applyAlignment="1">
      <alignment horizontal="right"/>
    </xf>
    <xf numFmtId="41" fontId="2" fillId="0" borderId="79" xfId="0" applyNumberFormat="1" applyFont="1" applyBorder="1" applyAlignment="1">
      <alignment horizontal="right"/>
    </xf>
    <xf numFmtId="10" fontId="2" fillId="0" borderId="60" xfId="1" applyNumberFormat="1" applyFont="1" applyBorder="1" applyAlignment="1">
      <alignment horizontal="right"/>
    </xf>
    <xf numFmtId="165" fontId="2" fillId="0" borderId="8" xfId="2" applyNumberFormat="1" applyFont="1" applyBorder="1" applyAlignment="1">
      <alignment horizontal="right"/>
    </xf>
    <xf numFmtId="165" fontId="2" fillId="0" borderId="80" xfId="2" applyNumberFormat="1" applyFont="1" applyBorder="1" applyAlignment="1">
      <alignment horizontal="right"/>
    </xf>
    <xf numFmtId="10" fontId="2" fillId="0" borderId="75" xfId="1" applyNumberFormat="1" applyFont="1" applyBorder="1" applyAlignment="1">
      <alignment horizontal="right"/>
    </xf>
    <xf numFmtId="1" fontId="0" fillId="0" borderId="0" xfId="0" applyNumberFormat="1"/>
    <xf numFmtId="8" fontId="122" fillId="0" borderId="0" xfId="0" applyNumberFormat="1" applyFont="1"/>
    <xf numFmtId="164" fontId="0" fillId="0" borderId="8" xfId="0" applyNumberFormat="1" applyBorder="1" applyAlignment="1">
      <alignment horizontal="left" indent="1"/>
    </xf>
    <xf numFmtId="0" fontId="2" fillId="0" borderId="69" xfId="0" applyFont="1" applyBorder="1" applyAlignment="1">
      <alignment horizontal="center"/>
    </xf>
    <xf numFmtId="0" fontId="2" fillId="0" borderId="70" xfId="0" applyFont="1" applyBorder="1" applyAlignment="1">
      <alignment horizontal="center"/>
    </xf>
    <xf numFmtId="0" fontId="43" fillId="0" borderId="29" xfId="0" applyFont="1" applyBorder="1" applyAlignment="1">
      <alignment horizontal="center" vertical="center" wrapText="1"/>
    </xf>
    <xf numFmtId="0" fontId="43" fillId="0" borderId="41" xfId="0" applyFont="1" applyBorder="1" applyAlignment="1">
      <alignment horizontal="center" vertical="center" wrapText="1"/>
    </xf>
    <xf numFmtId="0" fontId="0" fillId="0" borderId="0" xfId="882" applyFont="1" applyAlignment="1">
      <alignment horizontal="left"/>
    </xf>
    <xf numFmtId="0" fontId="0" fillId="0" borderId="0" xfId="31307" applyFont="1" applyAlignment="1">
      <alignment horizontal="center" vertical="center"/>
    </xf>
    <xf numFmtId="37" fontId="0" fillId="0" borderId="0" xfId="4" applyNumberFormat="1" applyFont="1" applyBorder="1" applyAlignment="1">
      <alignment horizontal="center" vertical="center" wrapText="1"/>
    </xf>
    <xf numFmtId="0" fontId="43" fillId="36" borderId="130" xfId="0" applyFont="1" applyFill="1" applyBorder="1" applyAlignment="1">
      <alignment horizontal="center" vertical="center"/>
    </xf>
    <xf numFmtId="0" fontId="43" fillId="36" borderId="54" xfId="0" applyFont="1" applyFill="1" applyBorder="1" applyAlignment="1">
      <alignment horizontal="center" vertical="center"/>
    </xf>
    <xf numFmtId="0" fontId="0" fillId="0" borderId="102" xfId="0" applyBorder="1" applyAlignment="1">
      <alignment horizontal="center" vertical="center" wrapText="1"/>
    </xf>
    <xf numFmtId="0" fontId="42" fillId="0" borderId="27" xfId="31310" applyBorder="1" applyAlignment="1">
      <alignment horizontal="left" vertical="center" wrapText="1"/>
    </xf>
    <xf numFmtId="0" fontId="0" fillId="0" borderId="29" xfId="0" applyBorder="1" applyAlignment="1">
      <alignment horizontal="center" vertical="center" wrapText="1"/>
    </xf>
    <xf numFmtId="0" fontId="42" fillId="0" borderId="63" xfId="31310" applyBorder="1" applyAlignment="1">
      <alignment horizontal="left" vertical="center" wrapText="1"/>
    </xf>
    <xf numFmtId="0" fontId="0" fillId="0" borderId="26" xfId="0" applyBorder="1" applyAlignment="1">
      <alignment horizontal="center" vertical="center" wrapText="1"/>
    </xf>
    <xf numFmtId="0" fontId="0" fillId="0" borderId="63" xfId="0" applyBorder="1" applyAlignment="1">
      <alignment horizontal="left" vertical="center" wrapText="1"/>
    </xf>
    <xf numFmtId="0" fontId="117" fillId="0" borderId="112" xfId="0" applyFont="1" applyBorder="1" applyAlignment="1">
      <alignment vertical="center"/>
    </xf>
    <xf numFmtId="0" fontId="117" fillId="0" borderId="0" xfId="0" applyFont="1" applyAlignment="1">
      <alignment vertical="center"/>
    </xf>
    <xf numFmtId="0" fontId="0" fillId="0" borderId="43" xfId="882" applyFont="1" applyBorder="1" applyAlignment="1">
      <alignment horizontal="left"/>
    </xf>
    <xf numFmtId="0" fontId="0" fillId="0" borderId="26" xfId="31307" applyFont="1" applyBorder="1" applyAlignment="1">
      <alignment horizontal="center" vertical="center"/>
    </xf>
    <xf numFmtId="0" fontId="0" fillId="0" borderId="33" xfId="31307" applyFont="1" applyBorder="1" applyAlignment="1">
      <alignment horizontal="center" vertical="center"/>
    </xf>
    <xf numFmtId="37" fontId="0" fillId="0" borderId="44" xfId="4" applyNumberFormat="1" applyFont="1" applyBorder="1" applyAlignment="1">
      <alignment horizontal="center" vertical="center" wrapText="1"/>
    </xf>
    <xf numFmtId="0" fontId="43" fillId="0" borderId="78" xfId="882" applyFont="1" applyBorder="1" applyAlignment="1">
      <alignment horizontal="left"/>
    </xf>
    <xf numFmtId="37" fontId="43" fillId="0" borderId="114" xfId="4" applyNumberFormat="1" applyFont="1" applyBorder="1" applyAlignment="1">
      <alignment horizontal="center" vertical="center" wrapText="1"/>
    </xf>
    <xf numFmtId="37" fontId="43" fillId="0" borderId="75" xfId="4" applyNumberFormat="1" applyFont="1" applyBorder="1" applyAlignment="1">
      <alignment horizontal="center" vertical="center" wrapText="1"/>
    </xf>
    <xf numFmtId="0" fontId="83" fillId="0" borderId="0" xfId="0" applyFont="1" applyAlignment="1">
      <alignment horizontal="left" vertical="top" wrapText="1"/>
    </xf>
    <xf numFmtId="171" fontId="0" fillId="0" borderId="60" xfId="1" applyNumberFormat="1" applyFont="1" applyFill="1" applyBorder="1"/>
    <xf numFmtId="164" fontId="0" fillId="0" borderId="28" xfId="4" applyNumberFormat="1" applyFont="1" applyFill="1" applyBorder="1" applyAlignment="1">
      <alignment horizontal="center"/>
    </xf>
    <xf numFmtId="164" fontId="0" fillId="0" borderId="27" xfId="4" applyNumberFormat="1" applyFont="1" applyFill="1" applyBorder="1" applyAlignment="1">
      <alignment horizontal="right"/>
    </xf>
    <xf numFmtId="164" fontId="0" fillId="0" borderId="51" xfId="4" applyNumberFormat="1" applyFont="1" applyFill="1" applyBorder="1" applyAlignment="1">
      <alignment horizontal="center"/>
    </xf>
    <xf numFmtId="0" fontId="43" fillId="0" borderId="89" xfId="0" applyFont="1" applyBorder="1" applyAlignment="1">
      <alignment wrapText="1"/>
    </xf>
    <xf numFmtId="9" fontId="0" fillId="0" borderId="27" xfId="0" applyNumberFormat="1" applyBorder="1"/>
    <xf numFmtId="9" fontId="0" fillId="0" borderId="27" xfId="1" applyFont="1" applyFill="1" applyBorder="1" applyAlignment="1">
      <alignment horizontal="right"/>
    </xf>
    <xf numFmtId="9" fontId="0" fillId="0" borderId="39" xfId="0" applyNumberFormat="1" applyBorder="1"/>
    <xf numFmtId="9" fontId="0" fillId="0" borderId="27" xfId="1" applyFont="1" applyFill="1" applyBorder="1"/>
    <xf numFmtId="9" fontId="0" fillId="0" borderId="56" xfId="1" applyFont="1" applyFill="1" applyBorder="1"/>
    <xf numFmtId="0" fontId="110" fillId="0" borderId="86" xfId="0" applyFont="1" applyBorder="1" applyAlignment="1">
      <alignment horizontal="center" vertical="center" wrapText="1"/>
    </xf>
    <xf numFmtId="164" fontId="0" fillId="0" borderId="32" xfId="4" applyNumberFormat="1" applyFont="1" applyBorder="1" applyAlignment="1">
      <alignment horizontal="right" vertical="center" wrapText="1"/>
    </xf>
    <xf numFmtId="164" fontId="43" fillId="0" borderId="32" xfId="4" applyNumberFormat="1" applyFont="1" applyBorder="1" applyAlignment="1">
      <alignment wrapText="1"/>
    </xf>
    <xf numFmtId="164" fontId="0" fillId="0" borderId="107" xfId="4" applyNumberFormat="1" applyFont="1" applyBorder="1"/>
    <xf numFmtId="164" fontId="0" fillId="0" borderId="48" xfId="4" applyNumberFormat="1" applyFont="1" applyBorder="1"/>
    <xf numFmtId="0" fontId="117" fillId="0" borderId="8" xfId="0" applyFont="1" applyBorder="1" applyAlignment="1">
      <alignment horizontal="center"/>
    </xf>
    <xf numFmtId="0" fontId="0" fillId="0" borderId="8" xfId="0" applyBorder="1" applyAlignment="1">
      <alignment horizontal="center"/>
    </xf>
    <xf numFmtId="185" fontId="0" fillId="0" borderId="0" xfId="4" applyNumberFormat="1" applyFont="1"/>
    <xf numFmtId="0" fontId="157" fillId="0" borderId="102" xfId="0" applyFont="1" applyBorder="1" applyAlignment="1">
      <alignment horizontal="center" vertical="center" wrapText="1"/>
    </xf>
    <xf numFmtId="0" fontId="157" fillId="0" borderId="29" xfId="0" applyFont="1" applyBorder="1" applyAlignment="1">
      <alignment horizontal="center" vertical="center" wrapText="1"/>
    </xf>
    <xf numFmtId="0" fontId="157" fillId="0" borderId="8" xfId="0" applyFont="1" applyBorder="1" applyAlignment="1">
      <alignment horizontal="center" vertical="center"/>
    </xf>
    <xf numFmtId="0" fontId="157" fillId="0" borderId="26" xfId="0" applyFont="1" applyBorder="1" applyAlignment="1">
      <alignment horizontal="center" vertical="center" wrapText="1"/>
    </xf>
    <xf numFmtId="0" fontId="157" fillId="0" borderId="26" xfId="0" applyFont="1" applyBorder="1" applyAlignment="1">
      <alignment horizontal="center" vertical="center"/>
    </xf>
    <xf numFmtId="3" fontId="0" fillId="0" borderId="50" xfId="0" applyNumberFormat="1" applyBorder="1"/>
    <xf numFmtId="183" fontId="0" fillId="0" borderId="0" xfId="0" applyNumberFormat="1"/>
    <xf numFmtId="165" fontId="0" fillId="0" borderId="0" xfId="2" applyNumberFormat="1" applyFont="1" applyBorder="1"/>
    <xf numFmtId="171" fontId="0" fillId="0" borderId="31" xfId="0" applyNumberFormat="1" applyBorder="1"/>
    <xf numFmtId="0" fontId="44" fillId="0" borderId="0" xfId="0" applyFont="1" applyAlignment="1">
      <alignment horizontal="center"/>
    </xf>
    <xf numFmtId="49" fontId="81" fillId="0" borderId="0" xfId="0" applyNumberFormat="1" applyFont="1"/>
    <xf numFmtId="0" fontId="125" fillId="0" borderId="0" xfId="0" applyFont="1" applyAlignment="1">
      <alignment wrapText="1"/>
    </xf>
    <xf numFmtId="0" fontId="125" fillId="0" borderId="0" xfId="0" applyFont="1" applyAlignment="1">
      <alignment horizontal="left" wrapText="1"/>
    </xf>
    <xf numFmtId="0" fontId="126" fillId="0" borderId="0" xfId="0" applyFont="1" applyAlignment="1">
      <alignment vertical="center" wrapText="1"/>
    </xf>
    <xf numFmtId="49" fontId="43" fillId="0" borderId="0" xfId="0" applyNumberFormat="1" applyFont="1"/>
    <xf numFmtId="3" fontId="0" fillId="0" borderId="32" xfId="0" quotePrefix="1" applyNumberFormat="1" applyBorder="1"/>
    <xf numFmtId="0" fontId="0" fillId="0" borderId="0" xfId="0" applyAlignment="1">
      <alignment horizontal="left" vertical="center" wrapText="1"/>
    </xf>
    <xf numFmtId="0" fontId="0" fillId="0" borderId="0" xfId="31307" applyFont="1" applyAlignment="1">
      <alignment vertical="center" wrapText="1"/>
    </xf>
    <xf numFmtId="0" fontId="44" fillId="0" borderId="0" xfId="0" applyFont="1" applyAlignment="1">
      <alignment horizontal="center"/>
    </xf>
    <xf numFmtId="0" fontId="0" fillId="0" borderId="0" xfId="0"/>
    <xf numFmtId="49" fontId="44" fillId="0" borderId="0" xfId="0" applyNumberFormat="1" applyFont="1" applyAlignment="1">
      <alignment horizontal="center"/>
    </xf>
    <xf numFmtId="49" fontId="0" fillId="0" borderId="0" xfId="0" applyNumberFormat="1" applyAlignment="1">
      <alignment horizontal="center"/>
    </xf>
    <xf numFmtId="49" fontId="44" fillId="0" borderId="51" xfId="0" quotePrefix="1" applyNumberFormat="1" applyFont="1" applyBorder="1" applyAlignment="1">
      <alignment horizontal="center"/>
    </xf>
    <xf numFmtId="49" fontId="0" fillId="0" borderId="51" xfId="0" applyNumberFormat="1" applyBorder="1" applyAlignment="1">
      <alignment horizontal="center"/>
    </xf>
    <xf numFmtId="0" fontId="0" fillId="0" borderId="51" xfId="0" applyBorder="1"/>
    <xf numFmtId="0" fontId="43" fillId="36" borderId="101" xfId="0" applyFont="1" applyFill="1" applyBorder="1" applyAlignment="1">
      <alignment horizontal="center" vertical="center" wrapText="1"/>
    </xf>
    <xf numFmtId="0" fontId="43" fillId="36" borderId="59" xfId="0" applyFont="1" applyFill="1" applyBorder="1" applyAlignment="1">
      <alignment horizontal="center" vertical="center" wrapText="1"/>
    </xf>
    <xf numFmtId="0" fontId="43" fillId="36" borderId="62" xfId="0" applyFont="1" applyFill="1" applyBorder="1" applyAlignment="1">
      <alignment horizontal="center" vertical="center" wrapText="1"/>
    </xf>
    <xf numFmtId="0" fontId="43" fillId="36" borderId="98" xfId="0" applyFont="1" applyFill="1" applyBorder="1" applyAlignment="1">
      <alignment horizontal="center" vertical="center" wrapText="1"/>
    </xf>
    <xf numFmtId="0" fontId="43" fillId="36" borderId="49" xfId="0" applyFont="1" applyFill="1" applyBorder="1" applyAlignment="1">
      <alignment horizontal="center" vertical="center" wrapText="1"/>
    </xf>
    <xf numFmtId="0" fontId="43" fillId="36" borderId="93" xfId="0" applyFont="1" applyFill="1" applyBorder="1" applyAlignment="1">
      <alignment horizontal="center" vertical="center" wrapText="1"/>
    </xf>
    <xf numFmtId="0" fontId="0" fillId="0" borderId="86" xfId="0" applyBorder="1"/>
    <xf numFmtId="0" fontId="0" fillId="0" borderId="41" xfId="0" applyBorder="1"/>
    <xf numFmtId="0" fontId="0" fillId="0" borderId="65" xfId="0" applyBorder="1"/>
    <xf numFmtId="0" fontId="43" fillId="36" borderId="41" xfId="0" applyFont="1" applyFill="1" applyBorder="1" applyAlignment="1">
      <alignment horizontal="center" vertical="center" wrapText="1"/>
    </xf>
    <xf numFmtId="0" fontId="43" fillId="36" borderId="28" xfId="0" applyFont="1" applyFill="1" applyBorder="1" applyAlignment="1">
      <alignment horizontal="center" vertical="center" wrapText="1"/>
    </xf>
    <xf numFmtId="0" fontId="43" fillId="36" borderId="37" xfId="0" applyFont="1" applyFill="1" applyBorder="1" applyAlignment="1">
      <alignment horizontal="center" vertical="center" wrapText="1"/>
    </xf>
    <xf numFmtId="0" fontId="0" fillId="0" borderId="0" xfId="0" quotePrefix="1" applyAlignment="1">
      <alignment horizontal="left" wrapText="1"/>
    </xf>
    <xf numFmtId="0" fontId="0" fillId="0" borderId="0" xfId="0" applyAlignment="1">
      <alignment horizontal="left" wrapText="1"/>
    </xf>
    <xf numFmtId="0" fontId="117" fillId="0" borderId="0" xfId="0" applyFont="1" applyAlignment="1">
      <alignment horizontal="left" wrapText="1"/>
    </xf>
    <xf numFmtId="0" fontId="0" fillId="0" borderId="0" xfId="0" applyAlignment="1">
      <alignment horizontal="center"/>
    </xf>
    <xf numFmtId="49" fontId="44" fillId="0" borderId="0" xfId="0" quotePrefix="1" applyNumberFormat="1" applyFont="1" applyAlignment="1">
      <alignment horizontal="center"/>
    </xf>
    <xf numFmtId="0" fontId="43" fillId="36" borderId="101" xfId="0" quotePrefix="1" applyFont="1" applyFill="1" applyBorder="1" applyAlignment="1">
      <alignment horizontal="center"/>
    </xf>
    <xf numFmtId="0" fontId="43" fillId="36" borderId="102" xfId="0" applyFont="1" applyFill="1" applyBorder="1" applyAlignment="1">
      <alignment horizontal="center"/>
    </xf>
    <xf numFmtId="0" fontId="43" fillId="36" borderId="103" xfId="0" applyFont="1" applyFill="1" applyBorder="1" applyAlignment="1">
      <alignment horizontal="center"/>
    </xf>
    <xf numFmtId="0" fontId="43" fillId="36" borderId="101" xfId="0" applyFont="1" applyFill="1" applyBorder="1" applyAlignment="1">
      <alignment horizontal="center"/>
    </xf>
    <xf numFmtId="0" fontId="43" fillId="0" borderId="0" xfId="0" quotePrefix="1" applyFont="1" applyAlignment="1">
      <alignment horizontal="left" wrapText="1"/>
    </xf>
    <xf numFmtId="0" fontId="44" fillId="48" borderId="76" xfId="0" applyFont="1" applyFill="1" applyBorder="1" applyAlignment="1">
      <alignment horizontal="center"/>
    </xf>
    <xf numFmtId="0" fontId="44" fillId="48" borderId="100" xfId="0" applyFont="1" applyFill="1" applyBorder="1" applyAlignment="1">
      <alignment horizontal="center"/>
    </xf>
    <xf numFmtId="0" fontId="44" fillId="48" borderId="77" xfId="0" applyFont="1" applyFill="1" applyBorder="1" applyAlignment="1">
      <alignment horizontal="center"/>
    </xf>
    <xf numFmtId="0" fontId="0" fillId="0" borderId="0" xfId="0" applyAlignment="1">
      <alignment wrapText="1"/>
    </xf>
    <xf numFmtId="0" fontId="118" fillId="0" borderId="0" xfId="0" quotePrefix="1" applyFont="1" applyAlignment="1">
      <alignment horizontal="left" wrapText="1"/>
    </xf>
    <xf numFmtId="0" fontId="66" fillId="0" borderId="0" xfId="31323" applyAlignment="1">
      <alignment wrapText="1"/>
    </xf>
    <xf numFmtId="15" fontId="44" fillId="0" borderId="0" xfId="0" quotePrefix="1" applyNumberFormat="1" applyFont="1" applyAlignment="1">
      <alignment horizontal="center"/>
    </xf>
    <xf numFmtId="0" fontId="43" fillId="37" borderId="49" xfId="0" applyFont="1" applyFill="1" applyBorder="1" applyAlignment="1">
      <alignment horizontal="center" wrapText="1"/>
    </xf>
    <xf numFmtId="0" fontId="43" fillId="37" borderId="88" xfId="0" applyFont="1" applyFill="1" applyBorder="1" applyAlignment="1">
      <alignment horizontal="center" wrapText="1"/>
    </xf>
    <xf numFmtId="0" fontId="43" fillId="37" borderId="87" xfId="0" applyFont="1" applyFill="1" applyBorder="1" applyAlignment="1">
      <alignment horizontal="center" wrapText="1"/>
    </xf>
    <xf numFmtId="0" fontId="43" fillId="40" borderId="89" xfId="0" quotePrefix="1" applyFont="1" applyFill="1" applyBorder="1" applyAlignment="1">
      <alignment horizontal="center" vertical="center"/>
    </xf>
    <xf numFmtId="0" fontId="43" fillId="40" borderId="90" xfId="0" quotePrefix="1" applyFont="1" applyFill="1" applyBorder="1" applyAlignment="1">
      <alignment horizontal="center" vertical="center"/>
    </xf>
    <xf numFmtId="0" fontId="43" fillId="40" borderId="104" xfId="0" quotePrefix="1" applyFont="1" applyFill="1" applyBorder="1" applyAlignment="1">
      <alignment horizontal="center" vertical="center"/>
    </xf>
    <xf numFmtId="0" fontId="44" fillId="36" borderId="161" xfId="0" applyFont="1" applyFill="1" applyBorder="1" applyAlignment="1">
      <alignment horizontal="center"/>
    </xf>
    <xf numFmtId="0" fontId="44" fillId="36" borderId="162" xfId="0" applyFont="1" applyFill="1" applyBorder="1" applyAlignment="1">
      <alignment horizontal="center"/>
    </xf>
    <xf numFmtId="0" fontId="43" fillId="36" borderId="78" xfId="0" applyFont="1" applyFill="1" applyBorder="1" applyAlignment="1">
      <alignment horizontal="center"/>
    </xf>
    <xf numFmtId="0" fontId="43" fillId="36" borderId="75" xfId="0" applyFont="1" applyFill="1" applyBorder="1" applyAlignment="1">
      <alignment horizontal="center"/>
    </xf>
    <xf numFmtId="0" fontId="0" fillId="0" borderId="0" xfId="0" applyAlignment="1">
      <alignment horizontal="left" vertical="top" wrapText="1"/>
    </xf>
    <xf numFmtId="0" fontId="43" fillId="36" borderId="26" xfId="0" applyFont="1" applyFill="1" applyBorder="1" applyAlignment="1">
      <alignment horizontal="center"/>
    </xf>
    <xf numFmtId="0" fontId="43" fillId="36" borderId="44" xfId="0" applyFont="1" applyFill="1" applyBorder="1" applyAlignment="1">
      <alignment horizontal="center"/>
    </xf>
    <xf numFmtId="0" fontId="81" fillId="0" borderId="0" xfId="0" applyFont="1" applyAlignment="1">
      <alignment horizontal="center" wrapText="1"/>
    </xf>
    <xf numFmtId="0" fontId="44" fillId="36" borderId="102" xfId="0" applyFont="1" applyFill="1" applyBorder="1" applyAlignment="1">
      <alignment horizontal="center" wrapText="1"/>
    </xf>
    <xf numFmtId="0" fontId="44" fillId="36" borderId="103" xfId="0" applyFont="1" applyFill="1" applyBorder="1" applyAlignment="1">
      <alignment horizontal="center" wrapText="1"/>
    </xf>
    <xf numFmtId="0" fontId="43" fillId="44" borderId="89" xfId="0" quotePrefix="1" applyFont="1" applyFill="1" applyBorder="1" applyAlignment="1">
      <alignment horizontal="center" vertical="center"/>
    </xf>
    <xf numFmtId="0" fontId="43" fillId="44" borderId="90" xfId="0" quotePrefix="1" applyFont="1" applyFill="1" applyBorder="1" applyAlignment="1">
      <alignment horizontal="center" vertical="center"/>
    </xf>
    <xf numFmtId="0" fontId="43" fillId="44" borderId="104" xfId="0" quotePrefix="1" applyFont="1" applyFill="1" applyBorder="1" applyAlignment="1">
      <alignment horizontal="center" vertical="center"/>
    </xf>
    <xf numFmtId="0" fontId="2" fillId="0" borderId="0" xfId="0" applyFont="1" applyAlignment="1">
      <alignment horizontal="left" vertical="center" wrapText="1"/>
    </xf>
    <xf numFmtId="0" fontId="44" fillId="40" borderId="88" xfId="0" applyFont="1" applyFill="1" applyBorder="1" applyAlignment="1">
      <alignment horizontal="center"/>
    </xf>
    <xf numFmtId="0" fontId="44" fillId="40" borderId="49" xfId="0" applyFont="1" applyFill="1" applyBorder="1" applyAlignment="1">
      <alignment horizontal="center"/>
    </xf>
    <xf numFmtId="0" fontId="44" fillId="40" borderId="86" xfId="0" applyFont="1" applyFill="1" applyBorder="1" applyAlignment="1">
      <alignment horizontal="center"/>
    </xf>
    <xf numFmtId="0" fontId="43" fillId="40" borderId="101" xfId="0" applyFont="1" applyFill="1" applyBorder="1" applyAlignment="1">
      <alignment horizontal="center"/>
    </xf>
    <xf numFmtId="0" fontId="43" fillId="40" borderId="102" xfId="0" applyFont="1" applyFill="1" applyBorder="1" applyAlignment="1">
      <alignment horizontal="center"/>
    </xf>
    <xf numFmtId="0" fontId="43" fillId="40" borderId="103" xfId="0" applyFont="1" applyFill="1" applyBorder="1" applyAlignment="1">
      <alignment horizontal="center"/>
    </xf>
    <xf numFmtId="0" fontId="43" fillId="40" borderId="99" xfId="0" applyFont="1" applyFill="1" applyBorder="1"/>
    <xf numFmtId="0" fontId="43" fillId="40" borderId="31" xfId="0" applyFont="1" applyFill="1" applyBorder="1"/>
    <xf numFmtId="0" fontId="43" fillId="40" borderId="61" xfId="0" applyFont="1" applyFill="1" applyBorder="1"/>
    <xf numFmtId="0" fontId="43" fillId="40" borderId="99" xfId="0" applyFont="1" applyFill="1" applyBorder="1" applyAlignment="1">
      <alignment horizontal="center" wrapText="1"/>
    </xf>
    <xf numFmtId="0" fontId="43" fillId="40" borderId="63" xfId="0" applyFont="1" applyFill="1" applyBorder="1" applyAlignment="1">
      <alignment horizontal="center" wrapText="1"/>
    </xf>
    <xf numFmtId="0" fontId="43" fillId="40" borderId="64" xfId="0" applyFont="1" applyFill="1" applyBorder="1" applyAlignment="1">
      <alignment horizontal="center" wrapText="1"/>
    </xf>
    <xf numFmtId="0" fontId="44" fillId="40" borderId="93" xfId="0" applyFont="1" applyFill="1" applyBorder="1" applyAlignment="1">
      <alignment horizontal="center"/>
    </xf>
    <xf numFmtId="0" fontId="44" fillId="40" borderId="81" xfId="0" applyFont="1" applyFill="1" applyBorder="1" applyAlignment="1">
      <alignment horizontal="center"/>
    </xf>
    <xf numFmtId="0" fontId="44" fillId="40" borderId="84" xfId="0" applyFont="1" applyFill="1" applyBorder="1" applyAlignment="1">
      <alignment horizontal="center"/>
    </xf>
    <xf numFmtId="0" fontId="0" fillId="40" borderId="87" xfId="0" applyFill="1" applyBorder="1" applyAlignment="1">
      <alignment horizontal="center"/>
    </xf>
    <xf numFmtId="0" fontId="0" fillId="40" borderId="50" xfId="0" applyFill="1" applyBorder="1" applyAlignment="1">
      <alignment horizontal="center"/>
    </xf>
    <xf numFmtId="0" fontId="0" fillId="40" borderId="107" xfId="0" applyFill="1" applyBorder="1" applyAlignment="1">
      <alignment horizontal="center"/>
    </xf>
    <xf numFmtId="0" fontId="0" fillId="40" borderId="56" xfId="0" applyFill="1" applyBorder="1" applyAlignment="1">
      <alignment horizontal="center"/>
    </xf>
    <xf numFmtId="0" fontId="0" fillId="40" borderId="39" xfId="0" applyFill="1" applyBorder="1" applyAlignment="1">
      <alignment horizontal="center"/>
    </xf>
    <xf numFmtId="0" fontId="0" fillId="40" borderId="27" xfId="0" applyFill="1" applyBorder="1" applyAlignment="1">
      <alignment horizontal="center"/>
    </xf>
    <xf numFmtId="0" fontId="0" fillId="0" borderId="0" xfId="0" applyAlignment="1">
      <alignment vertical="top" wrapText="1"/>
    </xf>
    <xf numFmtId="0" fontId="0" fillId="0" borderId="0" xfId="0" applyAlignment="1">
      <alignment horizontal="left"/>
    </xf>
    <xf numFmtId="0" fontId="0" fillId="0" borderId="0" xfId="0" quotePrefix="1" applyAlignment="1">
      <alignment horizontal="left" vertical="top" wrapText="1"/>
    </xf>
    <xf numFmtId="0" fontId="43" fillId="0" borderId="0" xfId="0" quotePrefix="1" applyFont="1" applyAlignment="1">
      <alignment horizontal="center" vertical="center"/>
    </xf>
    <xf numFmtId="0" fontId="43" fillId="40" borderId="89" xfId="0" applyFont="1" applyFill="1" applyBorder="1" applyAlignment="1">
      <alignment horizontal="center"/>
    </xf>
    <xf numFmtId="0" fontId="43" fillId="40" borderId="90" xfId="0" applyFont="1" applyFill="1" applyBorder="1" applyAlignment="1">
      <alignment horizontal="center"/>
    </xf>
    <xf numFmtId="0" fontId="43" fillId="40" borderId="104" xfId="0" applyFont="1" applyFill="1" applyBorder="1" applyAlignment="1">
      <alignment horizontal="center"/>
    </xf>
    <xf numFmtId="0" fontId="43" fillId="40" borderId="31" xfId="0" applyFont="1" applyFill="1" applyBorder="1" applyAlignment="1">
      <alignment horizontal="center" wrapText="1"/>
    </xf>
    <xf numFmtId="0" fontId="43" fillId="40" borderId="61" xfId="0" applyFont="1" applyFill="1" applyBorder="1" applyAlignment="1">
      <alignment horizontal="center" wrapText="1"/>
    </xf>
    <xf numFmtId="0" fontId="43" fillId="0" borderId="89" xfId="0" quotePrefix="1" applyFont="1" applyBorder="1" applyAlignment="1">
      <alignment horizontal="center" vertical="center"/>
    </xf>
    <xf numFmtId="0" fontId="43" fillId="0" borderId="90" xfId="0" quotePrefix="1" applyFont="1" applyBorder="1" applyAlignment="1">
      <alignment horizontal="center" vertical="center"/>
    </xf>
    <xf numFmtId="0" fontId="43" fillId="0" borderId="104" xfId="0" quotePrefix="1" applyFont="1" applyBorder="1" applyAlignment="1">
      <alignment horizontal="center" vertical="center"/>
    </xf>
    <xf numFmtId="0" fontId="43" fillId="0" borderId="76" xfId="0" quotePrefix="1" applyFont="1" applyBorder="1" applyAlignment="1">
      <alignment horizontal="center" vertical="center"/>
    </xf>
    <xf numFmtId="0" fontId="43" fillId="0" borderId="100" xfId="0" applyFont="1" applyBorder="1" applyAlignment="1">
      <alignment horizontal="center" vertical="center"/>
    </xf>
    <xf numFmtId="0" fontId="43" fillId="0" borderId="77" xfId="0" applyFont="1" applyBorder="1" applyAlignment="1">
      <alignment horizontal="center" vertical="center"/>
    </xf>
    <xf numFmtId="0" fontId="43" fillId="42" borderId="76" xfId="0" applyFont="1" applyFill="1" applyBorder="1" applyAlignment="1">
      <alignment horizontal="center"/>
    </xf>
    <xf numFmtId="0" fontId="43" fillId="42" borderId="100" xfId="0" applyFont="1" applyFill="1" applyBorder="1" applyAlignment="1">
      <alignment horizontal="center"/>
    </xf>
    <xf numFmtId="0" fontId="43" fillId="42" borderId="77" xfId="0" applyFont="1" applyFill="1" applyBorder="1" applyAlignment="1">
      <alignment horizontal="center"/>
    </xf>
    <xf numFmtId="0" fontId="117" fillId="0" borderId="0" xfId="0" applyFont="1" applyAlignment="1">
      <alignment wrapText="1"/>
    </xf>
    <xf numFmtId="0" fontId="43" fillId="0" borderId="49" xfId="0" applyFont="1" applyBorder="1" applyAlignment="1">
      <alignment horizontal="center" wrapText="1"/>
    </xf>
    <xf numFmtId="0" fontId="43" fillId="0" borderId="88" xfId="0" applyFont="1" applyBorder="1" applyAlignment="1">
      <alignment horizontal="center" wrapText="1"/>
    </xf>
    <xf numFmtId="0" fontId="44" fillId="36" borderId="115" xfId="0" applyFont="1" applyFill="1" applyBorder="1" applyAlignment="1">
      <alignment horizontal="center"/>
    </xf>
    <xf numFmtId="0" fontId="44" fillId="36" borderId="156" xfId="0" applyFont="1" applyFill="1" applyBorder="1" applyAlignment="1">
      <alignment horizontal="center"/>
    </xf>
    <xf numFmtId="0" fontId="43" fillId="36" borderId="85" xfId="0" applyFont="1" applyFill="1" applyBorder="1" applyAlignment="1">
      <alignment horizontal="center"/>
    </xf>
    <xf numFmtId="0" fontId="43" fillId="36" borderId="87" xfId="0" applyFont="1" applyFill="1" applyBorder="1" applyAlignment="1">
      <alignment horizontal="center"/>
    </xf>
    <xf numFmtId="0" fontId="44" fillId="0" borderId="0" xfId="0" applyFont="1" applyAlignment="1">
      <alignment horizontal="center" wrapText="1"/>
    </xf>
    <xf numFmtId="0" fontId="44" fillId="0" borderId="76" xfId="0" applyFont="1" applyBorder="1" applyAlignment="1">
      <alignment horizontal="center"/>
    </xf>
    <xf numFmtId="0" fontId="44" fillId="0" borderId="77" xfId="0" applyFont="1" applyBorder="1" applyAlignment="1">
      <alignment horizontal="center"/>
    </xf>
    <xf numFmtId="0" fontId="43" fillId="0" borderId="74" xfId="0" applyFont="1" applyBorder="1" applyAlignment="1">
      <alignment horizontal="center" wrapText="1"/>
    </xf>
    <xf numFmtId="0" fontId="43" fillId="0" borderId="66" xfId="0" applyFont="1" applyBorder="1" applyAlignment="1">
      <alignment horizontal="center" wrapText="1"/>
    </xf>
    <xf numFmtId="0" fontId="43" fillId="0" borderId="42" xfId="0" applyFont="1" applyBorder="1" applyAlignment="1">
      <alignment horizontal="center" wrapText="1"/>
    </xf>
    <xf numFmtId="0" fontId="43" fillId="0" borderId="74" xfId="0" applyFont="1" applyBorder="1" applyAlignment="1">
      <alignment horizontal="center"/>
    </xf>
    <xf numFmtId="0" fontId="0" fillId="0" borderId="66" xfId="0" applyBorder="1" applyAlignment="1">
      <alignment horizontal="center"/>
    </xf>
    <xf numFmtId="0" fontId="0" fillId="0" borderId="42" xfId="0" applyBorder="1" applyAlignment="1">
      <alignment horizontal="center"/>
    </xf>
    <xf numFmtId="49" fontId="43" fillId="0" borderId="74" xfId="0" quotePrefix="1" applyNumberFormat="1" applyFont="1" applyBorder="1" applyAlignment="1">
      <alignment horizontal="center"/>
    </xf>
    <xf numFmtId="0" fontId="43" fillId="36" borderId="46" xfId="0" applyFont="1" applyFill="1" applyBorder="1" applyAlignment="1">
      <alignment horizontal="center"/>
    </xf>
    <xf numFmtId="0" fontId="43" fillId="36" borderId="47" xfId="0" applyFont="1" applyFill="1" applyBorder="1" applyAlignment="1">
      <alignment horizontal="center"/>
    </xf>
    <xf numFmtId="49" fontId="43" fillId="44" borderId="89" xfId="0" applyNumberFormat="1" applyFont="1" applyFill="1" applyBorder="1" applyAlignment="1">
      <alignment horizontal="center"/>
    </xf>
    <xf numFmtId="49" fontId="43" fillId="44" borderId="90" xfId="0" applyNumberFormat="1" applyFont="1" applyFill="1" applyBorder="1" applyAlignment="1">
      <alignment horizontal="center"/>
    </xf>
    <xf numFmtId="49" fontId="43" fillId="44" borderId="104" xfId="0" applyNumberFormat="1" applyFont="1" applyFill="1" applyBorder="1" applyAlignment="1">
      <alignment horizontal="center"/>
    </xf>
    <xf numFmtId="3" fontId="43" fillId="36" borderId="114" xfId="4" applyNumberFormat="1" applyFont="1" applyFill="1" applyBorder="1" applyAlignment="1">
      <alignment horizontal="center"/>
    </xf>
    <xf numFmtId="3" fontId="43" fillId="36" borderId="100" xfId="4" applyNumberFormat="1" applyFont="1" applyFill="1" applyBorder="1" applyAlignment="1">
      <alignment horizontal="center"/>
    </xf>
    <xf numFmtId="3" fontId="43" fillId="36" borderId="106" xfId="4" applyNumberFormat="1" applyFont="1" applyFill="1" applyBorder="1" applyAlignment="1">
      <alignment horizontal="center"/>
    </xf>
    <xf numFmtId="49" fontId="43" fillId="44" borderId="33" xfId="0" applyNumberFormat="1" applyFont="1" applyFill="1" applyBorder="1" applyAlignment="1">
      <alignment horizontal="center"/>
    </xf>
    <xf numFmtId="49" fontId="43" fillId="44" borderId="34" xfId="0" applyNumberFormat="1" applyFont="1" applyFill="1" applyBorder="1" applyAlignment="1">
      <alignment horizontal="center"/>
    </xf>
    <xf numFmtId="49" fontId="43" fillId="44" borderId="35" xfId="0" applyNumberFormat="1" applyFont="1" applyFill="1" applyBorder="1" applyAlignment="1">
      <alignment horizontal="center"/>
    </xf>
    <xf numFmtId="0" fontId="0" fillId="0" borderId="0" xfId="0" quotePrefix="1" applyAlignment="1">
      <alignment wrapText="1"/>
    </xf>
    <xf numFmtId="0" fontId="0" fillId="0" borderId="0" xfId="0" quotePrefix="1" applyAlignment="1">
      <alignment vertical="top" wrapText="1"/>
    </xf>
    <xf numFmtId="49" fontId="43" fillId="44" borderId="101" xfId="0" applyNumberFormat="1" applyFont="1" applyFill="1" applyBorder="1" applyAlignment="1">
      <alignment horizontal="center"/>
    </xf>
    <xf numFmtId="49" fontId="43" fillId="44" borderId="102" xfId="0" applyNumberFormat="1" applyFont="1" applyFill="1" applyBorder="1" applyAlignment="1">
      <alignment horizontal="center"/>
    </xf>
    <xf numFmtId="49" fontId="43" fillId="44" borderId="103" xfId="0" applyNumberFormat="1" applyFont="1" applyFill="1" applyBorder="1" applyAlignment="1">
      <alignment horizontal="center"/>
    </xf>
    <xf numFmtId="3" fontId="43" fillId="36" borderId="30" xfId="4" applyNumberFormat="1" applyFont="1" applyFill="1" applyBorder="1" applyAlignment="1">
      <alignment horizontal="center"/>
    </xf>
    <xf numFmtId="0" fontId="43" fillId="36" borderId="30" xfId="0" applyFont="1" applyFill="1" applyBorder="1" applyAlignment="1">
      <alignment horizontal="center"/>
    </xf>
    <xf numFmtId="0" fontId="43" fillId="36" borderId="54" xfId="0" applyFont="1" applyFill="1" applyBorder="1" applyAlignment="1">
      <alignment horizontal="center"/>
    </xf>
    <xf numFmtId="0" fontId="43" fillId="36" borderId="130" xfId="0" applyFont="1" applyFill="1" applyBorder="1" applyAlignment="1">
      <alignment horizontal="center"/>
    </xf>
    <xf numFmtId="0" fontId="43" fillId="36" borderId="40" xfId="0" applyFont="1" applyFill="1" applyBorder="1" applyAlignment="1">
      <alignment horizontal="center"/>
    </xf>
    <xf numFmtId="0" fontId="43" fillId="36" borderId="113" xfId="0" applyFont="1" applyFill="1" applyBorder="1" applyAlignment="1">
      <alignment horizontal="center"/>
    </xf>
    <xf numFmtId="0" fontId="43" fillId="36" borderId="8" xfId="0" applyFont="1" applyFill="1" applyBorder="1" applyAlignment="1">
      <alignment horizontal="center"/>
    </xf>
    <xf numFmtId="0" fontId="43" fillId="36" borderId="29" xfId="0" applyFont="1" applyFill="1" applyBorder="1" applyAlignment="1">
      <alignment horizontal="center"/>
    </xf>
    <xf numFmtId="0" fontId="43" fillId="36" borderId="42" xfId="0" applyFont="1" applyFill="1" applyBorder="1" applyAlignment="1">
      <alignment horizontal="center"/>
    </xf>
    <xf numFmtId="0" fontId="0" fillId="36" borderId="42" xfId="0" applyFill="1" applyBorder="1" applyAlignment="1">
      <alignment horizontal="center"/>
    </xf>
    <xf numFmtId="0" fontId="0" fillId="36" borderId="41" xfId="0" applyFill="1" applyBorder="1" applyAlignment="1">
      <alignment horizontal="center"/>
    </xf>
    <xf numFmtId="0" fontId="43" fillId="36" borderId="26" xfId="0" applyFont="1" applyFill="1" applyBorder="1" applyAlignment="1">
      <alignment horizontal="center" wrapText="1"/>
    </xf>
    <xf numFmtId="0" fontId="43" fillId="36" borderId="66" xfId="0" applyFont="1" applyFill="1" applyBorder="1" applyAlignment="1">
      <alignment horizontal="center" wrapText="1"/>
    </xf>
    <xf numFmtId="0" fontId="43" fillId="36" borderId="29" xfId="0" applyFont="1" applyFill="1" applyBorder="1" applyAlignment="1">
      <alignment horizontal="center" wrapText="1"/>
    </xf>
    <xf numFmtId="49" fontId="44" fillId="48" borderId="53" xfId="0" applyNumberFormat="1" applyFont="1" applyFill="1" applyBorder="1" applyAlignment="1">
      <alignment horizontal="center"/>
    </xf>
    <xf numFmtId="49" fontId="44" fillId="48" borderId="5" xfId="0" applyNumberFormat="1" applyFont="1" applyFill="1" applyBorder="1" applyAlignment="1">
      <alignment horizontal="center"/>
    </xf>
    <xf numFmtId="49" fontId="44" fillId="48" borderId="36" xfId="0" applyNumberFormat="1" applyFont="1" applyFill="1" applyBorder="1" applyAlignment="1">
      <alignment horizontal="center"/>
    </xf>
    <xf numFmtId="0" fontId="43" fillId="36" borderId="29" xfId="0" applyFont="1" applyFill="1" applyBorder="1"/>
    <xf numFmtId="0" fontId="43" fillId="36" borderId="66" xfId="0" applyFont="1" applyFill="1" applyBorder="1" applyAlignment="1">
      <alignment horizontal="center"/>
    </xf>
    <xf numFmtId="0" fontId="0" fillId="36" borderId="66" xfId="0" applyFill="1" applyBorder="1" applyAlignment="1">
      <alignment horizontal="center"/>
    </xf>
    <xf numFmtId="0" fontId="0" fillId="36" borderId="29" xfId="0" applyFill="1" applyBorder="1" applyAlignment="1">
      <alignment horizontal="center"/>
    </xf>
    <xf numFmtId="0" fontId="43" fillId="36" borderId="8" xfId="0" applyFont="1" applyFill="1" applyBorder="1" applyAlignment="1">
      <alignment horizontal="center" wrapText="1"/>
    </xf>
    <xf numFmtId="0" fontId="43" fillId="36" borderId="53" xfId="0" applyFont="1" applyFill="1" applyBorder="1" applyAlignment="1">
      <alignment horizontal="center" wrapText="1"/>
    </xf>
    <xf numFmtId="0" fontId="43" fillId="36" borderId="5" xfId="0" applyFont="1" applyFill="1" applyBorder="1" applyAlignment="1">
      <alignment horizontal="center" wrapText="1"/>
    </xf>
    <xf numFmtId="0" fontId="43" fillId="36" borderId="36" xfId="0" applyFont="1" applyFill="1" applyBorder="1" applyAlignment="1">
      <alignment horizontal="center" wrapText="1"/>
    </xf>
    <xf numFmtId="0" fontId="0" fillId="0" borderId="74" xfId="0" applyBorder="1" applyAlignment="1">
      <alignment vertical="top" wrapText="1"/>
    </xf>
    <xf numFmtId="0" fontId="0" fillId="0" borderId="66" xfId="0" applyBorder="1" applyAlignment="1">
      <alignment vertical="top" wrapText="1"/>
    </xf>
    <xf numFmtId="0" fontId="0" fillId="0" borderId="42" xfId="0" applyBorder="1" applyAlignment="1">
      <alignment vertical="top" wrapText="1"/>
    </xf>
    <xf numFmtId="49" fontId="44" fillId="0" borderId="53" xfId="0" applyNumberFormat="1" applyFont="1" applyBorder="1" applyAlignment="1">
      <alignment horizontal="center"/>
    </xf>
    <xf numFmtId="49" fontId="44" fillId="0" borderId="5" xfId="0" applyNumberFormat="1" applyFont="1" applyBorder="1" applyAlignment="1">
      <alignment horizontal="center"/>
    </xf>
    <xf numFmtId="49" fontId="44" fillId="0" borderId="36" xfId="0" applyNumberFormat="1" applyFont="1" applyBorder="1" applyAlignment="1">
      <alignment horizontal="center"/>
    </xf>
    <xf numFmtId="0" fontId="0" fillId="0" borderId="0" xfId="0" applyAlignment="1">
      <alignment vertical="center" wrapText="1"/>
    </xf>
    <xf numFmtId="0" fontId="0" fillId="0" borderId="0" xfId="0" applyAlignment="1">
      <alignment vertical="center"/>
    </xf>
    <xf numFmtId="0" fontId="43" fillId="0" borderId="0" xfId="0" applyFont="1" applyAlignment="1">
      <alignment horizontal="center"/>
    </xf>
    <xf numFmtId="49" fontId="43" fillId="0" borderId="0" xfId="0" quotePrefix="1" applyNumberFormat="1" applyFont="1" applyAlignment="1">
      <alignment horizontal="center"/>
    </xf>
    <xf numFmtId="0" fontId="43" fillId="36" borderId="89" xfId="0" applyFont="1" applyFill="1" applyBorder="1" applyAlignment="1">
      <alignment horizontal="center"/>
    </xf>
    <xf numFmtId="0" fontId="43" fillId="36" borderId="90" xfId="0" applyFont="1" applyFill="1" applyBorder="1" applyAlignment="1">
      <alignment horizontal="center"/>
    </xf>
    <xf numFmtId="0" fontId="43" fillId="36" borderId="104" xfId="0" applyFont="1" applyFill="1" applyBorder="1" applyAlignment="1">
      <alignment horizontal="center"/>
    </xf>
    <xf numFmtId="0" fontId="43" fillId="0" borderId="76" xfId="0" applyFont="1" applyBorder="1"/>
    <xf numFmtId="0" fontId="43" fillId="0" borderId="100" xfId="0" applyFont="1" applyBorder="1"/>
    <xf numFmtId="0" fontId="43" fillId="0" borderId="77" xfId="0" applyFont="1" applyBorder="1"/>
    <xf numFmtId="0" fontId="118" fillId="0" borderId="0" xfId="0" applyFont="1" applyAlignment="1">
      <alignment horizontal="left" vertical="center" wrapText="1"/>
    </xf>
    <xf numFmtId="0" fontId="0" fillId="0" borderId="0" xfId="31324" applyFont="1" applyAlignment="1">
      <alignment horizontal="left" vertical="center" wrapText="1"/>
    </xf>
    <xf numFmtId="0" fontId="0" fillId="0" borderId="0" xfId="0" applyAlignment="1">
      <alignment horizontal="left" vertical="center"/>
    </xf>
    <xf numFmtId="0" fontId="118" fillId="0" borderId="0" xfId="0" applyFont="1" applyAlignment="1">
      <alignment horizontal="left" vertical="center"/>
    </xf>
    <xf numFmtId="0" fontId="43" fillId="0" borderId="76" xfId="0" applyFont="1" applyBorder="1" applyAlignment="1">
      <alignment wrapText="1"/>
    </xf>
    <xf numFmtId="0" fontId="43" fillId="0" borderId="100" xfId="0" applyFont="1" applyBorder="1" applyAlignment="1">
      <alignment wrapText="1"/>
    </xf>
    <xf numFmtId="0" fontId="43" fillId="0" borderId="77" xfId="0" applyFont="1" applyBorder="1" applyAlignment="1">
      <alignment wrapText="1"/>
    </xf>
    <xf numFmtId="0" fontId="0" fillId="0" borderId="0" xfId="31318" applyFont="1" applyAlignment="1">
      <alignment horizontal="left" vertical="center" wrapText="1"/>
    </xf>
    <xf numFmtId="0" fontId="44" fillId="0" borderId="0" xfId="0" applyFont="1" applyAlignment="1">
      <alignment horizontal="center" vertical="center" wrapText="1"/>
    </xf>
    <xf numFmtId="0" fontId="44" fillId="0" borderId="0" xfId="0" applyFont="1" applyAlignment="1">
      <alignment horizontal="center" vertical="center"/>
    </xf>
    <xf numFmtId="17" fontId="44" fillId="0" borderId="0" xfId="0" quotePrefix="1" applyNumberFormat="1" applyFont="1" applyAlignment="1">
      <alignment horizontal="center" vertical="center"/>
    </xf>
    <xf numFmtId="0" fontId="83" fillId="0" borderId="0" xfId="0" applyFont="1" applyAlignment="1">
      <alignment horizontal="left" vertical="top" wrapText="1"/>
    </xf>
    <xf numFmtId="0" fontId="83" fillId="43" borderId="0" xfId="0" applyFont="1" applyFill="1" applyAlignment="1">
      <alignment horizontal="left" vertical="top" wrapText="1"/>
    </xf>
    <xf numFmtId="17" fontId="44" fillId="0" borderId="0" xfId="0" quotePrefix="1" applyNumberFormat="1" applyFont="1" applyAlignment="1">
      <alignment horizontal="center" vertical="center" wrapText="1"/>
    </xf>
    <xf numFmtId="0" fontId="83" fillId="0" borderId="0" xfId="0" applyFont="1" applyAlignment="1">
      <alignment horizontal="left" vertical="center" wrapText="1"/>
    </xf>
    <xf numFmtId="0" fontId="44" fillId="0" borderId="0" xfId="0" quotePrefix="1" applyFont="1" applyAlignment="1">
      <alignment horizontal="center" wrapText="1"/>
    </xf>
    <xf numFmtId="49" fontId="44" fillId="0" borderId="74" xfId="0" quotePrefix="1" applyNumberFormat="1" applyFont="1" applyBorder="1" applyAlignment="1">
      <alignment horizontal="center"/>
    </xf>
    <xf numFmtId="49" fontId="44" fillId="0" borderId="66" xfId="0" applyNumberFormat="1" applyFont="1" applyBorder="1" applyAlignment="1">
      <alignment horizontal="center"/>
    </xf>
    <xf numFmtId="49" fontId="44" fillId="0" borderId="42" xfId="0" applyNumberFormat="1" applyFont="1" applyBorder="1" applyAlignment="1">
      <alignment horizontal="center"/>
    </xf>
    <xf numFmtId="0" fontId="43" fillId="36" borderId="126" xfId="0" quotePrefix="1" applyFont="1" applyFill="1" applyBorder="1" applyAlignment="1">
      <alignment horizontal="center"/>
    </xf>
    <xf numFmtId="0" fontId="43" fillId="36" borderId="117" xfId="0" applyFont="1" applyFill="1" applyBorder="1" applyAlignment="1">
      <alignment horizontal="center"/>
    </xf>
    <xf numFmtId="0" fontId="43" fillId="36" borderId="128" xfId="0" applyFont="1" applyFill="1" applyBorder="1" applyAlignment="1">
      <alignment horizontal="center"/>
    </xf>
    <xf numFmtId="0" fontId="43" fillId="36" borderId="116" xfId="0" applyFont="1" applyFill="1" applyBorder="1" applyAlignment="1">
      <alignment horizontal="center"/>
    </xf>
    <xf numFmtId="0" fontId="43" fillId="36" borderId="118" xfId="0" applyFont="1" applyFill="1" applyBorder="1" applyAlignment="1">
      <alignment horizontal="center"/>
    </xf>
    <xf numFmtId="0" fontId="43" fillId="36" borderId="126" xfId="0" applyFont="1" applyFill="1" applyBorder="1" applyAlignment="1">
      <alignment horizontal="center"/>
    </xf>
    <xf numFmtId="0" fontId="0" fillId="0" borderId="0" xfId="0" quotePrefix="1" applyAlignment="1">
      <alignment horizontal="left"/>
    </xf>
    <xf numFmtId="0" fontId="83" fillId="0" borderId="0" xfId="0" applyFont="1"/>
    <xf numFmtId="0" fontId="43" fillId="36" borderId="87" xfId="0" applyFont="1" applyFill="1" applyBorder="1" applyAlignment="1">
      <alignment horizontal="center" vertical="center" wrapText="1"/>
    </xf>
    <xf numFmtId="0" fontId="43" fillId="36" borderId="107" xfId="0" applyFont="1" applyFill="1" applyBorder="1" applyAlignment="1">
      <alignment horizontal="center" vertical="center" wrapText="1"/>
    </xf>
    <xf numFmtId="0" fontId="43" fillId="36" borderId="48" xfId="0" applyFont="1" applyFill="1" applyBorder="1" applyAlignment="1">
      <alignment horizontal="center" vertical="center" wrapText="1"/>
    </xf>
    <xf numFmtId="0" fontId="43" fillId="36" borderId="102" xfId="0" applyFont="1" applyFill="1" applyBorder="1" applyAlignment="1">
      <alignment horizontal="center" vertical="center" wrapText="1"/>
    </xf>
    <xf numFmtId="0" fontId="43" fillId="36" borderId="30" xfId="0" applyFont="1" applyFill="1" applyBorder="1" applyAlignment="1">
      <alignment horizontal="center" vertical="center" wrapText="1"/>
    </xf>
    <xf numFmtId="0" fontId="43" fillId="36" borderId="81" xfId="0" applyFont="1" applyFill="1" applyBorder="1" applyAlignment="1">
      <alignment horizontal="center" vertical="center" wrapText="1"/>
    </xf>
    <xf numFmtId="0" fontId="118" fillId="0" borderId="46" xfId="0" applyFont="1" applyBorder="1" applyAlignment="1">
      <alignment horizontal="center" vertical="center" wrapText="1"/>
    </xf>
    <xf numFmtId="0" fontId="81" fillId="0" borderId="0" xfId="0" applyFont="1"/>
    <xf numFmtId="0" fontId="120" fillId="0" borderId="0" xfId="0" applyFont="1"/>
    <xf numFmtId="0" fontId="43" fillId="36" borderId="90" xfId="0" applyFont="1" applyFill="1" applyBorder="1" applyAlignment="1">
      <alignment horizontal="center" vertical="center" wrapText="1"/>
    </xf>
    <xf numFmtId="0" fontId="43" fillId="36" borderId="34" xfId="0" applyFont="1" applyFill="1" applyBorder="1" applyAlignment="1">
      <alignment horizontal="center" vertical="center" wrapText="1"/>
    </xf>
    <xf numFmtId="0" fontId="43" fillId="36" borderId="103" xfId="0" applyFont="1" applyFill="1" applyBorder="1" applyAlignment="1">
      <alignment horizontal="center" vertical="center" wrapText="1"/>
    </xf>
    <xf numFmtId="0" fontId="43" fillId="36" borderId="54" xfId="0" applyFont="1" applyFill="1" applyBorder="1" applyAlignment="1">
      <alignment horizontal="center" vertical="center" wrapText="1"/>
    </xf>
    <xf numFmtId="0" fontId="43" fillId="36" borderId="25" xfId="0" applyFont="1" applyFill="1" applyBorder="1" applyAlignment="1">
      <alignment horizontal="center" vertical="center" wrapText="1"/>
    </xf>
    <xf numFmtId="0" fontId="43" fillId="36" borderId="85" xfId="0" applyFont="1" applyFill="1" applyBorder="1" applyAlignment="1">
      <alignment horizontal="center" vertical="center" wrapText="1"/>
    </xf>
    <xf numFmtId="0" fontId="43" fillId="36" borderId="67" xfId="0" applyFont="1" applyFill="1" applyBorder="1" applyAlignment="1">
      <alignment horizontal="center" vertical="center" wrapText="1"/>
    </xf>
    <xf numFmtId="0" fontId="43" fillId="36" borderId="45" xfId="0" applyFont="1" applyFill="1" applyBorder="1" applyAlignment="1">
      <alignment horizontal="center" vertical="center" wrapText="1"/>
    </xf>
    <xf numFmtId="0" fontId="43" fillId="36" borderId="99" xfId="0" applyFont="1" applyFill="1" applyBorder="1" applyAlignment="1">
      <alignment horizontal="center" vertical="center"/>
    </xf>
    <xf numFmtId="0" fontId="43" fillId="36" borderId="31" xfId="0" applyFont="1" applyFill="1" applyBorder="1" applyAlignment="1">
      <alignment horizontal="center" vertical="center"/>
    </xf>
    <xf numFmtId="0" fontId="43" fillId="36" borderId="61" xfId="0" applyFont="1" applyFill="1" applyBorder="1" applyAlignment="1">
      <alignment horizontal="center" vertical="center"/>
    </xf>
    <xf numFmtId="0" fontId="43" fillId="36" borderId="76" xfId="0" applyFont="1" applyFill="1" applyBorder="1" applyAlignment="1">
      <alignment horizontal="center" vertical="center" wrapText="1"/>
    </xf>
    <xf numFmtId="0" fontId="43" fillId="36" borderId="100" xfId="0" applyFont="1" applyFill="1" applyBorder="1" applyAlignment="1">
      <alignment horizontal="center" vertical="center" wrapText="1"/>
    </xf>
    <xf numFmtId="0" fontId="43" fillId="36" borderId="77" xfId="0" applyFont="1" applyFill="1" applyBorder="1" applyAlignment="1">
      <alignment horizontal="center" vertical="center" wrapText="1"/>
    </xf>
    <xf numFmtId="0" fontId="43" fillId="36" borderId="78" xfId="0" applyFont="1" applyFill="1" applyBorder="1" applyAlignment="1">
      <alignment horizontal="center" vertical="center" wrapText="1"/>
    </xf>
    <xf numFmtId="0" fontId="43" fillId="36" borderId="79" xfId="0" applyFont="1" applyFill="1" applyBorder="1" applyAlignment="1">
      <alignment horizontal="center" vertical="center" wrapText="1"/>
    </xf>
    <xf numFmtId="0" fontId="43" fillId="36" borderId="80" xfId="0" applyFont="1" applyFill="1" applyBorder="1" applyAlignment="1">
      <alignment horizontal="center" vertical="center" wrapText="1"/>
    </xf>
    <xf numFmtId="0" fontId="43" fillId="36" borderId="88" xfId="0" applyFont="1" applyFill="1" applyBorder="1" applyAlignment="1">
      <alignment horizontal="center" vertical="center" wrapText="1"/>
    </xf>
    <xf numFmtId="0" fontId="43" fillId="36" borderId="78" xfId="31305" applyFont="1" applyFill="1" applyBorder="1" applyAlignment="1">
      <alignment horizontal="center" vertical="center" wrapText="1"/>
    </xf>
    <xf numFmtId="0" fontId="43" fillId="36" borderId="114" xfId="31305" applyFont="1" applyFill="1" applyBorder="1" applyAlignment="1">
      <alignment horizontal="center" vertical="center" wrapText="1"/>
    </xf>
    <xf numFmtId="0" fontId="43" fillId="36" borderId="66" xfId="0" applyFont="1" applyFill="1" applyBorder="1" applyAlignment="1">
      <alignment horizontal="center" vertical="center" wrapText="1"/>
    </xf>
    <xf numFmtId="0" fontId="43" fillId="36" borderId="46" xfId="0" applyFont="1" applyFill="1" applyBorder="1" applyAlignment="1">
      <alignment horizontal="center" vertical="center" wrapText="1"/>
    </xf>
    <xf numFmtId="0" fontId="43" fillId="36" borderId="84" xfId="0" applyFont="1" applyFill="1" applyBorder="1" applyAlignment="1">
      <alignment horizontal="center" vertical="center" wrapText="1"/>
    </xf>
    <xf numFmtId="0" fontId="43" fillId="36" borderId="68" xfId="0" applyFont="1" applyFill="1" applyBorder="1" applyAlignment="1">
      <alignment horizontal="center" vertical="center" wrapText="1"/>
    </xf>
    <xf numFmtId="0" fontId="43" fillId="36" borderId="47" xfId="0" applyFont="1" applyFill="1" applyBorder="1" applyAlignment="1">
      <alignment horizontal="center" vertical="center" wrapText="1"/>
    </xf>
    <xf numFmtId="0" fontId="43" fillId="36" borderId="86" xfId="0" applyFont="1" applyFill="1" applyBorder="1" applyAlignment="1">
      <alignment horizontal="center" vertical="center" wrapText="1"/>
    </xf>
    <xf numFmtId="0" fontId="43" fillId="36" borderId="51" xfId="0" applyFont="1" applyFill="1" applyBorder="1" applyAlignment="1">
      <alignment horizontal="center" vertical="center" wrapText="1"/>
    </xf>
    <xf numFmtId="0" fontId="84" fillId="0" borderId="0" xfId="0" applyFont="1" applyAlignment="1">
      <alignment horizontal="left" vertical="center" wrapText="1"/>
    </xf>
    <xf numFmtId="0" fontId="118" fillId="0" borderId="0" xfId="0" applyFont="1" applyAlignment="1">
      <alignment vertical="center" wrapText="1"/>
    </xf>
    <xf numFmtId="0" fontId="43" fillId="0" borderId="0" xfId="0" applyFont="1" applyAlignment="1">
      <alignment wrapText="1"/>
    </xf>
    <xf numFmtId="0" fontId="44" fillId="0" borderId="85" xfId="0" applyFont="1" applyBorder="1" applyAlignment="1">
      <alignment horizontal="center" wrapText="1"/>
    </xf>
    <xf numFmtId="0" fontId="44" fillId="0" borderId="81" xfId="0" applyFont="1" applyBorder="1" applyAlignment="1">
      <alignment horizontal="center"/>
    </xf>
    <xf numFmtId="0" fontId="44" fillId="0" borderId="98" xfId="0" applyFont="1" applyBorder="1" applyAlignment="1">
      <alignment horizontal="center"/>
    </xf>
    <xf numFmtId="49" fontId="44" fillId="0" borderId="39" xfId="0" applyNumberFormat="1" applyFont="1" applyBorder="1" applyAlignment="1">
      <alignment horizontal="center"/>
    </xf>
    <xf numFmtId="49" fontId="44" fillId="0" borderId="45" xfId="0" quotePrefix="1" applyNumberFormat="1" applyFont="1" applyBorder="1" applyAlignment="1">
      <alignment horizontal="center" wrapText="1"/>
    </xf>
    <xf numFmtId="49" fontId="44" fillId="0" borderId="46" xfId="0" applyNumberFormat="1" applyFont="1" applyBorder="1" applyAlignment="1">
      <alignment horizontal="center"/>
    </xf>
    <xf numFmtId="49" fontId="44" fillId="0" borderId="146" xfId="0" applyNumberFormat="1" applyFont="1" applyBorder="1" applyAlignment="1">
      <alignment horizontal="center"/>
    </xf>
    <xf numFmtId="0" fontId="84" fillId="0" borderId="0" xfId="0" applyFont="1" applyAlignment="1">
      <alignment horizontal="left" wrapText="1"/>
    </xf>
    <xf numFmtId="0" fontId="44" fillId="0" borderId="84" xfId="0" applyFont="1" applyBorder="1" applyAlignment="1">
      <alignment horizontal="center"/>
    </xf>
    <xf numFmtId="49" fontId="0" fillId="0" borderId="50" xfId="0" applyNumberFormat="1" applyBorder="1" applyAlignment="1">
      <alignment horizontal="center"/>
    </xf>
    <xf numFmtId="49" fontId="44" fillId="0" borderId="47" xfId="0" applyNumberFormat="1" applyFont="1" applyBorder="1" applyAlignment="1">
      <alignment horizontal="center"/>
    </xf>
    <xf numFmtId="0" fontId="0" fillId="0" borderId="42" xfId="0" applyBorder="1" applyAlignment="1">
      <alignment wrapText="1"/>
    </xf>
    <xf numFmtId="0" fontId="84" fillId="0" borderId="0" xfId="0" applyFont="1"/>
    <xf numFmtId="0" fontId="0" fillId="0" borderId="0" xfId="167" applyFont="1" applyAlignment="1">
      <alignment horizontal="left" vertical="center" wrapText="1"/>
    </xf>
    <xf numFmtId="0" fontId="43" fillId="36" borderId="99" xfId="0" applyFont="1" applyFill="1" applyBorder="1" applyAlignment="1">
      <alignment horizontal="center" vertical="center" wrapText="1"/>
    </xf>
    <xf numFmtId="0" fontId="43" fillId="36" borderId="64" xfId="0" applyFont="1" applyFill="1" applyBorder="1" applyAlignment="1">
      <alignment horizontal="center" vertical="center" wrapText="1"/>
    </xf>
    <xf numFmtId="0" fontId="44" fillId="0" borderId="0" xfId="0" quotePrefix="1" applyFont="1" applyAlignment="1">
      <alignment horizontal="center"/>
    </xf>
    <xf numFmtId="0" fontId="43" fillId="36" borderId="88" xfId="0" applyFont="1" applyFill="1" applyBorder="1" applyAlignment="1">
      <alignment horizontal="center" vertical="center"/>
    </xf>
    <xf numFmtId="0" fontId="43" fillId="36" borderId="27" xfId="0" applyFont="1" applyFill="1" applyBorder="1" applyAlignment="1">
      <alignment horizontal="center" vertical="center"/>
    </xf>
    <xf numFmtId="0" fontId="43" fillId="36" borderId="90" xfId="0" quotePrefix="1" applyFont="1" applyFill="1" applyBorder="1" applyAlignment="1">
      <alignment horizontal="center"/>
    </xf>
    <xf numFmtId="0" fontId="43" fillId="36" borderId="89" xfId="0" quotePrefix="1" applyFont="1" applyFill="1" applyBorder="1" applyAlignment="1">
      <alignment horizontal="center"/>
    </xf>
    <xf numFmtId="0" fontId="43" fillId="36" borderId="104" xfId="0" quotePrefix="1" applyFont="1" applyFill="1" applyBorder="1" applyAlignment="1">
      <alignment horizontal="center"/>
    </xf>
    <xf numFmtId="0" fontId="43" fillId="36" borderId="112" xfId="0" applyFont="1" applyFill="1" applyBorder="1" applyAlignment="1">
      <alignment horizontal="center"/>
    </xf>
    <xf numFmtId="0" fontId="43" fillId="36" borderId="91" xfId="0" applyFont="1" applyFill="1" applyBorder="1" applyAlignment="1">
      <alignment horizontal="center"/>
    </xf>
    <xf numFmtId="0" fontId="44" fillId="0" borderId="85" xfId="0" applyFont="1" applyBorder="1" applyAlignment="1">
      <alignment horizontal="center"/>
    </xf>
    <xf numFmtId="49" fontId="44" fillId="0" borderId="28" xfId="0" quotePrefix="1" applyNumberFormat="1" applyFont="1" applyBorder="1" applyAlignment="1">
      <alignment horizontal="center"/>
    </xf>
    <xf numFmtId="0" fontId="43" fillId="36" borderId="104" xfId="0" applyFont="1" applyFill="1" applyBorder="1" applyAlignment="1">
      <alignment horizontal="center" vertical="center" wrapText="1"/>
    </xf>
    <xf numFmtId="0" fontId="43" fillId="36" borderId="57" xfId="0" applyFont="1" applyFill="1" applyBorder="1" applyAlignment="1">
      <alignment horizontal="center" vertical="center" wrapText="1"/>
    </xf>
    <xf numFmtId="0" fontId="0" fillId="0" borderId="46" xfId="0" applyBorder="1" applyAlignment="1">
      <alignment horizontal="center" vertical="center" wrapText="1"/>
    </xf>
    <xf numFmtId="49" fontId="44" fillId="0" borderId="51" xfId="0" applyNumberFormat="1" applyFont="1" applyBorder="1" applyAlignment="1">
      <alignment horizontal="center"/>
    </xf>
    <xf numFmtId="0" fontId="43" fillId="36" borderId="80" xfId="31305" applyFont="1" applyFill="1" applyBorder="1" applyAlignment="1">
      <alignment horizontal="center" vertical="center" wrapText="1"/>
    </xf>
    <xf numFmtId="0" fontId="43" fillId="36" borderId="74" xfId="0" applyFont="1" applyFill="1" applyBorder="1" applyAlignment="1">
      <alignment horizontal="center" vertical="center" wrapText="1"/>
    </xf>
    <xf numFmtId="0" fontId="43" fillId="36" borderId="94" xfId="0" applyFont="1" applyFill="1" applyBorder="1" applyAlignment="1">
      <alignment horizontal="center" vertical="center" wrapText="1"/>
    </xf>
    <xf numFmtId="0" fontId="118" fillId="0" borderId="0" xfId="167" applyFont="1" applyAlignment="1">
      <alignment horizontal="left" vertical="center" wrapText="1"/>
    </xf>
    <xf numFmtId="49" fontId="52" fillId="0" borderId="0" xfId="0" applyNumberFormat="1" applyFont="1" applyAlignment="1">
      <alignment horizontal="center"/>
    </xf>
    <xf numFmtId="0" fontId="43" fillId="36" borderId="43" xfId="0" applyFont="1" applyFill="1" applyBorder="1" applyAlignment="1">
      <alignment horizontal="center" vertical="center" wrapText="1"/>
    </xf>
    <xf numFmtId="0" fontId="84" fillId="0" borderId="0" xfId="0" applyFont="1" applyAlignment="1">
      <alignment vertical="center" wrapText="1"/>
    </xf>
    <xf numFmtId="0" fontId="118" fillId="0" borderId="0" xfId="31307" applyAlignment="1">
      <alignment vertical="center" wrapText="1"/>
    </xf>
  </cellXfs>
  <cellStyles count="31385">
    <cellStyle name="% complete (beyond plan) legend" xfId="31350" xr:uid="{0EDAC60D-3197-45B8-8453-FA2ED146951B}"/>
    <cellStyle name="20% - Accent1 2" xfId="6" xr:uid="{00000000-0005-0000-0000-000006000000}"/>
    <cellStyle name="20% - Accent1 2 2" xfId="560" xr:uid="{00000000-0005-0000-0000-00003D020000}"/>
    <cellStyle name="20% - Accent1 2 2 2" xfId="31287" xr:uid="{00000000-0005-0000-0000-00004B7A0000}"/>
    <cellStyle name="20% - Accent1 2 3" xfId="561" xr:uid="{00000000-0005-0000-0000-00003E020000}"/>
    <cellStyle name="20% - Accent1 2 4" xfId="562" xr:uid="{00000000-0005-0000-0000-00003F020000}"/>
    <cellStyle name="20% - Accent1 2 5" xfId="563" xr:uid="{00000000-0005-0000-0000-000040020000}"/>
    <cellStyle name="20% - Accent1 2 6" xfId="564" xr:uid="{00000000-0005-0000-0000-000041020000}"/>
    <cellStyle name="20% - Accent1 2 7" xfId="559" xr:uid="{00000000-0005-0000-0000-00003C020000}"/>
    <cellStyle name="20% - Accent1 2 8" xfId="363" xr:uid="{00000000-0005-0000-0000-000075010000}"/>
    <cellStyle name="20% - Accent2 2" xfId="7" xr:uid="{00000000-0005-0000-0000-000007000000}"/>
    <cellStyle name="20% - Accent2 2 2" xfId="566" xr:uid="{00000000-0005-0000-0000-000043020000}"/>
    <cellStyle name="20% - Accent2 2 3" xfId="567" xr:uid="{00000000-0005-0000-0000-000044020000}"/>
    <cellStyle name="20% - Accent2 2 4" xfId="568" xr:uid="{00000000-0005-0000-0000-000045020000}"/>
    <cellStyle name="20% - Accent2 2 5" xfId="569" xr:uid="{00000000-0005-0000-0000-000046020000}"/>
    <cellStyle name="20% - Accent2 2 6" xfId="570" xr:uid="{00000000-0005-0000-0000-000047020000}"/>
    <cellStyle name="20% - Accent2 2 7" xfId="565" xr:uid="{00000000-0005-0000-0000-000042020000}"/>
    <cellStyle name="20% - Accent2 2 8" xfId="364" xr:uid="{00000000-0005-0000-0000-000076010000}"/>
    <cellStyle name="20% - Accent3 2" xfId="8" xr:uid="{00000000-0005-0000-0000-000008000000}"/>
    <cellStyle name="20% - Accent3 2 2" xfId="572" xr:uid="{00000000-0005-0000-0000-000049020000}"/>
    <cellStyle name="20% - Accent3 2 3" xfId="573" xr:uid="{00000000-0005-0000-0000-00004A020000}"/>
    <cellStyle name="20% - Accent3 2 4" xfId="574" xr:uid="{00000000-0005-0000-0000-00004B020000}"/>
    <cellStyle name="20% - Accent3 2 5" xfId="575" xr:uid="{00000000-0005-0000-0000-00004C020000}"/>
    <cellStyle name="20% - Accent3 2 6" xfId="576" xr:uid="{00000000-0005-0000-0000-00004D020000}"/>
    <cellStyle name="20% - Accent3 2 7" xfId="571" xr:uid="{00000000-0005-0000-0000-000048020000}"/>
    <cellStyle name="20% - Accent3 2 8" xfId="365" xr:uid="{00000000-0005-0000-0000-000077010000}"/>
    <cellStyle name="20% - Accent4 2" xfId="9" xr:uid="{00000000-0005-0000-0000-000009000000}"/>
    <cellStyle name="20% - Accent4 2 2" xfId="578" xr:uid="{00000000-0005-0000-0000-00004F020000}"/>
    <cellStyle name="20% - Accent4 2 3" xfId="579" xr:uid="{00000000-0005-0000-0000-000050020000}"/>
    <cellStyle name="20% - Accent4 2 4" xfId="580" xr:uid="{00000000-0005-0000-0000-000051020000}"/>
    <cellStyle name="20% - Accent4 2 5" xfId="581" xr:uid="{00000000-0005-0000-0000-000052020000}"/>
    <cellStyle name="20% - Accent4 2 6" xfId="582" xr:uid="{00000000-0005-0000-0000-000053020000}"/>
    <cellStyle name="20% - Accent4 2 7" xfId="577" xr:uid="{00000000-0005-0000-0000-00004E020000}"/>
    <cellStyle name="20% - Accent4 2 8" xfId="366" xr:uid="{00000000-0005-0000-0000-000078010000}"/>
    <cellStyle name="20% - Accent5 2" xfId="10" xr:uid="{00000000-0005-0000-0000-00000A000000}"/>
    <cellStyle name="20% - Accent5 2 2" xfId="367" xr:uid="{00000000-0005-0000-0000-000079010000}"/>
    <cellStyle name="20% - Accent6 2" xfId="11" xr:uid="{00000000-0005-0000-0000-00000B000000}"/>
    <cellStyle name="20% - Accent6 2 2" xfId="584" xr:uid="{00000000-0005-0000-0000-000055020000}"/>
    <cellStyle name="20% - Accent6 2 3" xfId="585" xr:uid="{00000000-0005-0000-0000-000056020000}"/>
    <cellStyle name="20% - Accent6 2 4" xfId="586" xr:uid="{00000000-0005-0000-0000-000057020000}"/>
    <cellStyle name="20% - Accent6 2 5" xfId="587" xr:uid="{00000000-0005-0000-0000-000058020000}"/>
    <cellStyle name="20% - Accent6 2 6" xfId="588" xr:uid="{00000000-0005-0000-0000-000059020000}"/>
    <cellStyle name="20% - Accent6 2 7" xfId="583" xr:uid="{00000000-0005-0000-0000-000054020000}"/>
    <cellStyle name="20% - Accent6 2 8" xfId="368" xr:uid="{00000000-0005-0000-0000-00007A010000}"/>
    <cellStyle name="40% - Accent1 2" xfId="12" xr:uid="{00000000-0005-0000-0000-00000C000000}"/>
    <cellStyle name="40% - Accent1 2 2" xfId="590" xr:uid="{00000000-0005-0000-0000-00005B020000}"/>
    <cellStyle name="40% - Accent1 2 3" xfId="591" xr:uid="{00000000-0005-0000-0000-00005C020000}"/>
    <cellStyle name="40% - Accent1 2 4" xfId="592" xr:uid="{00000000-0005-0000-0000-00005D020000}"/>
    <cellStyle name="40% - Accent1 2 5" xfId="593" xr:uid="{00000000-0005-0000-0000-00005E020000}"/>
    <cellStyle name="40% - Accent1 2 6" xfId="594" xr:uid="{00000000-0005-0000-0000-00005F020000}"/>
    <cellStyle name="40% - Accent1 2 7" xfId="589" xr:uid="{00000000-0005-0000-0000-00005A020000}"/>
    <cellStyle name="40% - Accent1 2 8" xfId="369" xr:uid="{00000000-0005-0000-0000-00007B010000}"/>
    <cellStyle name="40% - Accent2 2" xfId="13" xr:uid="{00000000-0005-0000-0000-00000D000000}"/>
    <cellStyle name="40% - Accent2 2 2" xfId="370" xr:uid="{00000000-0005-0000-0000-00007C010000}"/>
    <cellStyle name="40% - Accent3 2" xfId="14" xr:uid="{00000000-0005-0000-0000-00000E000000}"/>
    <cellStyle name="40% - Accent3 2 2" xfId="596" xr:uid="{00000000-0005-0000-0000-000061020000}"/>
    <cellStyle name="40% - Accent3 2 3" xfId="597" xr:uid="{00000000-0005-0000-0000-000062020000}"/>
    <cellStyle name="40% - Accent3 2 4" xfId="598" xr:uid="{00000000-0005-0000-0000-000063020000}"/>
    <cellStyle name="40% - Accent3 2 5" xfId="599" xr:uid="{00000000-0005-0000-0000-000064020000}"/>
    <cellStyle name="40% - Accent3 2 6" xfId="600" xr:uid="{00000000-0005-0000-0000-000065020000}"/>
    <cellStyle name="40% - Accent3 2 7" xfId="595" xr:uid="{00000000-0005-0000-0000-000060020000}"/>
    <cellStyle name="40% - Accent3 2 8" xfId="371" xr:uid="{00000000-0005-0000-0000-00007D010000}"/>
    <cellStyle name="40% - Accent4 2" xfId="15" xr:uid="{00000000-0005-0000-0000-00000F000000}"/>
    <cellStyle name="40% - Accent4 2 2" xfId="602" xr:uid="{00000000-0005-0000-0000-000067020000}"/>
    <cellStyle name="40% - Accent4 2 3" xfId="603" xr:uid="{00000000-0005-0000-0000-000068020000}"/>
    <cellStyle name="40% - Accent4 2 4" xfId="604" xr:uid="{00000000-0005-0000-0000-000069020000}"/>
    <cellStyle name="40% - Accent4 2 5" xfId="605" xr:uid="{00000000-0005-0000-0000-00006A020000}"/>
    <cellStyle name="40% - Accent4 2 6" xfId="606" xr:uid="{00000000-0005-0000-0000-00006B020000}"/>
    <cellStyle name="40% - Accent4 2 7" xfId="601" xr:uid="{00000000-0005-0000-0000-000066020000}"/>
    <cellStyle name="40% - Accent4 2 8" xfId="372" xr:uid="{00000000-0005-0000-0000-00007E010000}"/>
    <cellStyle name="40% - Accent5 2" xfId="16" xr:uid="{00000000-0005-0000-0000-000010000000}"/>
    <cellStyle name="40% - Accent5 2 2" xfId="373" xr:uid="{00000000-0005-0000-0000-00007F010000}"/>
    <cellStyle name="40% - Accent6 2" xfId="17" xr:uid="{00000000-0005-0000-0000-000011000000}"/>
    <cellStyle name="40% - Accent6 2 2" xfId="608" xr:uid="{00000000-0005-0000-0000-00006D020000}"/>
    <cellStyle name="40% - Accent6 2 3" xfId="609" xr:uid="{00000000-0005-0000-0000-00006E020000}"/>
    <cellStyle name="40% - Accent6 2 4" xfId="610" xr:uid="{00000000-0005-0000-0000-00006F020000}"/>
    <cellStyle name="40% - Accent6 2 5" xfId="611" xr:uid="{00000000-0005-0000-0000-000070020000}"/>
    <cellStyle name="40% - Accent6 2 6" xfId="612" xr:uid="{00000000-0005-0000-0000-000071020000}"/>
    <cellStyle name="40% - Accent6 2 7" xfId="607" xr:uid="{00000000-0005-0000-0000-00006C020000}"/>
    <cellStyle name="40% - Accent6 2 8" xfId="374" xr:uid="{00000000-0005-0000-0000-000080010000}"/>
    <cellStyle name="60% - Accent1 2" xfId="18" xr:uid="{00000000-0005-0000-0000-000012000000}"/>
    <cellStyle name="60% - Accent1 2 2" xfId="614" xr:uid="{00000000-0005-0000-0000-000073020000}"/>
    <cellStyle name="60% - Accent1 2 3" xfId="615" xr:uid="{00000000-0005-0000-0000-000074020000}"/>
    <cellStyle name="60% - Accent1 2 4" xfId="616" xr:uid="{00000000-0005-0000-0000-000075020000}"/>
    <cellStyle name="60% - Accent1 2 5" xfId="617" xr:uid="{00000000-0005-0000-0000-000076020000}"/>
    <cellStyle name="60% - Accent1 2 6" xfId="618" xr:uid="{00000000-0005-0000-0000-000077020000}"/>
    <cellStyle name="60% - Accent1 2 7" xfId="613" xr:uid="{00000000-0005-0000-0000-000072020000}"/>
    <cellStyle name="60% - Accent1 2 8" xfId="375" xr:uid="{00000000-0005-0000-0000-000081010000}"/>
    <cellStyle name="60% - Accent2 2" xfId="19" xr:uid="{00000000-0005-0000-0000-000013000000}"/>
    <cellStyle name="60% - Accent2 2 2" xfId="376" xr:uid="{00000000-0005-0000-0000-000082010000}"/>
    <cellStyle name="60% - Accent3 2" xfId="20" xr:uid="{00000000-0005-0000-0000-000014000000}"/>
    <cellStyle name="60% - Accent3 2 2" xfId="620" xr:uid="{00000000-0005-0000-0000-000079020000}"/>
    <cellStyle name="60% - Accent3 2 3" xfId="621" xr:uid="{00000000-0005-0000-0000-00007A020000}"/>
    <cellStyle name="60% - Accent3 2 4" xfId="622" xr:uid="{00000000-0005-0000-0000-00007B020000}"/>
    <cellStyle name="60% - Accent3 2 5" xfId="623" xr:uid="{00000000-0005-0000-0000-00007C020000}"/>
    <cellStyle name="60% - Accent3 2 6" xfId="624" xr:uid="{00000000-0005-0000-0000-00007D020000}"/>
    <cellStyle name="60% - Accent3 2 7" xfId="619" xr:uid="{00000000-0005-0000-0000-000078020000}"/>
    <cellStyle name="60% - Accent3 2 8" xfId="377" xr:uid="{00000000-0005-0000-0000-000083010000}"/>
    <cellStyle name="60% - Accent4 2" xfId="21" xr:uid="{00000000-0005-0000-0000-000015000000}"/>
    <cellStyle name="60% - Accent4 2 2" xfId="626" xr:uid="{00000000-0005-0000-0000-00007F020000}"/>
    <cellStyle name="60% - Accent4 2 3" xfId="627" xr:uid="{00000000-0005-0000-0000-000080020000}"/>
    <cellStyle name="60% - Accent4 2 4" xfId="628" xr:uid="{00000000-0005-0000-0000-000081020000}"/>
    <cellStyle name="60% - Accent4 2 5" xfId="629" xr:uid="{00000000-0005-0000-0000-000082020000}"/>
    <cellStyle name="60% - Accent4 2 6" xfId="630" xr:uid="{00000000-0005-0000-0000-000083020000}"/>
    <cellStyle name="60% - Accent4 2 7" xfId="625" xr:uid="{00000000-0005-0000-0000-00007E020000}"/>
    <cellStyle name="60% - Accent4 2 8" xfId="378" xr:uid="{00000000-0005-0000-0000-000084010000}"/>
    <cellStyle name="60% - Accent5 2" xfId="22" xr:uid="{00000000-0005-0000-0000-000016000000}"/>
    <cellStyle name="60% - Accent5 2 2" xfId="379" xr:uid="{00000000-0005-0000-0000-000085010000}"/>
    <cellStyle name="60% - Accent6 2" xfId="23" xr:uid="{00000000-0005-0000-0000-000017000000}"/>
    <cellStyle name="60% - Accent6 2 2" xfId="632" xr:uid="{00000000-0005-0000-0000-000085020000}"/>
    <cellStyle name="60% - Accent6 2 3" xfId="633" xr:uid="{00000000-0005-0000-0000-000086020000}"/>
    <cellStyle name="60% - Accent6 2 4" xfId="634" xr:uid="{00000000-0005-0000-0000-000087020000}"/>
    <cellStyle name="60% - Accent6 2 5" xfId="635" xr:uid="{00000000-0005-0000-0000-000088020000}"/>
    <cellStyle name="60% - Accent6 2 6" xfId="636" xr:uid="{00000000-0005-0000-0000-000089020000}"/>
    <cellStyle name="60% - Accent6 2 7" xfId="631" xr:uid="{00000000-0005-0000-0000-000084020000}"/>
    <cellStyle name="60% - Accent6 2 8" xfId="380" xr:uid="{00000000-0005-0000-0000-000086010000}"/>
    <cellStyle name="Accent1 2" xfId="24" xr:uid="{00000000-0005-0000-0000-000018000000}"/>
    <cellStyle name="Accent1 2 2" xfId="638" xr:uid="{00000000-0005-0000-0000-00008B020000}"/>
    <cellStyle name="Accent1 2 3" xfId="639" xr:uid="{00000000-0005-0000-0000-00008C020000}"/>
    <cellStyle name="Accent1 2 4" xfId="640" xr:uid="{00000000-0005-0000-0000-00008D020000}"/>
    <cellStyle name="Accent1 2 5" xfId="641" xr:uid="{00000000-0005-0000-0000-00008E020000}"/>
    <cellStyle name="Accent1 2 6" xfId="642" xr:uid="{00000000-0005-0000-0000-00008F020000}"/>
    <cellStyle name="Accent1 2 7" xfId="637" xr:uid="{00000000-0005-0000-0000-00008A020000}"/>
    <cellStyle name="Accent1 2 8" xfId="381" xr:uid="{00000000-0005-0000-0000-000087010000}"/>
    <cellStyle name="Accent2 2" xfId="25" xr:uid="{00000000-0005-0000-0000-000019000000}"/>
    <cellStyle name="Accent2 2 2" xfId="382" xr:uid="{00000000-0005-0000-0000-000088010000}"/>
    <cellStyle name="Accent3 2" xfId="26" xr:uid="{00000000-0005-0000-0000-00001A000000}"/>
    <cellStyle name="Accent3 2 2" xfId="383" xr:uid="{00000000-0005-0000-0000-000089010000}"/>
    <cellStyle name="Accent4 2" xfId="27" xr:uid="{00000000-0005-0000-0000-00001B000000}"/>
    <cellStyle name="Accent4 2 2" xfId="644" xr:uid="{00000000-0005-0000-0000-000091020000}"/>
    <cellStyle name="Accent4 2 3" xfId="645" xr:uid="{00000000-0005-0000-0000-000092020000}"/>
    <cellStyle name="Accent4 2 4" xfId="646" xr:uid="{00000000-0005-0000-0000-000093020000}"/>
    <cellStyle name="Accent4 2 5" xfId="647" xr:uid="{00000000-0005-0000-0000-000094020000}"/>
    <cellStyle name="Accent4 2 6" xfId="648" xr:uid="{00000000-0005-0000-0000-000095020000}"/>
    <cellStyle name="Accent4 2 7" xfId="643" xr:uid="{00000000-0005-0000-0000-000090020000}"/>
    <cellStyle name="Accent4 2 8" xfId="384" xr:uid="{00000000-0005-0000-0000-00008A010000}"/>
    <cellStyle name="Accent5 2" xfId="28" xr:uid="{00000000-0005-0000-0000-00001C000000}"/>
    <cellStyle name="Accent5 2 2" xfId="385" xr:uid="{00000000-0005-0000-0000-00008B010000}"/>
    <cellStyle name="Accent6 2" xfId="29" xr:uid="{00000000-0005-0000-0000-00001D000000}"/>
    <cellStyle name="Accent6 2 2" xfId="386" xr:uid="{00000000-0005-0000-0000-00008C010000}"/>
    <cellStyle name="Activity" xfId="31353" xr:uid="{3D87CAB7-82FE-48D7-8DFC-6ACB6CD211C5}"/>
    <cellStyle name="Actual (beyond plan) legend" xfId="31349" xr:uid="{C9F7D4BF-CE10-4213-B15F-80363FBACB18}"/>
    <cellStyle name="Actual Date" xfId="30" xr:uid="{00000000-0005-0000-0000-00001E000000}"/>
    <cellStyle name="Actual Date 2" xfId="31" xr:uid="{00000000-0005-0000-0000-00001F000000}"/>
    <cellStyle name="Actual Date 2 2" xfId="32" xr:uid="{00000000-0005-0000-0000-000020000000}"/>
    <cellStyle name="Actual Date_2011-12 LIEE Table 1 Updated budget" xfId="33" xr:uid="{00000000-0005-0000-0000-000021000000}"/>
    <cellStyle name="ariel" xfId="408" xr:uid="{00000000-0005-0000-0000-0000A2010000}"/>
    <cellStyle name="Bad 2" xfId="34" xr:uid="{00000000-0005-0000-0000-000022000000}"/>
    <cellStyle name="Bad 2 2" xfId="387" xr:uid="{00000000-0005-0000-0000-00008D010000}"/>
    <cellStyle name="Calculation 2" xfId="35" xr:uid="{00000000-0005-0000-0000-000023000000}"/>
    <cellStyle name="Calculation 2 2" xfId="650" xr:uid="{00000000-0005-0000-0000-000097020000}"/>
    <cellStyle name="Calculation 2 3" xfId="651" xr:uid="{00000000-0005-0000-0000-000098020000}"/>
    <cellStyle name="Calculation 2 4" xfId="652" xr:uid="{00000000-0005-0000-0000-000099020000}"/>
    <cellStyle name="Calculation 2 5" xfId="653" xr:uid="{00000000-0005-0000-0000-00009A020000}"/>
    <cellStyle name="Calculation 2 6" xfId="654" xr:uid="{00000000-0005-0000-0000-00009B020000}"/>
    <cellStyle name="Calculation 2 7" xfId="649" xr:uid="{00000000-0005-0000-0000-000096020000}"/>
    <cellStyle name="Calculation 2 8" xfId="388" xr:uid="{00000000-0005-0000-0000-00008E010000}"/>
    <cellStyle name="Check Cell 2" xfId="36" xr:uid="{00000000-0005-0000-0000-000024000000}"/>
    <cellStyle name="Check Cell 2 2" xfId="389" xr:uid="{00000000-0005-0000-0000-00008F010000}"/>
    <cellStyle name="Comma" xfId="4" xr:uid="{00000000-0005-0000-0000-000004000000}"/>
    <cellStyle name="Comma [0]" xfId="5" xr:uid="{00000000-0005-0000-0000-000005000000}"/>
    <cellStyle name="Comma [0] 2" xfId="37" xr:uid="{00000000-0005-0000-0000-000025000000}"/>
    <cellStyle name="Comma [0] 2 2" xfId="38" xr:uid="{00000000-0005-0000-0000-000026000000}"/>
    <cellStyle name="Comma 11" xfId="39" xr:uid="{00000000-0005-0000-0000-000028000000}"/>
    <cellStyle name="Comma 12" xfId="40" xr:uid="{00000000-0005-0000-0000-000029000000}"/>
    <cellStyle name="Comma 13" xfId="41" xr:uid="{00000000-0005-0000-0000-00002A000000}"/>
    <cellStyle name="Comma 13 2" xfId="42" xr:uid="{00000000-0005-0000-0000-00002B000000}"/>
    <cellStyle name="Comma 14" xfId="43" xr:uid="{00000000-0005-0000-0000-00002C000000}"/>
    <cellStyle name="Comma 15" xfId="44" xr:uid="{00000000-0005-0000-0000-00002D000000}"/>
    <cellStyle name="Comma 16" xfId="45" xr:uid="{00000000-0005-0000-0000-00002E000000}"/>
    <cellStyle name="Comma 17" xfId="46" xr:uid="{00000000-0005-0000-0000-00002F000000}"/>
    <cellStyle name="Comma 18" xfId="47" xr:uid="{00000000-0005-0000-0000-000030000000}"/>
    <cellStyle name="Comma 19" xfId="48" xr:uid="{00000000-0005-0000-0000-000031000000}"/>
    <cellStyle name="Comma 2" xfId="49" xr:uid="{00000000-0005-0000-0000-000032000000}"/>
    <cellStyle name="Comma 2 2" xfId="50" xr:uid="{00000000-0005-0000-0000-000033000000}"/>
    <cellStyle name="Comma 2 2 2" xfId="497" xr:uid="{00000000-0005-0000-0000-0000FB010000}"/>
    <cellStyle name="Comma 2 2 3" xfId="655" xr:uid="{00000000-0005-0000-0000-00009D020000}"/>
    <cellStyle name="Comma 2 2 3 10" xfId="6191" xr:uid="{00000000-0005-0000-0000-000040180000}"/>
    <cellStyle name="Comma 2 2 3 10 3" xfId="21292" xr:uid="{00000000-0005-0000-0000-000040530000}"/>
    <cellStyle name="Comma 2 2 3 12" xfId="16277" xr:uid="{00000000-0005-0000-0000-0000A93F0000}"/>
    <cellStyle name="Comma 2 2 3 2" xfId="1156" xr:uid="{00000000-0005-0000-0000-000094040000}"/>
    <cellStyle name="Comma 2 2 3 2 11" xfId="16331" xr:uid="{00000000-0005-0000-0000-0000DF3F0000}"/>
    <cellStyle name="Comma 2 2 3 2 2" xfId="1264" xr:uid="{00000000-0005-0000-0000-000000050000}"/>
    <cellStyle name="Comma 2 2 3 2 2 10" xfId="16435" xr:uid="{00000000-0005-0000-0000-000047400000}"/>
    <cellStyle name="Comma 2 2 3 2 2 2" xfId="1481" xr:uid="{00000000-0005-0000-0000-0000D9050000}"/>
    <cellStyle name="Comma 2 2 3 2 2 2 2" xfId="1902" xr:uid="{00000000-0005-0000-0000-00007E070000}"/>
    <cellStyle name="Comma 2 2 3 2 2 2 2 2" xfId="2741" xr:uid="{00000000-0005-0000-0000-0000C50A0000}"/>
    <cellStyle name="Comma 2 2 3 2 2 2 2 2 2" xfId="4430" xr:uid="{00000000-0005-0000-0000-00005F110000}"/>
    <cellStyle name="Comma 2 2 3 2 2 2 2 2 2 2" xfId="14503" xr:uid="{00000000-0005-0000-0000-0000B8380000}"/>
    <cellStyle name="Comma 2 2 3 2 2 2 2 2 2 2 3" xfId="29598" xr:uid="{00000000-0005-0000-0000-0000B2730000}"/>
    <cellStyle name="Comma 2 2 3 2 2 2 2 2 2 3" xfId="9483" xr:uid="{00000000-0005-0000-0000-00001C250000}"/>
    <cellStyle name="Comma 2 2 3 2 2 2 2 2 2 3 3" xfId="24581" xr:uid="{00000000-0005-0000-0000-000019600000}"/>
    <cellStyle name="Comma 2 2 3 2 2 2 2 2 2 5" xfId="19568" xr:uid="{00000000-0005-0000-0000-0000844C0000}"/>
    <cellStyle name="Comma 2 2 3 2 2 2 2 2 3" xfId="6122" xr:uid="{00000000-0005-0000-0000-0000FB170000}"/>
    <cellStyle name="Comma 2 2 3 2 2 2 2 2 3 2" xfId="16174" xr:uid="{00000000-0005-0000-0000-00003F3F0000}"/>
    <cellStyle name="Comma 2 2 3 2 2 2 2 2 3 2 3" xfId="31269" xr:uid="{00000000-0005-0000-0000-0000397A0000}"/>
    <cellStyle name="Comma 2 2 3 2 2 2 2 2 3 3" xfId="11154" xr:uid="{00000000-0005-0000-0000-0000A32B0000}"/>
    <cellStyle name="Comma 2 2 3 2 2 2 2 2 3 3 3" xfId="26252" xr:uid="{00000000-0005-0000-0000-0000A0660000}"/>
    <cellStyle name="Comma 2 2 3 2 2 2 2 2 3 5" xfId="21239" xr:uid="{00000000-0005-0000-0000-00000B530000}"/>
    <cellStyle name="Comma 2 2 3 2 2 2 2 2 4" xfId="12832" xr:uid="{00000000-0005-0000-0000-000031320000}"/>
    <cellStyle name="Comma 2 2 3 2 2 2 2 2 4 3" xfId="27927" xr:uid="{00000000-0005-0000-0000-00002B6D0000}"/>
    <cellStyle name="Comma 2 2 3 2 2 2 2 2 5" xfId="7811" xr:uid="{00000000-0005-0000-0000-0000941E0000}"/>
    <cellStyle name="Comma 2 2 3 2 2 2 2 2 5 3" xfId="22910" xr:uid="{00000000-0005-0000-0000-000092590000}"/>
    <cellStyle name="Comma 2 2 3 2 2 2 2 2 7" xfId="17897" xr:uid="{00000000-0005-0000-0000-0000FD450000}"/>
    <cellStyle name="Comma 2 2 3 2 2 2 2 3" xfId="3593" xr:uid="{00000000-0005-0000-0000-00001A0E0000}"/>
    <cellStyle name="Comma 2 2 3 2 2 2 2 3 2" xfId="13667" xr:uid="{00000000-0005-0000-0000-000074350000}"/>
    <cellStyle name="Comma 2 2 3 2 2 2 2 3 2 3" xfId="28762" xr:uid="{00000000-0005-0000-0000-00006E700000}"/>
    <cellStyle name="Comma 2 2 3 2 2 2 2 3 3" xfId="8647" xr:uid="{00000000-0005-0000-0000-0000D8210000}"/>
    <cellStyle name="Comma 2 2 3 2 2 2 2 3 3 3" xfId="23745" xr:uid="{00000000-0005-0000-0000-0000D55C0000}"/>
    <cellStyle name="Comma 2 2 3 2 2 2 2 3 5" xfId="18732" xr:uid="{00000000-0005-0000-0000-000040490000}"/>
    <cellStyle name="Comma 2 2 3 2 2 2 2 4" xfId="5286" xr:uid="{00000000-0005-0000-0000-0000B7140000}"/>
    <cellStyle name="Comma 2 2 3 2 2 2 2 4 2" xfId="15338" xr:uid="{00000000-0005-0000-0000-0000FB3B0000}"/>
    <cellStyle name="Comma 2 2 3 2 2 2 2 4 2 3" xfId="30433" xr:uid="{00000000-0005-0000-0000-0000F5760000}"/>
    <cellStyle name="Comma 2 2 3 2 2 2 2 4 3" xfId="10318" xr:uid="{00000000-0005-0000-0000-00005F280000}"/>
    <cellStyle name="Comma 2 2 3 2 2 2 2 4 3 3" xfId="25416" xr:uid="{00000000-0005-0000-0000-00005C630000}"/>
    <cellStyle name="Comma 2 2 3 2 2 2 2 4 5" xfId="20403" xr:uid="{00000000-0005-0000-0000-0000C74F0000}"/>
    <cellStyle name="Comma 2 2 3 2 2 2 2 5" xfId="11996" xr:uid="{00000000-0005-0000-0000-0000ED2E0000}"/>
    <cellStyle name="Comma 2 2 3 2 2 2 2 5 3" xfId="27091" xr:uid="{00000000-0005-0000-0000-0000E7690000}"/>
    <cellStyle name="Comma 2 2 3 2 2 2 2 6" xfId="6975" xr:uid="{00000000-0005-0000-0000-0000501B0000}"/>
    <cellStyle name="Comma 2 2 3 2 2 2 2 6 3" xfId="22074" xr:uid="{00000000-0005-0000-0000-00004E560000}"/>
    <cellStyle name="Comma 2 2 3 2 2 2 2 8" xfId="17061" xr:uid="{00000000-0005-0000-0000-0000B9420000}"/>
    <cellStyle name="Comma 2 2 3 2 2 2 3" xfId="2323" xr:uid="{00000000-0005-0000-0000-000023090000}"/>
    <cellStyle name="Comma 2 2 3 2 2 2 3 2" xfId="4012" xr:uid="{00000000-0005-0000-0000-0000BD0F0000}"/>
    <cellStyle name="Comma 2 2 3 2 2 2 3 2 2" xfId="14085" xr:uid="{00000000-0005-0000-0000-000016370000}"/>
    <cellStyle name="Comma 2 2 3 2 2 2 3 2 2 3" xfId="29180" xr:uid="{00000000-0005-0000-0000-000010720000}"/>
    <cellStyle name="Comma 2 2 3 2 2 2 3 2 3" xfId="9065" xr:uid="{00000000-0005-0000-0000-00007A230000}"/>
    <cellStyle name="Comma 2 2 3 2 2 2 3 2 3 3" xfId="24163" xr:uid="{00000000-0005-0000-0000-0000775E0000}"/>
    <cellStyle name="Comma 2 2 3 2 2 2 3 2 5" xfId="19150" xr:uid="{00000000-0005-0000-0000-0000E24A0000}"/>
    <cellStyle name="Comma 2 2 3 2 2 2 3 3" xfId="5704" xr:uid="{00000000-0005-0000-0000-000059160000}"/>
    <cellStyle name="Comma 2 2 3 2 2 2 3 3 2" xfId="15756" xr:uid="{00000000-0005-0000-0000-00009D3D0000}"/>
    <cellStyle name="Comma 2 2 3 2 2 2 3 3 2 3" xfId="30851" xr:uid="{00000000-0005-0000-0000-000097780000}"/>
    <cellStyle name="Comma 2 2 3 2 2 2 3 3 3" xfId="10736" xr:uid="{00000000-0005-0000-0000-0000012A0000}"/>
    <cellStyle name="Comma 2 2 3 2 2 2 3 3 3 3" xfId="25834" xr:uid="{00000000-0005-0000-0000-0000FE640000}"/>
    <cellStyle name="Comma 2 2 3 2 2 2 3 3 5" xfId="20821" xr:uid="{00000000-0005-0000-0000-000069510000}"/>
    <cellStyle name="Comma 2 2 3 2 2 2 3 4" xfId="12414" xr:uid="{00000000-0005-0000-0000-00008F300000}"/>
    <cellStyle name="Comma 2 2 3 2 2 2 3 4 3" xfId="27509" xr:uid="{00000000-0005-0000-0000-0000896B0000}"/>
    <cellStyle name="Comma 2 2 3 2 2 2 3 5" xfId="7393" xr:uid="{00000000-0005-0000-0000-0000F21C0000}"/>
    <cellStyle name="Comma 2 2 3 2 2 2 3 5 3" xfId="22492" xr:uid="{00000000-0005-0000-0000-0000F0570000}"/>
    <cellStyle name="Comma 2 2 3 2 2 2 3 7" xfId="17479" xr:uid="{00000000-0005-0000-0000-00005B440000}"/>
    <cellStyle name="Comma 2 2 3 2 2 2 4" xfId="3175" xr:uid="{00000000-0005-0000-0000-0000780C0000}"/>
    <cellStyle name="Comma 2 2 3 2 2 2 4 2" xfId="13249" xr:uid="{00000000-0005-0000-0000-0000D2330000}"/>
    <cellStyle name="Comma 2 2 3 2 2 2 4 2 3" xfId="28344" xr:uid="{00000000-0005-0000-0000-0000CC6E0000}"/>
    <cellStyle name="Comma 2 2 3 2 2 2 4 3" xfId="8229" xr:uid="{00000000-0005-0000-0000-000036200000}"/>
    <cellStyle name="Comma 2 2 3 2 2 2 4 3 3" xfId="23327" xr:uid="{00000000-0005-0000-0000-0000335B0000}"/>
    <cellStyle name="Comma 2 2 3 2 2 2 4 5" xfId="18314" xr:uid="{00000000-0005-0000-0000-00009E470000}"/>
    <cellStyle name="Comma 2 2 3 2 2 2 5" xfId="4868" xr:uid="{00000000-0005-0000-0000-000015130000}"/>
    <cellStyle name="Comma 2 2 3 2 2 2 5 2" xfId="14920" xr:uid="{00000000-0005-0000-0000-0000593A0000}"/>
    <cellStyle name="Comma 2 2 3 2 2 2 5 2 3" xfId="30015" xr:uid="{00000000-0005-0000-0000-000053750000}"/>
    <cellStyle name="Comma 2 2 3 2 2 2 5 3" xfId="9900" xr:uid="{00000000-0005-0000-0000-0000BD260000}"/>
    <cellStyle name="Comma 2 2 3 2 2 2 5 3 3" xfId="24998" xr:uid="{00000000-0005-0000-0000-0000BA610000}"/>
    <cellStyle name="Comma 2 2 3 2 2 2 5 5" xfId="19985" xr:uid="{00000000-0005-0000-0000-0000254E0000}"/>
    <cellStyle name="Comma 2 2 3 2 2 2 6" xfId="11578" xr:uid="{00000000-0005-0000-0000-00004B2D0000}"/>
    <cellStyle name="Comma 2 2 3 2 2 2 6 3" xfId="26673" xr:uid="{00000000-0005-0000-0000-000045680000}"/>
    <cellStyle name="Comma 2 2 3 2 2 2 7" xfId="6557" xr:uid="{00000000-0005-0000-0000-0000AE190000}"/>
    <cellStyle name="Comma 2 2 3 2 2 2 7 3" xfId="21656" xr:uid="{00000000-0005-0000-0000-0000AC540000}"/>
    <cellStyle name="Comma 2 2 3 2 2 2 9" xfId="16643" xr:uid="{00000000-0005-0000-0000-000017410000}"/>
    <cellStyle name="Comma 2 2 3 2 2 3" xfId="1694" xr:uid="{00000000-0005-0000-0000-0000AE060000}"/>
    <cellStyle name="Comma 2 2 3 2 2 3 2" xfId="2533" xr:uid="{00000000-0005-0000-0000-0000F5090000}"/>
    <cellStyle name="Comma 2 2 3 2 2 3 2 2" xfId="4222" xr:uid="{00000000-0005-0000-0000-00008F100000}"/>
    <cellStyle name="Comma 2 2 3 2 2 3 2 2 2" xfId="14295" xr:uid="{00000000-0005-0000-0000-0000E8370000}"/>
    <cellStyle name="Comma 2 2 3 2 2 3 2 2 2 3" xfId="29390" xr:uid="{00000000-0005-0000-0000-0000E2720000}"/>
    <cellStyle name="Comma 2 2 3 2 2 3 2 2 3" xfId="9275" xr:uid="{00000000-0005-0000-0000-00004C240000}"/>
    <cellStyle name="Comma 2 2 3 2 2 3 2 2 3 3" xfId="24373" xr:uid="{00000000-0005-0000-0000-0000495F0000}"/>
    <cellStyle name="Comma 2 2 3 2 2 3 2 2 5" xfId="19360" xr:uid="{00000000-0005-0000-0000-0000B44B0000}"/>
    <cellStyle name="Comma 2 2 3 2 2 3 2 3" xfId="5914" xr:uid="{00000000-0005-0000-0000-00002B170000}"/>
    <cellStyle name="Comma 2 2 3 2 2 3 2 3 2" xfId="15966" xr:uid="{00000000-0005-0000-0000-00006F3E0000}"/>
    <cellStyle name="Comma 2 2 3 2 2 3 2 3 2 3" xfId="31061" xr:uid="{00000000-0005-0000-0000-000069790000}"/>
    <cellStyle name="Comma 2 2 3 2 2 3 2 3 3" xfId="10946" xr:uid="{00000000-0005-0000-0000-0000D32A0000}"/>
    <cellStyle name="Comma 2 2 3 2 2 3 2 3 3 3" xfId="26044" xr:uid="{00000000-0005-0000-0000-0000D0650000}"/>
    <cellStyle name="Comma 2 2 3 2 2 3 2 3 5" xfId="21031" xr:uid="{00000000-0005-0000-0000-00003B520000}"/>
    <cellStyle name="Comma 2 2 3 2 2 3 2 4" xfId="12624" xr:uid="{00000000-0005-0000-0000-000061310000}"/>
    <cellStyle name="Comma 2 2 3 2 2 3 2 4 3" xfId="27719" xr:uid="{00000000-0005-0000-0000-00005B6C0000}"/>
    <cellStyle name="Comma 2 2 3 2 2 3 2 5" xfId="7603" xr:uid="{00000000-0005-0000-0000-0000C41D0000}"/>
    <cellStyle name="Comma 2 2 3 2 2 3 2 5 3" xfId="22702" xr:uid="{00000000-0005-0000-0000-0000C2580000}"/>
    <cellStyle name="Comma 2 2 3 2 2 3 2 7" xfId="17689" xr:uid="{00000000-0005-0000-0000-00002D450000}"/>
    <cellStyle name="Comma 2 2 3 2 2 3 3" xfId="3385" xr:uid="{00000000-0005-0000-0000-00004A0D0000}"/>
    <cellStyle name="Comma 2 2 3 2 2 3 3 2" xfId="13459" xr:uid="{00000000-0005-0000-0000-0000A4340000}"/>
    <cellStyle name="Comma 2 2 3 2 2 3 3 2 3" xfId="28554" xr:uid="{00000000-0005-0000-0000-00009E6F0000}"/>
    <cellStyle name="Comma 2 2 3 2 2 3 3 3" xfId="8439" xr:uid="{00000000-0005-0000-0000-000008210000}"/>
    <cellStyle name="Comma 2 2 3 2 2 3 3 3 3" xfId="23537" xr:uid="{00000000-0005-0000-0000-0000055C0000}"/>
    <cellStyle name="Comma 2 2 3 2 2 3 3 5" xfId="18524" xr:uid="{00000000-0005-0000-0000-000070480000}"/>
    <cellStyle name="Comma 2 2 3 2 2 3 4" xfId="5078" xr:uid="{00000000-0005-0000-0000-0000E7130000}"/>
    <cellStyle name="Comma 2 2 3 2 2 3 4 2" xfId="15130" xr:uid="{00000000-0005-0000-0000-00002B3B0000}"/>
    <cellStyle name="Comma 2 2 3 2 2 3 4 2 3" xfId="30225" xr:uid="{00000000-0005-0000-0000-000025760000}"/>
    <cellStyle name="Comma 2 2 3 2 2 3 4 3" xfId="10110" xr:uid="{00000000-0005-0000-0000-00008F270000}"/>
    <cellStyle name="Comma 2 2 3 2 2 3 4 3 3" xfId="25208" xr:uid="{00000000-0005-0000-0000-00008C620000}"/>
    <cellStyle name="Comma 2 2 3 2 2 3 4 5" xfId="20195" xr:uid="{00000000-0005-0000-0000-0000F74E0000}"/>
    <cellStyle name="Comma 2 2 3 2 2 3 5" xfId="11788" xr:uid="{00000000-0005-0000-0000-00001D2E0000}"/>
    <cellStyle name="Comma 2 2 3 2 2 3 5 3" xfId="26883" xr:uid="{00000000-0005-0000-0000-000017690000}"/>
    <cellStyle name="Comma 2 2 3 2 2 3 6" xfId="6767" xr:uid="{00000000-0005-0000-0000-0000801A0000}"/>
    <cellStyle name="Comma 2 2 3 2 2 3 6 3" xfId="21866" xr:uid="{00000000-0005-0000-0000-00007E550000}"/>
    <cellStyle name="Comma 2 2 3 2 2 3 8" xfId="16853" xr:uid="{00000000-0005-0000-0000-0000E9410000}"/>
    <cellStyle name="Comma 2 2 3 2 2 4" xfId="2115" xr:uid="{00000000-0005-0000-0000-000053080000}"/>
    <cellStyle name="Comma 2 2 3 2 2 4 2" xfId="3804" xr:uid="{00000000-0005-0000-0000-0000ED0E0000}"/>
    <cellStyle name="Comma 2 2 3 2 2 4 2 2" xfId="13877" xr:uid="{00000000-0005-0000-0000-000046360000}"/>
    <cellStyle name="Comma 2 2 3 2 2 4 2 2 3" xfId="28972" xr:uid="{00000000-0005-0000-0000-000040710000}"/>
    <cellStyle name="Comma 2 2 3 2 2 4 2 3" xfId="8857" xr:uid="{00000000-0005-0000-0000-0000AA220000}"/>
    <cellStyle name="Comma 2 2 3 2 2 4 2 3 3" xfId="23955" xr:uid="{00000000-0005-0000-0000-0000A75D0000}"/>
    <cellStyle name="Comma 2 2 3 2 2 4 2 5" xfId="18942" xr:uid="{00000000-0005-0000-0000-0000124A0000}"/>
    <cellStyle name="Comma 2 2 3 2 2 4 3" xfId="5496" xr:uid="{00000000-0005-0000-0000-000089150000}"/>
    <cellStyle name="Comma 2 2 3 2 2 4 3 2" xfId="15548" xr:uid="{00000000-0005-0000-0000-0000CD3C0000}"/>
    <cellStyle name="Comma 2 2 3 2 2 4 3 2 3" xfId="30643" xr:uid="{00000000-0005-0000-0000-0000C7770000}"/>
    <cellStyle name="Comma 2 2 3 2 2 4 3 3" xfId="10528" xr:uid="{00000000-0005-0000-0000-000031290000}"/>
    <cellStyle name="Comma 2 2 3 2 2 4 3 3 3" xfId="25626" xr:uid="{00000000-0005-0000-0000-00002E640000}"/>
    <cellStyle name="Comma 2 2 3 2 2 4 3 5" xfId="20613" xr:uid="{00000000-0005-0000-0000-000099500000}"/>
    <cellStyle name="Comma 2 2 3 2 2 4 4" xfId="12206" xr:uid="{00000000-0005-0000-0000-0000BF2F0000}"/>
    <cellStyle name="Comma 2 2 3 2 2 4 4 3" xfId="27301" xr:uid="{00000000-0005-0000-0000-0000B96A0000}"/>
    <cellStyle name="Comma 2 2 3 2 2 4 5" xfId="7185" xr:uid="{00000000-0005-0000-0000-0000221C0000}"/>
    <cellStyle name="Comma 2 2 3 2 2 4 5 3" xfId="22284" xr:uid="{00000000-0005-0000-0000-000020570000}"/>
    <cellStyle name="Comma 2 2 3 2 2 4 7" xfId="17271" xr:uid="{00000000-0005-0000-0000-00008B430000}"/>
    <cellStyle name="Comma 2 2 3 2 2 5" xfId="2967" xr:uid="{00000000-0005-0000-0000-0000A80B0000}"/>
    <cellStyle name="Comma 2 2 3 2 2 5 2" xfId="13041" xr:uid="{00000000-0005-0000-0000-000002330000}"/>
    <cellStyle name="Comma 2 2 3 2 2 5 2 3" xfId="28136" xr:uid="{00000000-0005-0000-0000-0000FC6D0000}"/>
    <cellStyle name="Comma 2 2 3 2 2 5 3" xfId="8021" xr:uid="{00000000-0005-0000-0000-0000661F0000}"/>
    <cellStyle name="Comma 2 2 3 2 2 5 3 3" xfId="23119" xr:uid="{00000000-0005-0000-0000-0000635A0000}"/>
    <cellStyle name="Comma 2 2 3 2 2 5 5" xfId="18106" xr:uid="{00000000-0005-0000-0000-0000CE460000}"/>
    <cellStyle name="Comma 2 2 3 2 2 6" xfId="4660" xr:uid="{00000000-0005-0000-0000-000045120000}"/>
    <cellStyle name="Comma 2 2 3 2 2 6 2" xfId="14712" xr:uid="{00000000-0005-0000-0000-000089390000}"/>
    <cellStyle name="Comma 2 2 3 2 2 6 2 3" xfId="29807" xr:uid="{00000000-0005-0000-0000-000083740000}"/>
    <cellStyle name="Comma 2 2 3 2 2 6 3" xfId="9692" xr:uid="{00000000-0005-0000-0000-0000ED250000}"/>
    <cellStyle name="Comma 2 2 3 2 2 6 3 3" xfId="24790" xr:uid="{00000000-0005-0000-0000-0000EA600000}"/>
    <cellStyle name="Comma 2 2 3 2 2 6 5" xfId="19777" xr:uid="{00000000-0005-0000-0000-0000554D0000}"/>
    <cellStyle name="Comma 2 2 3 2 2 7" xfId="11370" xr:uid="{00000000-0005-0000-0000-00007B2C0000}"/>
    <cellStyle name="Comma 2 2 3 2 2 7 3" xfId="26465" xr:uid="{00000000-0005-0000-0000-000075670000}"/>
    <cellStyle name="Comma 2 2 3 2 2 8" xfId="6349" xr:uid="{00000000-0005-0000-0000-0000DE180000}"/>
    <cellStyle name="Comma 2 2 3 2 2 8 3" xfId="21448" xr:uid="{00000000-0005-0000-0000-0000DC530000}"/>
    <cellStyle name="Comma 2 2 3 2 3" xfId="1377" xr:uid="{00000000-0005-0000-0000-000071050000}"/>
    <cellStyle name="Comma 2 2 3 2 3 2" xfId="1798" xr:uid="{00000000-0005-0000-0000-000016070000}"/>
    <cellStyle name="Comma 2 2 3 2 3 2 2" xfId="2637" xr:uid="{00000000-0005-0000-0000-00005D0A0000}"/>
    <cellStyle name="Comma 2 2 3 2 3 2 2 2" xfId="4326" xr:uid="{00000000-0005-0000-0000-0000F7100000}"/>
    <cellStyle name="Comma 2 2 3 2 3 2 2 2 2" xfId="14399" xr:uid="{00000000-0005-0000-0000-000050380000}"/>
    <cellStyle name="Comma 2 2 3 2 3 2 2 2 2 3" xfId="29494" xr:uid="{00000000-0005-0000-0000-00004A730000}"/>
    <cellStyle name="Comma 2 2 3 2 3 2 2 2 3" xfId="9379" xr:uid="{00000000-0005-0000-0000-0000B4240000}"/>
    <cellStyle name="Comma 2 2 3 2 3 2 2 2 3 3" xfId="24477" xr:uid="{00000000-0005-0000-0000-0000B15F0000}"/>
    <cellStyle name="Comma 2 2 3 2 3 2 2 2 5" xfId="19464" xr:uid="{00000000-0005-0000-0000-00001C4C0000}"/>
    <cellStyle name="Comma 2 2 3 2 3 2 2 3" xfId="6018" xr:uid="{00000000-0005-0000-0000-000093170000}"/>
    <cellStyle name="Comma 2 2 3 2 3 2 2 3 2" xfId="16070" xr:uid="{00000000-0005-0000-0000-0000D73E0000}"/>
    <cellStyle name="Comma 2 2 3 2 3 2 2 3 2 3" xfId="31165" xr:uid="{00000000-0005-0000-0000-0000D1790000}"/>
    <cellStyle name="Comma 2 2 3 2 3 2 2 3 3" xfId="11050" xr:uid="{00000000-0005-0000-0000-00003B2B0000}"/>
    <cellStyle name="Comma 2 2 3 2 3 2 2 3 3 3" xfId="26148" xr:uid="{00000000-0005-0000-0000-000038660000}"/>
    <cellStyle name="Comma 2 2 3 2 3 2 2 3 5" xfId="21135" xr:uid="{00000000-0005-0000-0000-0000A3520000}"/>
    <cellStyle name="Comma 2 2 3 2 3 2 2 4" xfId="12728" xr:uid="{00000000-0005-0000-0000-0000C9310000}"/>
    <cellStyle name="Comma 2 2 3 2 3 2 2 4 3" xfId="27823" xr:uid="{00000000-0005-0000-0000-0000C36C0000}"/>
    <cellStyle name="Comma 2 2 3 2 3 2 2 5" xfId="7707" xr:uid="{00000000-0005-0000-0000-00002C1E0000}"/>
    <cellStyle name="Comma 2 2 3 2 3 2 2 5 3" xfId="22806" xr:uid="{00000000-0005-0000-0000-00002A590000}"/>
    <cellStyle name="Comma 2 2 3 2 3 2 2 7" xfId="17793" xr:uid="{00000000-0005-0000-0000-000095450000}"/>
    <cellStyle name="Comma 2 2 3 2 3 2 3" xfId="3489" xr:uid="{00000000-0005-0000-0000-0000B20D0000}"/>
    <cellStyle name="Comma 2 2 3 2 3 2 3 2" xfId="13563" xr:uid="{00000000-0005-0000-0000-00000C350000}"/>
    <cellStyle name="Comma 2 2 3 2 3 2 3 2 3" xfId="28658" xr:uid="{00000000-0005-0000-0000-000006700000}"/>
    <cellStyle name="Comma 2 2 3 2 3 2 3 3" xfId="8543" xr:uid="{00000000-0005-0000-0000-000070210000}"/>
    <cellStyle name="Comma 2 2 3 2 3 2 3 3 3" xfId="23641" xr:uid="{00000000-0005-0000-0000-00006D5C0000}"/>
    <cellStyle name="Comma 2 2 3 2 3 2 3 5" xfId="18628" xr:uid="{00000000-0005-0000-0000-0000D8480000}"/>
    <cellStyle name="Comma 2 2 3 2 3 2 4" xfId="5182" xr:uid="{00000000-0005-0000-0000-00004F140000}"/>
    <cellStyle name="Comma 2 2 3 2 3 2 4 2" xfId="15234" xr:uid="{00000000-0005-0000-0000-0000933B0000}"/>
    <cellStyle name="Comma 2 2 3 2 3 2 4 2 3" xfId="30329" xr:uid="{00000000-0005-0000-0000-00008D760000}"/>
    <cellStyle name="Comma 2 2 3 2 3 2 4 3" xfId="10214" xr:uid="{00000000-0005-0000-0000-0000F7270000}"/>
    <cellStyle name="Comma 2 2 3 2 3 2 4 3 3" xfId="25312" xr:uid="{00000000-0005-0000-0000-0000F4620000}"/>
    <cellStyle name="Comma 2 2 3 2 3 2 4 5" xfId="20299" xr:uid="{00000000-0005-0000-0000-00005F4F0000}"/>
    <cellStyle name="Comma 2 2 3 2 3 2 5" xfId="11892" xr:uid="{00000000-0005-0000-0000-0000852E0000}"/>
    <cellStyle name="Comma 2 2 3 2 3 2 5 3" xfId="26987" xr:uid="{00000000-0005-0000-0000-00007F690000}"/>
    <cellStyle name="Comma 2 2 3 2 3 2 6" xfId="6871" xr:uid="{00000000-0005-0000-0000-0000E81A0000}"/>
    <cellStyle name="Comma 2 2 3 2 3 2 6 3" xfId="21970" xr:uid="{00000000-0005-0000-0000-0000E6550000}"/>
    <cellStyle name="Comma 2 2 3 2 3 2 8" xfId="16957" xr:uid="{00000000-0005-0000-0000-000051420000}"/>
    <cellStyle name="Comma 2 2 3 2 3 3" xfId="2219" xr:uid="{00000000-0005-0000-0000-0000BB080000}"/>
    <cellStyle name="Comma 2 2 3 2 3 3 2" xfId="3908" xr:uid="{00000000-0005-0000-0000-0000550F0000}"/>
    <cellStyle name="Comma 2 2 3 2 3 3 2 2" xfId="13981" xr:uid="{00000000-0005-0000-0000-0000AE360000}"/>
    <cellStyle name="Comma 2 2 3 2 3 3 2 2 3" xfId="29076" xr:uid="{00000000-0005-0000-0000-0000A8710000}"/>
    <cellStyle name="Comma 2 2 3 2 3 3 2 3" xfId="8961" xr:uid="{00000000-0005-0000-0000-000012230000}"/>
    <cellStyle name="Comma 2 2 3 2 3 3 2 3 3" xfId="24059" xr:uid="{00000000-0005-0000-0000-00000F5E0000}"/>
    <cellStyle name="Comma 2 2 3 2 3 3 2 5" xfId="19046" xr:uid="{00000000-0005-0000-0000-00007A4A0000}"/>
    <cellStyle name="Comma 2 2 3 2 3 3 3" xfId="5600" xr:uid="{00000000-0005-0000-0000-0000F1150000}"/>
    <cellStyle name="Comma 2 2 3 2 3 3 3 2" xfId="15652" xr:uid="{00000000-0005-0000-0000-0000353D0000}"/>
    <cellStyle name="Comma 2 2 3 2 3 3 3 2 3" xfId="30747" xr:uid="{00000000-0005-0000-0000-00002F780000}"/>
    <cellStyle name="Comma 2 2 3 2 3 3 3 3" xfId="10632" xr:uid="{00000000-0005-0000-0000-000099290000}"/>
    <cellStyle name="Comma 2 2 3 2 3 3 3 3 3" xfId="25730" xr:uid="{00000000-0005-0000-0000-000096640000}"/>
    <cellStyle name="Comma 2 2 3 2 3 3 3 5" xfId="20717" xr:uid="{00000000-0005-0000-0000-000001510000}"/>
    <cellStyle name="Comma 2 2 3 2 3 3 4" xfId="12310" xr:uid="{00000000-0005-0000-0000-000027300000}"/>
    <cellStyle name="Comma 2 2 3 2 3 3 4 3" xfId="27405" xr:uid="{00000000-0005-0000-0000-0000216B0000}"/>
    <cellStyle name="Comma 2 2 3 2 3 3 5" xfId="7289" xr:uid="{00000000-0005-0000-0000-00008A1C0000}"/>
    <cellStyle name="Comma 2 2 3 2 3 3 5 3" xfId="22388" xr:uid="{00000000-0005-0000-0000-000088570000}"/>
    <cellStyle name="Comma 2 2 3 2 3 3 7" xfId="17375" xr:uid="{00000000-0005-0000-0000-0000F3430000}"/>
    <cellStyle name="Comma 2 2 3 2 3 4" xfId="3071" xr:uid="{00000000-0005-0000-0000-0000100C0000}"/>
    <cellStyle name="Comma 2 2 3 2 3 4 2" xfId="13145" xr:uid="{00000000-0005-0000-0000-00006A330000}"/>
    <cellStyle name="Comma 2 2 3 2 3 4 2 3" xfId="28240" xr:uid="{00000000-0005-0000-0000-0000646E0000}"/>
    <cellStyle name="Comma 2 2 3 2 3 4 3" xfId="8125" xr:uid="{00000000-0005-0000-0000-0000CE1F0000}"/>
    <cellStyle name="Comma 2 2 3 2 3 4 3 3" xfId="23223" xr:uid="{00000000-0005-0000-0000-0000CB5A0000}"/>
    <cellStyle name="Comma 2 2 3 2 3 4 5" xfId="18210" xr:uid="{00000000-0005-0000-0000-000036470000}"/>
    <cellStyle name="Comma 2 2 3 2 3 5" xfId="4764" xr:uid="{00000000-0005-0000-0000-0000AD120000}"/>
    <cellStyle name="Comma 2 2 3 2 3 5 2" xfId="14816" xr:uid="{00000000-0005-0000-0000-0000F1390000}"/>
    <cellStyle name="Comma 2 2 3 2 3 5 2 3" xfId="29911" xr:uid="{00000000-0005-0000-0000-0000EB740000}"/>
    <cellStyle name="Comma 2 2 3 2 3 5 3" xfId="9796" xr:uid="{00000000-0005-0000-0000-000055260000}"/>
    <cellStyle name="Comma 2 2 3 2 3 5 3 3" xfId="24894" xr:uid="{00000000-0005-0000-0000-000052610000}"/>
    <cellStyle name="Comma 2 2 3 2 3 5 5" xfId="19881" xr:uid="{00000000-0005-0000-0000-0000BD4D0000}"/>
    <cellStyle name="Comma 2 2 3 2 3 6" xfId="11474" xr:uid="{00000000-0005-0000-0000-0000E32C0000}"/>
    <cellStyle name="Comma 2 2 3 2 3 6 3" xfId="26569" xr:uid="{00000000-0005-0000-0000-0000DD670000}"/>
    <cellStyle name="Comma 2 2 3 2 3 7" xfId="6453" xr:uid="{00000000-0005-0000-0000-000046190000}"/>
    <cellStyle name="Comma 2 2 3 2 3 7 3" xfId="21552" xr:uid="{00000000-0005-0000-0000-000044540000}"/>
    <cellStyle name="Comma 2 2 3 2 3 9" xfId="16539" xr:uid="{00000000-0005-0000-0000-0000AF400000}"/>
    <cellStyle name="Comma 2 2 3 2 4" xfId="1590" xr:uid="{00000000-0005-0000-0000-000046060000}"/>
    <cellStyle name="Comma 2 2 3 2 4 2" xfId="2429" xr:uid="{00000000-0005-0000-0000-00008D090000}"/>
    <cellStyle name="Comma 2 2 3 2 4 2 2" xfId="4118" xr:uid="{00000000-0005-0000-0000-000027100000}"/>
    <cellStyle name="Comma 2 2 3 2 4 2 2 2" xfId="14191" xr:uid="{00000000-0005-0000-0000-000080370000}"/>
    <cellStyle name="Comma 2 2 3 2 4 2 2 2 3" xfId="29286" xr:uid="{00000000-0005-0000-0000-00007A720000}"/>
    <cellStyle name="Comma 2 2 3 2 4 2 2 3" xfId="9171" xr:uid="{00000000-0005-0000-0000-0000E4230000}"/>
    <cellStyle name="Comma 2 2 3 2 4 2 2 3 3" xfId="24269" xr:uid="{00000000-0005-0000-0000-0000E15E0000}"/>
    <cellStyle name="Comma 2 2 3 2 4 2 2 5" xfId="19256" xr:uid="{00000000-0005-0000-0000-00004C4B0000}"/>
    <cellStyle name="Comma 2 2 3 2 4 2 3" xfId="5810" xr:uid="{00000000-0005-0000-0000-0000C3160000}"/>
    <cellStyle name="Comma 2 2 3 2 4 2 3 2" xfId="15862" xr:uid="{00000000-0005-0000-0000-0000073E0000}"/>
    <cellStyle name="Comma 2 2 3 2 4 2 3 2 3" xfId="30957" xr:uid="{00000000-0005-0000-0000-000001790000}"/>
    <cellStyle name="Comma 2 2 3 2 4 2 3 3" xfId="10842" xr:uid="{00000000-0005-0000-0000-00006B2A0000}"/>
    <cellStyle name="Comma 2 2 3 2 4 2 3 3 3" xfId="25940" xr:uid="{00000000-0005-0000-0000-000068650000}"/>
    <cellStyle name="Comma 2 2 3 2 4 2 3 5" xfId="20927" xr:uid="{00000000-0005-0000-0000-0000D3510000}"/>
    <cellStyle name="Comma 2 2 3 2 4 2 4" xfId="12520" xr:uid="{00000000-0005-0000-0000-0000F9300000}"/>
    <cellStyle name="Comma 2 2 3 2 4 2 4 3" xfId="27615" xr:uid="{00000000-0005-0000-0000-0000F36B0000}"/>
    <cellStyle name="Comma 2 2 3 2 4 2 5" xfId="7499" xr:uid="{00000000-0005-0000-0000-00005C1D0000}"/>
    <cellStyle name="Comma 2 2 3 2 4 2 5 3" xfId="22598" xr:uid="{00000000-0005-0000-0000-00005A580000}"/>
    <cellStyle name="Comma 2 2 3 2 4 2 7" xfId="17585" xr:uid="{00000000-0005-0000-0000-0000C5440000}"/>
    <cellStyle name="Comma 2 2 3 2 4 3" xfId="3281" xr:uid="{00000000-0005-0000-0000-0000E20C0000}"/>
    <cellStyle name="Comma 2 2 3 2 4 3 2" xfId="13355" xr:uid="{00000000-0005-0000-0000-00003C340000}"/>
    <cellStyle name="Comma 2 2 3 2 4 3 2 3" xfId="28450" xr:uid="{00000000-0005-0000-0000-0000366F0000}"/>
    <cellStyle name="Comma 2 2 3 2 4 3 3" xfId="8335" xr:uid="{00000000-0005-0000-0000-0000A0200000}"/>
    <cellStyle name="Comma 2 2 3 2 4 3 3 3" xfId="23433" xr:uid="{00000000-0005-0000-0000-00009D5B0000}"/>
    <cellStyle name="Comma 2 2 3 2 4 3 5" xfId="18420" xr:uid="{00000000-0005-0000-0000-000008480000}"/>
    <cellStyle name="Comma 2 2 3 2 4 4" xfId="4974" xr:uid="{00000000-0005-0000-0000-00007F130000}"/>
    <cellStyle name="Comma 2 2 3 2 4 4 2" xfId="15026" xr:uid="{00000000-0005-0000-0000-0000C33A0000}"/>
    <cellStyle name="Comma 2 2 3 2 4 4 2 3" xfId="30121" xr:uid="{00000000-0005-0000-0000-0000BD750000}"/>
    <cellStyle name="Comma 2 2 3 2 4 4 3" xfId="10006" xr:uid="{00000000-0005-0000-0000-000027270000}"/>
    <cellStyle name="Comma 2 2 3 2 4 4 3 3" xfId="25104" xr:uid="{00000000-0005-0000-0000-000024620000}"/>
    <cellStyle name="Comma 2 2 3 2 4 4 5" xfId="20091" xr:uid="{00000000-0005-0000-0000-00008F4E0000}"/>
    <cellStyle name="Comma 2 2 3 2 4 5" xfId="11684" xr:uid="{00000000-0005-0000-0000-0000B52D0000}"/>
    <cellStyle name="Comma 2 2 3 2 4 5 3" xfId="26779" xr:uid="{00000000-0005-0000-0000-0000AF680000}"/>
    <cellStyle name="Comma 2 2 3 2 4 6" xfId="6663" xr:uid="{00000000-0005-0000-0000-0000181A0000}"/>
    <cellStyle name="Comma 2 2 3 2 4 6 3" xfId="21762" xr:uid="{00000000-0005-0000-0000-000016550000}"/>
    <cellStyle name="Comma 2 2 3 2 4 8" xfId="16749" xr:uid="{00000000-0005-0000-0000-000081410000}"/>
    <cellStyle name="Comma 2 2 3 2 5" xfId="2011" xr:uid="{00000000-0005-0000-0000-0000EB070000}"/>
    <cellStyle name="Comma 2 2 3 2 5 2" xfId="3700" xr:uid="{00000000-0005-0000-0000-0000850E0000}"/>
    <cellStyle name="Comma 2 2 3 2 5 2 2" xfId="13773" xr:uid="{00000000-0005-0000-0000-0000DE350000}"/>
    <cellStyle name="Comma 2 2 3 2 5 2 2 3" xfId="28868" xr:uid="{00000000-0005-0000-0000-0000D8700000}"/>
    <cellStyle name="Comma 2 2 3 2 5 2 3" xfId="8753" xr:uid="{00000000-0005-0000-0000-000042220000}"/>
    <cellStyle name="Comma 2 2 3 2 5 2 3 3" xfId="23851" xr:uid="{00000000-0005-0000-0000-00003F5D0000}"/>
    <cellStyle name="Comma 2 2 3 2 5 2 5" xfId="18838" xr:uid="{00000000-0005-0000-0000-0000AA490000}"/>
    <cellStyle name="Comma 2 2 3 2 5 3" xfId="5392" xr:uid="{00000000-0005-0000-0000-000021150000}"/>
    <cellStyle name="Comma 2 2 3 2 5 3 2" xfId="15444" xr:uid="{00000000-0005-0000-0000-0000653C0000}"/>
    <cellStyle name="Comma 2 2 3 2 5 3 2 3" xfId="30539" xr:uid="{00000000-0005-0000-0000-00005F770000}"/>
    <cellStyle name="Comma 2 2 3 2 5 3 3" xfId="10424" xr:uid="{00000000-0005-0000-0000-0000C9280000}"/>
    <cellStyle name="Comma 2 2 3 2 5 3 3 3" xfId="25522" xr:uid="{00000000-0005-0000-0000-0000C6630000}"/>
    <cellStyle name="Comma 2 2 3 2 5 3 5" xfId="20509" xr:uid="{00000000-0005-0000-0000-000031500000}"/>
    <cellStyle name="Comma 2 2 3 2 5 4" xfId="12102" xr:uid="{00000000-0005-0000-0000-0000572F0000}"/>
    <cellStyle name="Comma 2 2 3 2 5 4 3" xfId="27197" xr:uid="{00000000-0005-0000-0000-0000516A0000}"/>
    <cellStyle name="Comma 2 2 3 2 5 5" xfId="7081" xr:uid="{00000000-0005-0000-0000-0000BA1B0000}"/>
    <cellStyle name="Comma 2 2 3 2 5 5 3" xfId="22180" xr:uid="{00000000-0005-0000-0000-0000B8560000}"/>
    <cellStyle name="Comma 2 2 3 2 5 7" xfId="17167" xr:uid="{00000000-0005-0000-0000-000023430000}"/>
    <cellStyle name="Comma 2 2 3 2 6" xfId="2863" xr:uid="{00000000-0005-0000-0000-0000400B0000}"/>
    <cellStyle name="Comma 2 2 3 2 6 2" xfId="12937" xr:uid="{00000000-0005-0000-0000-00009A320000}"/>
    <cellStyle name="Comma 2 2 3 2 6 2 3" xfId="28032" xr:uid="{00000000-0005-0000-0000-0000946D0000}"/>
    <cellStyle name="Comma 2 2 3 2 6 3" xfId="7917" xr:uid="{00000000-0005-0000-0000-0000FE1E0000}"/>
    <cellStyle name="Comma 2 2 3 2 6 3 3" xfId="23015" xr:uid="{00000000-0005-0000-0000-0000FB590000}"/>
    <cellStyle name="Comma 2 2 3 2 6 5" xfId="18002" xr:uid="{00000000-0005-0000-0000-000066460000}"/>
    <cellStyle name="Comma 2 2 3 2 7" xfId="4556" xr:uid="{00000000-0005-0000-0000-0000DD110000}"/>
    <cellStyle name="Comma 2 2 3 2 7 2" xfId="14608" xr:uid="{00000000-0005-0000-0000-000021390000}"/>
    <cellStyle name="Comma 2 2 3 2 7 2 3" xfId="29703" xr:uid="{00000000-0005-0000-0000-00001B740000}"/>
    <cellStyle name="Comma 2 2 3 2 7 3" xfId="9588" xr:uid="{00000000-0005-0000-0000-000085250000}"/>
    <cellStyle name="Comma 2 2 3 2 7 3 3" xfId="24686" xr:uid="{00000000-0005-0000-0000-000082600000}"/>
    <cellStyle name="Comma 2 2 3 2 7 5" xfId="19673" xr:uid="{00000000-0005-0000-0000-0000ED4C0000}"/>
    <cellStyle name="Comma 2 2 3 2 8" xfId="11266" xr:uid="{00000000-0005-0000-0000-0000132C0000}"/>
    <cellStyle name="Comma 2 2 3 2 8 3" xfId="26361" xr:uid="{00000000-0005-0000-0000-00000D670000}"/>
    <cellStyle name="Comma 2 2 3 2 9" xfId="6245" xr:uid="{00000000-0005-0000-0000-000076180000}"/>
    <cellStyle name="Comma 2 2 3 2 9 3" xfId="21344" xr:uid="{00000000-0005-0000-0000-000074530000}"/>
    <cellStyle name="Comma 2 2 3 3" xfId="1210" xr:uid="{00000000-0005-0000-0000-0000CA040000}"/>
    <cellStyle name="Comma 2 2 3 3 10" xfId="16383" xr:uid="{00000000-0005-0000-0000-000013400000}"/>
    <cellStyle name="Comma 2 2 3 3 2" xfId="1429" xr:uid="{00000000-0005-0000-0000-0000A5050000}"/>
    <cellStyle name="Comma 2 2 3 3 2 2" xfId="1850" xr:uid="{00000000-0005-0000-0000-00004A070000}"/>
    <cellStyle name="Comma 2 2 3 3 2 2 2" xfId="2689" xr:uid="{00000000-0005-0000-0000-0000910A0000}"/>
    <cellStyle name="Comma 2 2 3 3 2 2 2 2" xfId="4378" xr:uid="{00000000-0005-0000-0000-00002B110000}"/>
    <cellStyle name="Comma 2 2 3 3 2 2 2 2 2" xfId="14451" xr:uid="{00000000-0005-0000-0000-000084380000}"/>
    <cellStyle name="Comma 2 2 3 3 2 2 2 2 2 3" xfId="29546" xr:uid="{00000000-0005-0000-0000-00007E730000}"/>
    <cellStyle name="Comma 2 2 3 3 2 2 2 2 3" xfId="9431" xr:uid="{00000000-0005-0000-0000-0000E8240000}"/>
    <cellStyle name="Comma 2 2 3 3 2 2 2 2 3 3" xfId="24529" xr:uid="{00000000-0005-0000-0000-0000E55F0000}"/>
    <cellStyle name="Comma 2 2 3 3 2 2 2 2 5" xfId="19516" xr:uid="{00000000-0005-0000-0000-0000504C0000}"/>
    <cellStyle name="Comma 2 2 3 3 2 2 2 3" xfId="6070" xr:uid="{00000000-0005-0000-0000-0000C7170000}"/>
    <cellStyle name="Comma 2 2 3 3 2 2 2 3 2" xfId="16122" xr:uid="{00000000-0005-0000-0000-00000B3F0000}"/>
    <cellStyle name="Comma 2 2 3 3 2 2 2 3 2 3" xfId="31217" xr:uid="{00000000-0005-0000-0000-0000057A0000}"/>
    <cellStyle name="Comma 2 2 3 3 2 2 2 3 3" xfId="11102" xr:uid="{00000000-0005-0000-0000-00006F2B0000}"/>
    <cellStyle name="Comma 2 2 3 3 2 2 2 3 3 3" xfId="26200" xr:uid="{00000000-0005-0000-0000-00006C660000}"/>
    <cellStyle name="Comma 2 2 3 3 2 2 2 3 5" xfId="21187" xr:uid="{00000000-0005-0000-0000-0000D7520000}"/>
    <cellStyle name="Comma 2 2 3 3 2 2 2 4" xfId="12780" xr:uid="{00000000-0005-0000-0000-0000FD310000}"/>
    <cellStyle name="Comma 2 2 3 3 2 2 2 4 3" xfId="27875" xr:uid="{00000000-0005-0000-0000-0000F76C0000}"/>
    <cellStyle name="Comma 2 2 3 3 2 2 2 5" xfId="7759" xr:uid="{00000000-0005-0000-0000-0000601E0000}"/>
    <cellStyle name="Comma 2 2 3 3 2 2 2 5 3" xfId="22858" xr:uid="{00000000-0005-0000-0000-00005E590000}"/>
    <cellStyle name="Comma 2 2 3 3 2 2 2 7" xfId="17845" xr:uid="{00000000-0005-0000-0000-0000C9450000}"/>
    <cellStyle name="Comma 2 2 3 3 2 2 3" xfId="3541" xr:uid="{00000000-0005-0000-0000-0000E60D0000}"/>
    <cellStyle name="Comma 2 2 3 3 2 2 3 2" xfId="13615" xr:uid="{00000000-0005-0000-0000-000040350000}"/>
    <cellStyle name="Comma 2 2 3 3 2 2 3 2 3" xfId="28710" xr:uid="{00000000-0005-0000-0000-00003A700000}"/>
    <cellStyle name="Comma 2 2 3 3 2 2 3 3" xfId="8595" xr:uid="{00000000-0005-0000-0000-0000A4210000}"/>
    <cellStyle name="Comma 2 2 3 3 2 2 3 3 3" xfId="23693" xr:uid="{00000000-0005-0000-0000-0000A15C0000}"/>
    <cellStyle name="Comma 2 2 3 3 2 2 3 5" xfId="18680" xr:uid="{00000000-0005-0000-0000-00000C490000}"/>
    <cellStyle name="Comma 2 2 3 3 2 2 4" xfId="5234" xr:uid="{00000000-0005-0000-0000-000083140000}"/>
    <cellStyle name="Comma 2 2 3 3 2 2 4 2" xfId="15286" xr:uid="{00000000-0005-0000-0000-0000C73B0000}"/>
    <cellStyle name="Comma 2 2 3 3 2 2 4 2 3" xfId="30381" xr:uid="{00000000-0005-0000-0000-0000C1760000}"/>
    <cellStyle name="Comma 2 2 3 3 2 2 4 3" xfId="10266" xr:uid="{00000000-0005-0000-0000-00002B280000}"/>
    <cellStyle name="Comma 2 2 3 3 2 2 4 3 3" xfId="25364" xr:uid="{00000000-0005-0000-0000-000028630000}"/>
    <cellStyle name="Comma 2 2 3 3 2 2 4 5" xfId="20351" xr:uid="{00000000-0005-0000-0000-0000934F0000}"/>
    <cellStyle name="Comma 2 2 3 3 2 2 5" xfId="11944" xr:uid="{00000000-0005-0000-0000-0000B92E0000}"/>
    <cellStyle name="Comma 2 2 3 3 2 2 5 3" xfId="27039" xr:uid="{00000000-0005-0000-0000-0000B3690000}"/>
    <cellStyle name="Comma 2 2 3 3 2 2 6" xfId="6923" xr:uid="{00000000-0005-0000-0000-00001C1B0000}"/>
    <cellStyle name="Comma 2 2 3 3 2 2 6 3" xfId="22022" xr:uid="{00000000-0005-0000-0000-00001A560000}"/>
    <cellStyle name="Comma 2 2 3 3 2 2 8" xfId="17009" xr:uid="{00000000-0005-0000-0000-000085420000}"/>
    <cellStyle name="Comma 2 2 3 3 2 3" xfId="2271" xr:uid="{00000000-0005-0000-0000-0000EF080000}"/>
    <cellStyle name="Comma 2 2 3 3 2 3 2" xfId="3960" xr:uid="{00000000-0005-0000-0000-0000890F0000}"/>
    <cellStyle name="Comma 2 2 3 3 2 3 2 2" xfId="14033" xr:uid="{00000000-0005-0000-0000-0000E2360000}"/>
    <cellStyle name="Comma 2 2 3 3 2 3 2 2 3" xfId="29128" xr:uid="{00000000-0005-0000-0000-0000DC710000}"/>
    <cellStyle name="Comma 2 2 3 3 2 3 2 3" xfId="9013" xr:uid="{00000000-0005-0000-0000-000046230000}"/>
    <cellStyle name="Comma 2 2 3 3 2 3 2 3 3" xfId="24111" xr:uid="{00000000-0005-0000-0000-0000435E0000}"/>
    <cellStyle name="Comma 2 2 3 3 2 3 2 5" xfId="19098" xr:uid="{00000000-0005-0000-0000-0000AE4A0000}"/>
    <cellStyle name="Comma 2 2 3 3 2 3 3" xfId="5652" xr:uid="{00000000-0005-0000-0000-000025160000}"/>
    <cellStyle name="Comma 2 2 3 3 2 3 3 2" xfId="15704" xr:uid="{00000000-0005-0000-0000-0000693D0000}"/>
    <cellStyle name="Comma 2 2 3 3 2 3 3 2 3" xfId="30799" xr:uid="{00000000-0005-0000-0000-000063780000}"/>
    <cellStyle name="Comma 2 2 3 3 2 3 3 3" xfId="10684" xr:uid="{00000000-0005-0000-0000-0000CD290000}"/>
    <cellStyle name="Comma 2 2 3 3 2 3 3 3 3" xfId="25782" xr:uid="{00000000-0005-0000-0000-0000CA640000}"/>
    <cellStyle name="Comma 2 2 3 3 2 3 3 5" xfId="20769" xr:uid="{00000000-0005-0000-0000-000035510000}"/>
    <cellStyle name="Comma 2 2 3 3 2 3 4" xfId="12362" xr:uid="{00000000-0005-0000-0000-00005B300000}"/>
    <cellStyle name="Comma 2 2 3 3 2 3 4 3" xfId="27457" xr:uid="{00000000-0005-0000-0000-0000556B0000}"/>
    <cellStyle name="Comma 2 2 3 3 2 3 5" xfId="7341" xr:uid="{00000000-0005-0000-0000-0000BE1C0000}"/>
    <cellStyle name="Comma 2 2 3 3 2 3 5 3" xfId="22440" xr:uid="{00000000-0005-0000-0000-0000BC570000}"/>
    <cellStyle name="Comma 2 2 3 3 2 3 7" xfId="17427" xr:uid="{00000000-0005-0000-0000-000027440000}"/>
    <cellStyle name="Comma 2 2 3 3 2 4" xfId="3123" xr:uid="{00000000-0005-0000-0000-0000440C0000}"/>
    <cellStyle name="Comma 2 2 3 3 2 4 2" xfId="13197" xr:uid="{00000000-0005-0000-0000-00009E330000}"/>
    <cellStyle name="Comma 2 2 3 3 2 4 2 3" xfId="28292" xr:uid="{00000000-0005-0000-0000-0000986E0000}"/>
    <cellStyle name="Comma 2 2 3 3 2 4 3" xfId="8177" xr:uid="{00000000-0005-0000-0000-000002200000}"/>
    <cellStyle name="Comma 2 2 3 3 2 4 3 3" xfId="23275" xr:uid="{00000000-0005-0000-0000-0000FF5A0000}"/>
    <cellStyle name="Comma 2 2 3 3 2 4 5" xfId="18262" xr:uid="{00000000-0005-0000-0000-00006A470000}"/>
    <cellStyle name="Comma 2 2 3 3 2 5" xfId="4816" xr:uid="{00000000-0005-0000-0000-0000E1120000}"/>
    <cellStyle name="Comma 2 2 3 3 2 5 2" xfId="14868" xr:uid="{00000000-0005-0000-0000-0000253A0000}"/>
    <cellStyle name="Comma 2 2 3 3 2 5 2 3" xfId="29963" xr:uid="{00000000-0005-0000-0000-00001F750000}"/>
    <cellStyle name="Comma 2 2 3 3 2 5 3" xfId="9848" xr:uid="{00000000-0005-0000-0000-000089260000}"/>
    <cellStyle name="Comma 2 2 3 3 2 5 3 3" xfId="24946" xr:uid="{00000000-0005-0000-0000-000086610000}"/>
    <cellStyle name="Comma 2 2 3 3 2 5 5" xfId="19933" xr:uid="{00000000-0005-0000-0000-0000F14D0000}"/>
    <cellStyle name="Comma 2 2 3 3 2 6" xfId="11526" xr:uid="{00000000-0005-0000-0000-0000172D0000}"/>
    <cellStyle name="Comma 2 2 3 3 2 6 3" xfId="26621" xr:uid="{00000000-0005-0000-0000-000011680000}"/>
    <cellStyle name="Comma 2 2 3 3 2 7" xfId="6505" xr:uid="{00000000-0005-0000-0000-00007A190000}"/>
    <cellStyle name="Comma 2 2 3 3 2 7 3" xfId="21604" xr:uid="{00000000-0005-0000-0000-000078540000}"/>
    <cellStyle name="Comma 2 2 3 3 2 9" xfId="16591" xr:uid="{00000000-0005-0000-0000-0000E3400000}"/>
    <cellStyle name="Comma 2 2 3 3 3" xfId="1642" xr:uid="{00000000-0005-0000-0000-00007A060000}"/>
    <cellStyle name="Comma 2 2 3 3 3 2" xfId="2481" xr:uid="{00000000-0005-0000-0000-0000C1090000}"/>
    <cellStyle name="Comma 2 2 3 3 3 2 2" xfId="4170" xr:uid="{00000000-0005-0000-0000-00005B100000}"/>
    <cellStyle name="Comma 2 2 3 3 3 2 2 2" xfId="14243" xr:uid="{00000000-0005-0000-0000-0000B4370000}"/>
    <cellStyle name="Comma 2 2 3 3 3 2 2 2 3" xfId="29338" xr:uid="{00000000-0005-0000-0000-0000AE720000}"/>
    <cellStyle name="Comma 2 2 3 3 3 2 2 3" xfId="9223" xr:uid="{00000000-0005-0000-0000-000018240000}"/>
    <cellStyle name="Comma 2 2 3 3 3 2 2 3 3" xfId="24321" xr:uid="{00000000-0005-0000-0000-0000155F0000}"/>
    <cellStyle name="Comma 2 2 3 3 3 2 2 5" xfId="19308" xr:uid="{00000000-0005-0000-0000-0000804B0000}"/>
    <cellStyle name="Comma 2 2 3 3 3 2 3" xfId="5862" xr:uid="{00000000-0005-0000-0000-0000F7160000}"/>
    <cellStyle name="Comma 2 2 3 3 3 2 3 2" xfId="15914" xr:uid="{00000000-0005-0000-0000-00003B3E0000}"/>
    <cellStyle name="Comma 2 2 3 3 3 2 3 2 3" xfId="31009" xr:uid="{00000000-0005-0000-0000-000035790000}"/>
    <cellStyle name="Comma 2 2 3 3 3 2 3 3" xfId="10894" xr:uid="{00000000-0005-0000-0000-00009F2A0000}"/>
    <cellStyle name="Comma 2 2 3 3 3 2 3 3 3" xfId="25992" xr:uid="{00000000-0005-0000-0000-00009C650000}"/>
    <cellStyle name="Comma 2 2 3 3 3 2 3 5" xfId="20979" xr:uid="{00000000-0005-0000-0000-000007520000}"/>
    <cellStyle name="Comma 2 2 3 3 3 2 4" xfId="12572" xr:uid="{00000000-0005-0000-0000-00002D310000}"/>
    <cellStyle name="Comma 2 2 3 3 3 2 4 3" xfId="27667" xr:uid="{00000000-0005-0000-0000-0000276C0000}"/>
    <cellStyle name="Comma 2 2 3 3 3 2 5" xfId="7551" xr:uid="{00000000-0005-0000-0000-0000901D0000}"/>
    <cellStyle name="Comma 2 2 3 3 3 2 5 3" xfId="22650" xr:uid="{00000000-0005-0000-0000-00008E580000}"/>
    <cellStyle name="Comma 2 2 3 3 3 2 7" xfId="17637" xr:uid="{00000000-0005-0000-0000-0000F9440000}"/>
    <cellStyle name="Comma 2 2 3 3 3 3" xfId="3333" xr:uid="{00000000-0005-0000-0000-0000160D0000}"/>
    <cellStyle name="Comma 2 2 3 3 3 3 2" xfId="13407" xr:uid="{00000000-0005-0000-0000-000070340000}"/>
    <cellStyle name="Comma 2 2 3 3 3 3 2 3" xfId="28502" xr:uid="{00000000-0005-0000-0000-00006A6F0000}"/>
    <cellStyle name="Comma 2 2 3 3 3 3 3" xfId="8387" xr:uid="{00000000-0005-0000-0000-0000D4200000}"/>
    <cellStyle name="Comma 2 2 3 3 3 3 3 3" xfId="23485" xr:uid="{00000000-0005-0000-0000-0000D15B0000}"/>
    <cellStyle name="Comma 2 2 3 3 3 3 5" xfId="18472" xr:uid="{00000000-0005-0000-0000-00003C480000}"/>
    <cellStyle name="Comma 2 2 3 3 3 4" xfId="5026" xr:uid="{00000000-0005-0000-0000-0000B3130000}"/>
    <cellStyle name="Comma 2 2 3 3 3 4 2" xfId="15078" xr:uid="{00000000-0005-0000-0000-0000F73A0000}"/>
    <cellStyle name="Comma 2 2 3 3 3 4 2 3" xfId="30173" xr:uid="{00000000-0005-0000-0000-0000F1750000}"/>
    <cellStyle name="Comma 2 2 3 3 3 4 3" xfId="10058" xr:uid="{00000000-0005-0000-0000-00005B270000}"/>
    <cellStyle name="Comma 2 2 3 3 3 4 3 3" xfId="25156" xr:uid="{00000000-0005-0000-0000-000058620000}"/>
    <cellStyle name="Comma 2 2 3 3 3 4 5" xfId="20143" xr:uid="{00000000-0005-0000-0000-0000C34E0000}"/>
    <cellStyle name="Comma 2 2 3 3 3 5" xfId="11736" xr:uid="{00000000-0005-0000-0000-0000E92D0000}"/>
    <cellStyle name="Comma 2 2 3 3 3 5 3" xfId="26831" xr:uid="{00000000-0005-0000-0000-0000E3680000}"/>
    <cellStyle name="Comma 2 2 3 3 3 6" xfId="6715" xr:uid="{00000000-0005-0000-0000-00004C1A0000}"/>
    <cellStyle name="Comma 2 2 3 3 3 6 3" xfId="21814" xr:uid="{00000000-0005-0000-0000-00004A550000}"/>
    <cellStyle name="Comma 2 2 3 3 3 8" xfId="16801" xr:uid="{00000000-0005-0000-0000-0000B5410000}"/>
    <cellStyle name="Comma 2 2 3 3 4" xfId="2063" xr:uid="{00000000-0005-0000-0000-00001F080000}"/>
    <cellStyle name="Comma 2 2 3 3 4 2" xfId="3752" xr:uid="{00000000-0005-0000-0000-0000B90E0000}"/>
    <cellStyle name="Comma 2 2 3 3 4 2 2" xfId="13825" xr:uid="{00000000-0005-0000-0000-000012360000}"/>
    <cellStyle name="Comma 2 2 3 3 4 2 2 3" xfId="28920" xr:uid="{00000000-0005-0000-0000-00000C710000}"/>
    <cellStyle name="Comma 2 2 3 3 4 2 3" xfId="8805" xr:uid="{00000000-0005-0000-0000-000076220000}"/>
    <cellStyle name="Comma 2 2 3 3 4 2 3 3" xfId="23903" xr:uid="{00000000-0005-0000-0000-0000735D0000}"/>
    <cellStyle name="Comma 2 2 3 3 4 2 5" xfId="18890" xr:uid="{00000000-0005-0000-0000-0000DE490000}"/>
    <cellStyle name="Comma 2 2 3 3 4 3" xfId="5444" xr:uid="{00000000-0005-0000-0000-000055150000}"/>
    <cellStyle name="Comma 2 2 3 3 4 3 2" xfId="15496" xr:uid="{00000000-0005-0000-0000-0000993C0000}"/>
    <cellStyle name="Comma 2 2 3 3 4 3 2 3" xfId="30591" xr:uid="{00000000-0005-0000-0000-000093770000}"/>
    <cellStyle name="Comma 2 2 3 3 4 3 3" xfId="10476" xr:uid="{00000000-0005-0000-0000-0000FD280000}"/>
    <cellStyle name="Comma 2 2 3 3 4 3 3 3" xfId="25574" xr:uid="{00000000-0005-0000-0000-0000FA630000}"/>
    <cellStyle name="Comma 2 2 3 3 4 3 5" xfId="20561" xr:uid="{00000000-0005-0000-0000-000065500000}"/>
    <cellStyle name="Comma 2 2 3 3 4 4" xfId="12154" xr:uid="{00000000-0005-0000-0000-00008B2F0000}"/>
    <cellStyle name="Comma 2 2 3 3 4 4 3" xfId="27249" xr:uid="{00000000-0005-0000-0000-0000856A0000}"/>
    <cellStyle name="Comma 2 2 3 3 4 5" xfId="7133" xr:uid="{00000000-0005-0000-0000-0000EE1B0000}"/>
    <cellStyle name="Comma 2 2 3 3 4 5 3" xfId="22232" xr:uid="{00000000-0005-0000-0000-0000EC560000}"/>
    <cellStyle name="Comma 2 2 3 3 4 7" xfId="17219" xr:uid="{00000000-0005-0000-0000-000057430000}"/>
    <cellStyle name="Comma 2 2 3 3 5" xfId="2915" xr:uid="{00000000-0005-0000-0000-0000740B0000}"/>
    <cellStyle name="Comma 2 2 3 3 5 2" xfId="12989" xr:uid="{00000000-0005-0000-0000-0000CE320000}"/>
    <cellStyle name="Comma 2 2 3 3 5 2 3" xfId="28084" xr:uid="{00000000-0005-0000-0000-0000C86D0000}"/>
    <cellStyle name="Comma 2 2 3 3 5 3" xfId="7969" xr:uid="{00000000-0005-0000-0000-0000321F0000}"/>
    <cellStyle name="Comma 2 2 3 3 5 3 3" xfId="23067" xr:uid="{00000000-0005-0000-0000-00002F5A0000}"/>
    <cellStyle name="Comma 2 2 3 3 5 5" xfId="18054" xr:uid="{00000000-0005-0000-0000-00009A460000}"/>
    <cellStyle name="Comma 2 2 3 3 6" xfId="4608" xr:uid="{00000000-0005-0000-0000-000011120000}"/>
    <cellStyle name="Comma 2 2 3 3 6 2" xfId="14660" xr:uid="{00000000-0005-0000-0000-000055390000}"/>
    <cellStyle name="Comma 2 2 3 3 6 2 3" xfId="29755" xr:uid="{00000000-0005-0000-0000-00004F740000}"/>
    <cellStyle name="Comma 2 2 3 3 6 3" xfId="9640" xr:uid="{00000000-0005-0000-0000-0000B9250000}"/>
    <cellStyle name="Comma 2 2 3 3 6 3 3" xfId="24738" xr:uid="{00000000-0005-0000-0000-0000B6600000}"/>
    <cellStyle name="Comma 2 2 3 3 6 5" xfId="19725" xr:uid="{00000000-0005-0000-0000-0000214D0000}"/>
    <cellStyle name="Comma 2 2 3 3 7" xfId="11318" xr:uid="{00000000-0005-0000-0000-0000472C0000}"/>
    <cellStyle name="Comma 2 2 3 3 7 3" xfId="26413" xr:uid="{00000000-0005-0000-0000-000041670000}"/>
    <cellStyle name="Comma 2 2 3 3 8" xfId="6297" xr:uid="{00000000-0005-0000-0000-0000AA180000}"/>
    <cellStyle name="Comma 2 2 3 3 8 3" xfId="21396" xr:uid="{00000000-0005-0000-0000-0000A8530000}"/>
    <cellStyle name="Comma 2 2 3 4" xfId="1323" xr:uid="{00000000-0005-0000-0000-00003B050000}"/>
    <cellStyle name="Comma 2 2 3 4 2" xfId="1746" xr:uid="{00000000-0005-0000-0000-0000E2060000}"/>
    <cellStyle name="Comma 2 2 3 4 2 2" xfId="2585" xr:uid="{00000000-0005-0000-0000-0000290A0000}"/>
    <cellStyle name="Comma 2 2 3 4 2 2 2" xfId="4274" xr:uid="{00000000-0005-0000-0000-0000C3100000}"/>
    <cellStyle name="Comma 2 2 3 4 2 2 2 2" xfId="14347" xr:uid="{00000000-0005-0000-0000-00001C380000}"/>
    <cellStyle name="Comma 2 2 3 4 2 2 2 2 3" xfId="29442" xr:uid="{00000000-0005-0000-0000-000016730000}"/>
    <cellStyle name="Comma 2 2 3 4 2 2 2 3" xfId="9327" xr:uid="{00000000-0005-0000-0000-000080240000}"/>
    <cellStyle name="Comma 2 2 3 4 2 2 2 3 3" xfId="24425" xr:uid="{00000000-0005-0000-0000-00007D5F0000}"/>
    <cellStyle name="Comma 2 2 3 4 2 2 2 5" xfId="19412" xr:uid="{00000000-0005-0000-0000-0000E84B0000}"/>
    <cellStyle name="Comma 2 2 3 4 2 2 3" xfId="5966" xr:uid="{00000000-0005-0000-0000-00005F170000}"/>
    <cellStyle name="Comma 2 2 3 4 2 2 3 2" xfId="16018" xr:uid="{00000000-0005-0000-0000-0000A33E0000}"/>
    <cellStyle name="Comma 2 2 3 4 2 2 3 2 3" xfId="31113" xr:uid="{00000000-0005-0000-0000-00009D790000}"/>
    <cellStyle name="Comma 2 2 3 4 2 2 3 3" xfId="10998" xr:uid="{00000000-0005-0000-0000-0000072B0000}"/>
    <cellStyle name="Comma 2 2 3 4 2 2 3 3 3" xfId="26096" xr:uid="{00000000-0005-0000-0000-000004660000}"/>
    <cellStyle name="Comma 2 2 3 4 2 2 3 5" xfId="21083" xr:uid="{00000000-0005-0000-0000-00006F520000}"/>
    <cellStyle name="Comma 2 2 3 4 2 2 4" xfId="12676" xr:uid="{00000000-0005-0000-0000-000095310000}"/>
    <cellStyle name="Comma 2 2 3 4 2 2 4 3" xfId="27771" xr:uid="{00000000-0005-0000-0000-00008F6C0000}"/>
    <cellStyle name="Comma 2 2 3 4 2 2 5" xfId="7655" xr:uid="{00000000-0005-0000-0000-0000F81D0000}"/>
    <cellStyle name="Comma 2 2 3 4 2 2 5 3" xfId="22754" xr:uid="{00000000-0005-0000-0000-0000F6580000}"/>
    <cellStyle name="Comma 2 2 3 4 2 2 7" xfId="17741" xr:uid="{00000000-0005-0000-0000-000061450000}"/>
    <cellStyle name="Comma 2 2 3 4 2 3" xfId="3437" xr:uid="{00000000-0005-0000-0000-00007E0D0000}"/>
    <cellStyle name="Comma 2 2 3 4 2 3 2" xfId="13511" xr:uid="{00000000-0005-0000-0000-0000D8340000}"/>
    <cellStyle name="Comma 2 2 3 4 2 3 2 3" xfId="28606" xr:uid="{00000000-0005-0000-0000-0000D26F0000}"/>
    <cellStyle name="Comma 2 2 3 4 2 3 3" xfId="8491" xr:uid="{00000000-0005-0000-0000-00003C210000}"/>
    <cellStyle name="Comma 2 2 3 4 2 3 3 3" xfId="23589" xr:uid="{00000000-0005-0000-0000-0000395C0000}"/>
    <cellStyle name="Comma 2 2 3 4 2 3 5" xfId="18576" xr:uid="{00000000-0005-0000-0000-0000A4480000}"/>
    <cellStyle name="Comma 2 2 3 4 2 4" xfId="5130" xr:uid="{00000000-0005-0000-0000-00001B140000}"/>
    <cellStyle name="Comma 2 2 3 4 2 4 2" xfId="15182" xr:uid="{00000000-0005-0000-0000-00005F3B0000}"/>
    <cellStyle name="Comma 2 2 3 4 2 4 2 3" xfId="30277" xr:uid="{00000000-0005-0000-0000-000059760000}"/>
    <cellStyle name="Comma 2 2 3 4 2 4 3" xfId="10162" xr:uid="{00000000-0005-0000-0000-0000C3270000}"/>
    <cellStyle name="Comma 2 2 3 4 2 4 3 3" xfId="25260" xr:uid="{00000000-0005-0000-0000-0000C0620000}"/>
    <cellStyle name="Comma 2 2 3 4 2 4 5" xfId="20247" xr:uid="{00000000-0005-0000-0000-00002B4F0000}"/>
    <cellStyle name="Comma 2 2 3 4 2 5" xfId="11840" xr:uid="{00000000-0005-0000-0000-0000512E0000}"/>
    <cellStyle name="Comma 2 2 3 4 2 5 3" xfId="26935" xr:uid="{00000000-0005-0000-0000-00004B690000}"/>
    <cellStyle name="Comma 2 2 3 4 2 6" xfId="6819" xr:uid="{00000000-0005-0000-0000-0000B41A0000}"/>
    <cellStyle name="Comma 2 2 3 4 2 6 3" xfId="21918" xr:uid="{00000000-0005-0000-0000-0000B2550000}"/>
    <cellStyle name="Comma 2 2 3 4 2 8" xfId="16905" xr:uid="{00000000-0005-0000-0000-00001D420000}"/>
    <cellStyle name="Comma 2 2 3 4 3" xfId="2167" xr:uid="{00000000-0005-0000-0000-000087080000}"/>
    <cellStyle name="Comma 2 2 3 4 3 2" xfId="3856" xr:uid="{00000000-0005-0000-0000-0000210F0000}"/>
    <cellStyle name="Comma 2 2 3 4 3 2 2" xfId="13929" xr:uid="{00000000-0005-0000-0000-00007A360000}"/>
    <cellStyle name="Comma 2 2 3 4 3 2 2 3" xfId="29024" xr:uid="{00000000-0005-0000-0000-000074710000}"/>
    <cellStyle name="Comma 2 2 3 4 3 2 3" xfId="8909" xr:uid="{00000000-0005-0000-0000-0000DE220000}"/>
    <cellStyle name="Comma 2 2 3 4 3 2 3 3" xfId="24007" xr:uid="{00000000-0005-0000-0000-0000DB5D0000}"/>
    <cellStyle name="Comma 2 2 3 4 3 2 5" xfId="18994" xr:uid="{00000000-0005-0000-0000-0000464A0000}"/>
    <cellStyle name="Comma 2 2 3 4 3 3" xfId="5548" xr:uid="{00000000-0005-0000-0000-0000BD150000}"/>
    <cellStyle name="Comma 2 2 3 4 3 3 2" xfId="15600" xr:uid="{00000000-0005-0000-0000-0000013D0000}"/>
    <cellStyle name="Comma 2 2 3 4 3 3 2 3" xfId="30695" xr:uid="{00000000-0005-0000-0000-0000FB770000}"/>
    <cellStyle name="Comma 2 2 3 4 3 3 3" xfId="10580" xr:uid="{00000000-0005-0000-0000-000065290000}"/>
    <cellStyle name="Comma 2 2 3 4 3 3 3 3" xfId="25678" xr:uid="{00000000-0005-0000-0000-000062640000}"/>
    <cellStyle name="Comma 2 2 3 4 3 3 5" xfId="20665" xr:uid="{00000000-0005-0000-0000-0000CD500000}"/>
    <cellStyle name="Comma 2 2 3 4 3 4" xfId="12258" xr:uid="{00000000-0005-0000-0000-0000F32F0000}"/>
    <cellStyle name="Comma 2 2 3 4 3 4 3" xfId="27353" xr:uid="{00000000-0005-0000-0000-0000ED6A0000}"/>
    <cellStyle name="Comma 2 2 3 4 3 5" xfId="7237" xr:uid="{00000000-0005-0000-0000-0000561C0000}"/>
    <cellStyle name="Comma 2 2 3 4 3 5 3" xfId="22336" xr:uid="{00000000-0005-0000-0000-000054570000}"/>
    <cellStyle name="Comma 2 2 3 4 3 7" xfId="17323" xr:uid="{00000000-0005-0000-0000-0000BF430000}"/>
    <cellStyle name="Comma 2 2 3 4 4" xfId="3019" xr:uid="{00000000-0005-0000-0000-0000DC0B0000}"/>
    <cellStyle name="Comma 2 2 3 4 4 2" xfId="13093" xr:uid="{00000000-0005-0000-0000-000036330000}"/>
    <cellStyle name="Comma 2 2 3 4 4 2 3" xfId="28188" xr:uid="{00000000-0005-0000-0000-0000306E0000}"/>
    <cellStyle name="Comma 2 2 3 4 4 3" xfId="8073" xr:uid="{00000000-0005-0000-0000-00009A1F0000}"/>
    <cellStyle name="Comma 2 2 3 4 4 3 3" xfId="23171" xr:uid="{00000000-0005-0000-0000-0000975A0000}"/>
    <cellStyle name="Comma 2 2 3 4 4 5" xfId="18158" xr:uid="{00000000-0005-0000-0000-000002470000}"/>
    <cellStyle name="Comma 2 2 3 4 5" xfId="4712" xr:uid="{00000000-0005-0000-0000-000079120000}"/>
    <cellStyle name="Comma 2 2 3 4 5 2" xfId="14764" xr:uid="{00000000-0005-0000-0000-0000BD390000}"/>
    <cellStyle name="Comma 2 2 3 4 5 2 3" xfId="29859" xr:uid="{00000000-0005-0000-0000-0000B7740000}"/>
    <cellStyle name="Comma 2 2 3 4 5 3" xfId="9744" xr:uid="{00000000-0005-0000-0000-000021260000}"/>
    <cellStyle name="Comma 2 2 3 4 5 3 3" xfId="24842" xr:uid="{00000000-0005-0000-0000-00001E610000}"/>
    <cellStyle name="Comma 2 2 3 4 5 5" xfId="19829" xr:uid="{00000000-0005-0000-0000-0000894D0000}"/>
    <cellStyle name="Comma 2 2 3 4 6" xfId="11422" xr:uid="{00000000-0005-0000-0000-0000AF2C0000}"/>
    <cellStyle name="Comma 2 2 3 4 6 3" xfId="26517" xr:uid="{00000000-0005-0000-0000-0000A9670000}"/>
    <cellStyle name="Comma 2 2 3 4 7" xfId="6401" xr:uid="{00000000-0005-0000-0000-000012190000}"/>
    <cellStyle name="Comma 2 2 3 4 7 3" xfId="21500" xr:uid="{00000000-0005-0000-0000-000010540000}"/>
    <cellStyle name="Comma 2 2 3 4 9" xfId="16487" xr:uid="{00000000-0005-0000-0000-00007B400000}"/>
    <cellStyle name="Comma 2 2 3 5" xfId="1536" xr:uid="{00000000-0005-0000-0000-000010060000}"/>
    <cellStyle name="Comma 2 2 3 5 2" xfId="2377" xr:uid="{00000000-0005-0000-0000-000059090000}"/>
    <cellStyle name="Comma 2 2 3 5 2 2" xfId="4066" xr:uid="{00000000-0005-0000-0000-0000F30F0000}"/>
    <cellStyle name="Comma 2 2 3 5 2 2 2" xfId="14139" xr:uid="{00000000-0005-0000-0000-00004C370000}"/>
    <cellStyle name="Comma 2 2 3 5 2 2 2 3" xfId="29234" xr:uid="{00000000-0005-0000-0000-000046720000}"/>
    <cellStyle name="Comma 2 2 3 5 2 2 3" xfId="9119" xr:uid="{00000000-0005-0000-0000-0000B0230000}"/>
    <cellStyle name="Comma 2 2 3 5 2 2 3 3" xfId="24217" xr:uid="{00000000-0005-0000-0000-0000AD5E0000}"/>
    <cellStyle name="Comma 2 2 3 5 2 2 5" xfId="19204" xr:uid="{00000000-0005-0000-0000-0000184B0000}"/>
    <cellStyle name="Comma 2 2 3 5 2 3" xfId="5758" xr:uid="{00000000-0005-0000-0000-00008F160000}"/>
    <cellStyle name="Comma 2 2 3 5 2 3 2" xfId="15810" xr:uid="{00000000-0005-0000-0000-0000D33D0000}"/>
    <cellStyle name="Comma 2 2 3 5 2 3 2 3" xfId="30905" xr:uid="{00000000-0005-0000-0000-0000CD780000}"/>
    <cellStyle name="Comma 2 2 3 5 2 3 3" xfId="10790" xr:uid="{00000000-0005-0000-0000-0000372A0000}"/>
    <cellStyle name="Comma 2 2 3 5 2 3 3 3" xfId="25888" xr:uid="{00000000-0005-0000-0000-000034650000}"/>
    <cellStyle name="Comma 2 2 3 5 2 3 5" xfId="20875" xr:uid="{00000000-0005-0000-0000-00009F510000}"/>
    <cellStyle name="Comma 2 2 3 5 2 4" xfId="12468" xr:uid="{00000000-0005-0000-0000-0000C5300000}"/>
    <cellStyle name="Comma 2 2 3 5 2 4 3" xfId="27563" xr:uid="{00000000-0005-0000-0000-0000BF6B0000}"/>
    <cellStyle name="Comma 2 2 3 5 2 5" xfId="7447" xr:uid="{00000000-0005-0000-0000-0000281D0000}"/>
    <cellStyle name="Comma 2 2 3 5 2 5 3" xfId="22546" xr:uid="{00000000-0005-0000-0000-000026580000}"/>
    <cellStyle name="Comma 2 2 3 5 2 7" xfId="17533" xr:uid="{00000000-0005-0000-0000-000091440000}"/>
    <cellStyle name="Comma 2 2 3 5 3" xfId="3229" xr:uid="{00000000-0005-0000-0000-0000AE0C0000}"/>
    <cellStyle name="Comma 2 2 3 5 3 2" xfId="13303" xr:uid="{00000000-0005-0000-0000-000008340000}"/>
    <cellStyle name="Comma 2 2 3 5 3 2 3" xfId="28398" xr:uid="{00000000-0005-0000-0000-0000026F0000}"/>
    <cellStyle name="Comma 2 2 3 5 3 3" xfId="8283" xr:uid="{00000000-0005-0000-0000-00006C200000}"/>
    <cellStyle name="Comma 2 2 3 5 3 3 3" xfId="23381" xr:uid="{00000000-0005-0000-0000-0000695B0000}"/>
    <cellStyle name="Comma 2 2 3 5 3 5" xfId="18368" xr:uid="{00000000-0005-0000-0000-0000D4470000}"/>
    <cellStyle name="Comma 2 2 3 5 4" xfId="4922" xr:uid="{00000000-0005-0000-0000-00004B130000}"/>
    <cellStyle name="Comma 2 2 3 5 4 2" xfId="14974" xr:uid="{00000000-0005-0000-0000-00008F3A0000}"/>
    <cellStyle name="Comma 2 2 3 5 4 2 3" xfId="30069" xr:uid="{00000000-0005-0000-0000-000089750000}"/>
    <cellStyle name="Comma 2 2 3 5 4 3" xfId="9954" xr:uid="{00000000-0005-0000-0000-0000F3260000}"/>
    <cellStyle name="Comma 2 2 3 5 4 3 3" xfId="25052" xr:uid="{00000000-0005-0000-0000-0000F0610000}"/>
    <cellStyle name="Comma 2 2 3 5 4 5" xfId="20039" xr:uid="{00000000-0005-0000-0000-00005B4E0000}"/>
    <cellStyle name="Comma 2 2 3 5 5" xfId="11632" xr:uid="{00000000-0005-0000-0000-0000812D0000}"/>
    <cellStyle name="Comma 2 2 3 5 5 3" xfId="26727" xr:uid="{00000000-0005-0000-0000-00007B680000}"/>
    <cellStyle name="Comma 2 2 3 5 6" xfId="6611" xr:uid="{00000000-0005-0000-0000-0000E4190000}"/>
    <cellStyle name="Comma 2 2 3 5 6 3" xfId="21710" xr:uid="{00000000-0005-0000-0000-0000E2540000}"/>
    <cellStyle name="Comma 2 2 3 5 8" xfId="16697" xr:uid="{00000000-0005-0000-0000-00004D410000}"/>
    <cellStyle name="Comma 2 2 3 6" xfId="1957" xr:uid="{00000000-0005-0000-0000-0000B5070000}"/>
    <cellStyle name="Comma 2 2 3 6 2" xfId="3648" xr:uid="{00000000-0005-0000-0000-0000510E0000}"/>
    <cellStyle name="Comma 2 2 3 6 2 2" xfId="13721" xr:uid="{00000000-0005-0000-0000-0000AA350000}"/>
    <cellStyle name="Comma 2 2 3 6 2 2 3" xfId="28816" xr:uid="{00000000-0005-0000-0000-0000A4700000}"/>
    <cellStyle name="Comma 2 2 3 6 2 3" xfId="8701" xr:uid="{00000000-0005-0000-0000-00000E220000}"/>
    <cellStyle name="Comma 2 2 3 6 2 3 3" xfId="23799" xr:uid="{00000000-0005-0000-0000-00000B5D0000}"/>
    <cellStyle name="Comma 2 2 3 6 2 5" xfId="18786" xr:uid="{00000000-0005-0000-0000-000076490000}"/>
    <cellStyle name="Comma 2 2 3 6 3" xfId="5340" xr:uid="{00000000-0005-0000-0000-0000ED140000}"/>
    <cellStyle name="Comma 2 2 3 6 3 2" xfId="15392" xr:uid="{00000000-0005-0000-0000-0000313C0000}"/>
    <cellStyle name="Comma 2 2 3 6 3 2 3" xfId="30487" xr:uid="{00000000-0005-0000-0000-00002B770000}"/>
    <cellStyle name="Comma 2 2 3 6 3 3" xfId="10372" xr:uid="{00000000-0005-0000-0000-000095280000}"/>
    <cellStyle name="Comma 2 2 3 6 3 3 3" xfId="25470" xr:uid="{00000000-0005-0000-0000-000092630000}"/>
    <cellStyle name="Comma 2 2 3 6 3 5" xfId="20457" xr:uid="{00000000-0005-0000-0000-0000FD4F0000}"/>
    <cellStyle name="Comma 2 2 3 6 4" xfId="12050" xr:uid="{00000000-0005-0000-0000-0000232F0000}"/>
    <cellStyle name="Comma 2 2 3 6 4 3" xfId="27145" xr:uid="{00000000-0005-0000-0000-00001D6A0000}"/>
    <cellStyle name="Comma 2 2 3 6 5" xfId="7029" xr:uid="{00000000-0005-0000-0000-0000861B0000}"/>
    <cellStyle name="Comma 2 2 3 6 5 3" xfId="22128" xr:uid="{00000000-0005-0000-0000-000084560000}"/>
    <cellStyle name="Comma 2 2 3 6 7" xfId="17115" xr:uid="{00000000-0005-0000-0000-0000EF420000}"/>
    <cellStyle name="Comma 2 2 3 7" xfId="2805" xr:uid="{00000000-0005-0000-0000-0000060B0000}"/>
    <cellStyle name="Comma 2 2 3 7 2" xfId="12885" xr:uid="{00000000-0005-0000-0000-000066320000}"/>
    <cellStyle name="Comma 2 2 3 7 2 3" xfId="27980" xr:uid="{00000000-0005-0000-0000-0000606D0000}"/>
    <cellStyle name="Comma 2 2 3 7 3" xfId="7865" xr:uid="{00000000-0005-0000-0000-0000CA1E0000}"/>
    <cellStyle name="Comma 2 2 3 7 3 3" xfId="22963" xr:uid="{00000000-0005-0000-0000-0000C7590000}"/>
    <cellStyle name="Comma 2 2 3 7 5" xfId="17950" xr:uid="{00000000-0005-0000-0000-000032460000}"/>
    <cellStyle name="Comma 2 2 3 8" xfId="4500" xr:uid="{00000000-0005-0000-0000-0000A5110000}"/>
    <cellStyle name="Comma 2 2 3 8 2" xfId="14556" xr:uid="{00000000-0005-0000-0000-0000ED380000}"/>
    <cellStyle name="Comma 2 2 3 8 2 3" xfId="29651" xr:uid="{00000000-0005-0000-0000-0000E7730000}"/>
    <cellStyle name="Comma 2 2 3 8 3" xfId="9536" xr:uid="{00000000-0005-0000-0000-000051250000}"/>
    <cellStyle name="Comma 2 2 3 8 3 3" xfId="24634" xr:uid="{00000000-0005-0000-0000-00004E600000}"/>
    <cellStyle name="Comma 2 2 3 8 5" xfId="19621" xr:uid="{00000000-0005-0000-0000-0000B94C0000}"/>
    <cellStyle name="Comma 2 2 3 9" xfId="11212" xr:uid="{00000000-0005-0000-0000-0000DD2B0000}"/>
    <cellStyle name="Comma 2 2 3 9 3" xfId="26309" xr:uid="{00000000-0005-0000-0000-0000D9660000}"/>
    <cellStyle name="Comma 2 3" xfId="496" xr:uid="{00000000-0005-0000-0000-0000FA010000}"/>
    <cellStyle name="Comma 2 3 2" xfId="657" xr:uid="{00000000-0005-0000-0000-00009F020000}"/>
    <cellStyle name="Comma 2 3 3" xfId="658" xr:uid="{00000000-0005-0000-0000-0000A0020000}"/>
    <cellStyle name="Comma 2 3 4" xfId="659" xr:uid="{00000000-0005-0000-0000-0000A1020000}"/>
    <cellStyle name="Comma 2 3 5" xfId="660" xr:uid="{00000000-0005-0000-0000-0000A2020000}"/>
    <cellStyle name="Comma 2 3 6" xfId="661" xr:uid="{00000000-0005-0000-0000-0000A3020000}"/>
    <cellStyle name="Comma 2 3 6 10" xfId="6192" xr:uid="{00000000-0005-0000-0000-000041180000}"/>
    <cellStyle name="Comma 2 3 6 10 3" xfId="21293" xr:uid="{00000000-0005-0000-0000-000041530000}"/>
    <cellStyle name="Comma 2 3 6 12" xfId="16278" xr:uid="{00000000-0005-0000-0000-0000AA3F0000}"/>
    <cellStyle name="Comma 2 3 6 2" xfId="1157" xr:uid="{00000000-0005-0000-0000-000095040000}"/>
    <cellStyle name="Comma 2 3 6 2 11" xfId="16332" xr:uid="{00000000-0005-0000-0000-0000E03F0000}"/>
    <cellStyle name="Comma 2 3 6 2 2" xfId="1265" xr:uid="{00000000-0005-0000-0000-000001050000}"/>
    <cellStyle name="Comma 2 3 6 2 2 10" xfId="16436" xr:uid="{00000000-0005-0000-0000-000048400000}"/>
    <cellStyle name="Comma 2 3 6 2 2 2" xfId="1482" xr:uid="{00000000-0005-0000-0000-0000DA050000}"/>
    <cellStyle name="Comma 2 3 6 2 2 2 2" xfId="1903" xr:uid="{00000000-0005-0000-0000-00007F070000}"/>
    <cellStyle name="Comma 2 3 6 2 2 2 2 2" xfId="2742" xr:uid="{00000000-0005-0000-0000-0000C60A0000}"/>
    <cellStyle name="Comma 2 3 6 2 2 2 2 2 2" xfId="4431" xr:uid="{00000000-0005-0000-0000-000060110000}"/>
    <cellStyle name="Comma 2 3 6 2 2 2 2 2 2 2" xfId="14504" xr:uid="{00000000-0005-0000-0000-0000B9380000}"/>
    <cellStyle name="Comma 2 3 6 2 2 2 2 2 2 2 3" xfId="29599" xr:uid="{00000000-0005-0000-0000-0000B3730000}"/>
    <cellStyle name="Comma 2 3 6 2 2 2 2 2 2 3" xfId="9484" xr:uid="{00000000-0005-0000-0000-00001D250000}"/>
    <cellStyle name="Comma 2 3 6 2 2 2 2 2 2 3 3" xfId="24582" xr:uid="{00000000-0005-0000-0000-00001A600000}"/>
    <cellStyle name="Comma 2 3 6 2 2 2 2 2 2 5" xfId="19569" xr:uid="{00000000-0005-0000-0000-0000854C0000}"/>
    <cellStyle name="Comma 2 3 6 2 2 2 2 2 3" xfId="6123" xr:uid="{00000000-0005-0000-0000-0000FC170000}"/>
    <cellStyle name="Comma 2 3 6 2 2 2 2 2 3 2" xfId="16175" xr:uid="{00000000-0005-0000-0000-0000403F0000}"/>
    <cellStyle name="Comma 2 3 6 2 2 2 2 2 3 2 3" xfId="31270" xr:uid="{00000000-0005-0000-0000-00003A7A0000}"/>
    <cellStyle name="Comma 2 3 6 2 2 2 2 2 3 3" xfId="11155" xr:uid="{00000000-0005-0000-0000-0000A42B0000}"/>
    <cellStyle name="Comma 2 3 6 2 2 2 2 2 3 3 3" xfId="26253" xr:uid="{00000000-0005-0000-0000-0000A1660000}"/>
    <cellStyle name="Comma 2 3 6 2 2 2 2 2 3 5" xfId="21240" xr:uid="{00000000-0005-0000-0000-00000C530000}"/>
    <cellStyle name="Comma 2 3 6 2 2 2 2 2 4" xfId="12833" xr:uid="{00000000-0005-0000-0000-000032320000}"/>
    <cellStyle name="Comma 2 3 6 2 2 2 2 2 4 3" xfId="27928" xr:uid="{00000000-0005-0000-0000-00002C6D0000}"/>
    <cellStyle name="Comma 2 3 6 2 2 2 2 2 5" xfId="7812" xr:uid="{00000000-0005-0000-0000-0000951E0000}"/>
    <cellStyle name="Comma 2 3 6 2 2 2 2 2 5 3" xfId="22911" xr:uid="{00000000-0005-0000-0000-000093590000}"/>
    <cellStyle name="Comma 2 3 6 2 2 2 2 2 7" xfId="17898" xr:uid="{00000000-0005-0000-0000-0000FE450000}"/>
    <cellStyle name="Comma 2 3 6 2 2 2 2 3" xfId="3594" xr:uid="{00000000-0005-0000-0000-00001B0E0000}"/>
    <cellStyle name="Comma 2 3 6 2 2 2 2 3 2" xfId="13668" xr:uid="{00000000-0005-0000-0000-000075350000}"/>
    <cellStyle name="Comma 2 3 6 2 2 2 2 3 2 3" xfId="28763" xr:uid="{00000000-0005-0000-0000-00006F700000}"/>
    <cellStyle name="Comma 2 3 6 2 2 2 2 3 3" xfId="8648" xr:uid="{00000000-0005-0000-0000-0000D9210000}"/>
    <cellStyle name="Comma 2 3 6 2 2 2 2 3 3 3" xfId="23746" xr:uid="{00000000-0005-0000-0000-0000D65C0000}"/>
    <cellStyle name="Comma 2 3 6 2 2 2 2 3 5" xfId="18733" xr:uid="{00000000-0005-0000-0000-000041490000}"/>
    <cellStyle name="Comma 2 3 6 2 2 2 2 4" xfId="5287" xr:uid="{00000000-0005-0000-0000-0000B8140000}"/>
    <cellStyle name="Comma 2 3 6 2 2 2 2 4 2" xfId="15339" xr:uid="{00000000-0005-0000-0000-0000FC3B0000}"/>
    <cellStyle name="Comma 2 3 6 2 2 2 2 4 2 3" xfId="30434" xr:uid="{00000000-0005-0000-0000-0000F6760000}"/>
    <cellStyle name="Comma 2 3 6 2 2 2 2 4 3" xfId="10319" xr:uid="{00000000-0005-0000-0000-000060280000}"/>
    <cellStyle name="Comma 2 3 6 2 2 2 2 4 3 3" xfId="25417" xr:uid="{00000000-0005-0000-0000-00005D630000}"/>
    <cellStyle name="Comma 2 3 6 2 2 2 2 4 5" xfId="20404" xr:uid="{00000000-0005-0000-0000-0000C84F0000}"/>
    <cellStyle name="Comma 2 3 6 2 2 2 2 5" xfId="11997" xr:uid="{00000000-0005-0000-0000-0000EE2E0000}"/>
    <cellStyle name="Comma 2 3 6 2 2 2 2 5 3" xfId="27092" xr:uid="{00000000-0005-0000-0000-0000E8690000}"/>
    <cellStyle name="Comma 2 3 6 2 2 2 2 6" xfId="6976" xr:uid="{00000000-0005-0000-0000-0000511B0000}"/>
    <cellStyle name="Comma 2 3 6 2 2 2 2 6 3" xfId="22075" xr:uid="{00000000-0005-0000-0000-00004F560000}"/>
    <cellStyle name="Comma 2 3 6 2 2 2 2 8" xfId="17062" xr:uid="{00000000-0005-0000-0000-0000BA420000}"/>
    <cellStyle name="Comma 2 3 6 2 2 2 3" xfId="2324" xr:uid="{00000000-0005-0000-0000-000024090000}"/>
    <cellStyle name="Comma 2 3 6 2 2 2 3 2" xfId="4013" xr:uid="{00000000-0005-0000-0000-0000BE0F0000}"/>
    <cellStyle name="Comma 2 3 6 2 2 2 3 2 2" xfId="14086" xr:uid="{00000000-0005-0000-0000-000017370000}"/>
    <cellStyle name="Comma 2 3 6 2 2 2 3 2 2 3" xfId="29181" xr:uid="{00000000-0005-0000-0000-000011720000}"/>
    <cellStyle name="Comma 2 3 6 2 2 2 3 2 3" xfId="9066" xr:uid="{00000000-0005-0000-0000-00007B230000}"/>
    <cellStyle name="Comma 2 3 6 2 2 2 3 2 3 3" xfId="24164" xr:uid="{00000000-0005-0000-0000-0000785E0000}"/>
    <cellStyle name="Comma 2 3 6 2 2 2 3 2 5" xfId="19151" xr:uid="{00000000-0005-0000-0000-0000E34A0000}"/>
    <cellStyle name="Comma 2 3 6 2 2 2 3 3" xfId="5705" xr:uid="{00000000-0005-0000-0000-00005A160000}"/>
    <cellStyle name="Comma 2 3 6 2 2 2 3 3 2" xfId="15757" xr:uid="{00000000-0005-0000-0000-00009E3D0000}"/>
    <cellStyle name="Comma 2 3 6 2 2 2 3 3 2 3" xfId="30852" xr:uid="{00000000-0005-0000-0000-000098780000}"/>
    <cellStyle name="Comma 2 3 6 2 2 2 3 3 3" xfId="10737" xr:uid="{00000000-0005-0000-0000-0000022A0000}"/>
    <cellStyle name="Comma 2 3 6 2 2 2 3 3 3 3" xfId="25835" xr:uid="{00000000-0005-0000-0000-0000FF640000}"/>
    <cellStyle name="Comma 2 3 6 2 2 2 3 3 5" xfId="20822" xr:uid="{00000000-0005-0000-0000-00006A510000}"/>
    <cellStyle name="Comma 2 3 6 2 2 2 3 4" xfId="12415" xr:uid="{00000000-0005-0000-0000-000090300000}"/>
    <cellStyle name="Comma 2 3 6 2 2 2 3 4 3" xfId="27510" xr:uid="{00000000-0005-0000-0000-00008A6B0000}"/>
    <cellStyle name="Comma 2 3 6 2 2 2 3 5" xfId="7394" xr:uid="{00000000-0005-0000-0000-0000F31C0000}"/>
    <cellStyle name="Comma 2 3 6 2 2 2 3 5 3" xfId="22493" xr:uid="{00000000-0005-0000-0000-0000F1570000}"/>
    <cellStyle name="Comma 2 3 6 2 2 2 3 7" xfId="17480" xr:uid="{00000000-0005-0000-0000-00005C440000}"/>
    <cellStyle name="Comma 2 3 6 2 2 2 4" xfId="3176" xr:uid="{00000000-0005-0000-0000-0000790C0000}"/>
    <cellStyle name="Comma 2 3 6 2 2 2 4 2" xfId="13250" xr:uid="{00000000-0005-0000-0000-0000D3330000}"/>
    <cellStyle name="Comma 2 3 6 2 2 2 4 2 3" xfId="28345" xr:uid="{00000000-0005-0000-0000-0000CD6E0000}"/>
    <cellStyle name="Comma 2 3 6 2 2 2 4 3" xfId="8230" xr:uid="{00000000-0005-0000-0000-000037200000}"/>
    <cellStyle name="Comma 2 3 6 2 2 2 4 3 3" xfId="23328" xr:uid="{00000000-0005-0000-0000-0000345B0000}"/>
    <cellStyle name="Comma 2 3 6 2 2 2 4 5" xfId="18315" xr:uid="{00000000-0005-0000-0000-00009F470000}"/>
    <cellStyle name="Comma 2 3 6 2 2 2 5" xfId="4869" xr:uid="{00000000-0005-0000-0000-000016130000}"/>
    <cellStyle name="Comma 2 3 6 2 2 2 5 2" xfId="14921" xr:uid="{00000000-0005-0000-0000-00005A3A0000}"/>
    <cellStyle name="Comma 2 3 6 2 2 2 5 2 3" xfId="30016" xr:uid="{00000000-0005-0000-0000-000054750000}"/>
    <cellStyle name="Comma 2 3 6 2 2 2 5 3" xfId="9901" xr:uid="{00000000-0005-0000-0000-0000BE260000}"/>
    <cellStyle name="Comma 2 3 6 2 2 2 5 3 3" xfId="24999" xr:uid="{00000000-0005-0000-0000-0000BB610000}"/>
    <cellStyle name="Comma 2 3 6 2 2 2 5 5" xfId="19986" xr:uid="{00000000-0005-0000-0000-0000264E0000}"/>
    <cellStyle name="Comma 2 3 6 2 2 2 6" xfId="11579" xr:uid="{00000000-0005-0000-0000-00004C2D0000}"/>
    <cellStyle name="Comma 2 3 6 2 2 2 6 3" xfId="26674" xr:uid="{00000000-0005-0000-0000-000046680000}"/>
    <cellStyle name="Comma 2 3 6 2 2 2 7" xfId="6558" xr:uid="{00000000-0005-0000-0000-0000AF190000}"/>
    <cellStyle name="Comma 2 3 6 2 2 2 7 3" xfId="21657" xr:uid="{00000000-0005-0000-0000-0000AD540000}"/>
    <cellStyle name="Comma 2 3 6 2 2 2 9" xfId="16644" xr:uid="{00000000-0005-0000-0000-000018410000}"/>
    <cellStyle name="Comma 2 3 6 2 2 3" xfId="1695" xr:uid="{00000000-0005-0000-0000-0000AF060000}"/>
    <cellStyle name="Comma 2 3 6 2 2 3 2" xfId="2534" xr:uid="{00000000-0005-0000-0000-0000F6090000}"/>
    <cellStyle name="Comma 2 3 6 2 2 3 2 2" xfId="4223" xr:uid="{00000000-0005-0000-0000-000090100000}"/>
    <cellStyle name="Comma 2 3 6 2 2 3 2 2 2" xfId="14296" xr:uid="{00000000-0005-0000-0000-0000E9370000}"/>
    <cellStyle name="Comma 2 3 6 2 2 3 2 2 2 3" xfId="29391" xr:uid="{00000000-0005-0000-0000-0000E3720000}"/>
    <cellStyle name="Comma 2 3 6 2 2 3 2 2 3" xfId="9276" xr:uid="{00000000-0005-0000-0000-00004D240000}"/>
    <cellStyle name="Comma 2 3 6 2 2 3 2 2 3 3" xfId="24374" xr:uid="{00000000-0005-0000-0000-00004A5F0000}"/>
    <cellStyle name="Comma 2 3 6 2 2 3 2 2 5" xfId="19361" xr:uid="{00000000-0005-0000-0000-0000B54B0000}"/>
    <cellStyle name="Comma 2 3 6 2 2 3 2 3" xfId="5915" xr:uid="{00000000-0005-0000-0000-00002C170000}"/>
    <cellStyle name="Comma 2 3 6 2 2 3 2 3 2" xfId="15967" xr:uid="{00000000-0005-0000-0000-0000703E0000}"/>
    <cellStyle name="Comma 2 3 6 2 2 3 2 3 2 3" xfId="31062" xr:uid="{00000000-0005-0000-0000-00006A790000}"/>
    <cellStyle name="Comma 2 3 6 2 2 3 2 3 3" xfId="10947" xr:uid="{00000000-0005-0000-0000-0000D42A0000}"/>
    <cellStyle name="Comma 2 3 6 2 2 3 2 3 3 3" xfId="26045" xr:uid="{00000000-0005-0000-0000-0000D1650000}"/>
    <cellStyle name="Comma 2 3 6 2 2 3 2 3 5" xfId="21032" xr:uid="{00000000-0005-0000-0000-00003C520000}"/>
    <cellStyle name="Comma 2 3 6 2 2 3 2 4" xfId="12625" xr:uid="{00000000-0005-0000-0000-000062310000}"/>
    <cellStyle name="Comma 2 3 6 2 2 3 2 4 3" xfId="27720" xr:uid="{00000000-0005-0000-0000-00005C6C0000}"/>
    <cellStyle name="Comma 2 3 6 2 2 3 2 5" xfId="7604" xr:uid="{00000000-0005-0000-0000-0000C51D0000}"/>
    <cellStyle name="Comma 2 3 6 2 2 3 2 5 3" xfId="22703" xr:uid="{00000000-0005-0000-0000-0000C3580000}"/>
    <cellStyle name="Comma 2 3 6 2 2 3 2 7" xfId="17690" xr:uid="{00000000-0005-0000-0000-00002E450000}"/>
    <cellStyle name="Comma 2 3 6 2 2 3 3" xfId="3386" xr:uid="{00000000-0005-0000-0000-00004B0D0000}"/>
    <cellStyle name="Comma 2 3 6 2 2 3 3 2" xfId="13460" xr:uid="{00000000-0005-0000-0000-0000A5340000}"/>
    <cellStyle name="Comma 2 3 6 2 2 3 3 2 3" xfId="28555" xr:uid="{00000000-0005-0000-0000-00009F6F0000}"/>
    <cellStyle name="Comma 2 3 6 2 2 3 3 3" xfId="8440" xr:uid="{00000000-0005-0000-0000-000009210000}"/>
    <cellStyle name="Comma 2 3 6 2 2 3 3 3 3" xfId="23538" xr:uid="{00000000-0005-0000-0000-0000065C0000}"/>
    <cellStyle name="Comma 2 3 6 2 2 3 3 5" xfId="18525" xr:uid="{00000000-0005-0000-0000-000071480000}"/>
    <cellStyle name="Comma 2 3 6 2 2 3 4" xfId="5079" xr:uid="{00000000-0005-0000-0000-0000E8130000}"/>
    <cellStyle name="Comma 2 3 6 2 2 3 4 2" xfId="15131" xr:uid="{00000000-0005-0000-0000-00002C3B0000}"/>
    <cellStyle name="Comma 2 3 6 2 2 3 4 2 3" xfId="30226" xr:uid="{00000000-0005-0000-0000-000026760000}"/>
    <cellStyle name="Comma 2 3 6 2 2 3 4 3" xfId="10111" xr:uid="{00000000-0005-0000-0000-000090270000}"/>
    <cellStyle name="Comma 2 3 6 2 2 3 4 3 3" xfId="25209" xr:uid="{00000000-0005-0000-0000-00008D620000}"/>
    <cellStyle name="Comma 2 3 6 2 2 3 4 5" xfId="20196" xr:uid="{00000000-0005-0000-0000-0000F84E0000}"/>
    <cellStyle name="Comma 2 3 6 2 2 3 5" xfId="11789" xr:uid="{00000000-0005-0000-0000-00001E2E0000}"/>
    <cellStyle name="Comma 2 3 6 2 2 3 5 3" xfId="26884" xr:uid="{00000000-0005-0000-0000-000018690000}"/>
    <cellStyle name="Comma 2 3 6 2 2 3 6" xfId="6768" xr:uid="{00000000-0005-0000-0000-0000811A0000}"/>
    <cellStyle name="Comma 2 3 6 2 2 3 6 3" xfId="21867" xr:uid="{00000000-0005-0000-0000-00007F550000}"/>
    <cellStyle name="Comma 2 3 6 2 2 3 8" xfId="16854" xr:uid="{00000000-0005-0000-0000-0000EA410000}"/>
    <cellStyle name="Comma 2 3 6 2 2 4" xfId="2116" xr:uid="{00000000-0005-0000-0000-000054080000}"/>
    <cellStyle name="Comma 2 3 6 2 2 4 2" xfId="3805" xr:uid="{00000000-0005-0000-0000-0000EE0E0000}"/>
    <cellStyle name="Comma 2 3 6 2 2 4 2 2" xfId="13878" xr:uid="{00000000-0005-0000-0000-000047360000}"/>
    <cellStyle name="Comma 2 3 6 2 2 4 2 2 3" xfId="28973" xr:uid="{00000000-0005-0000-0000-000041710000}"/>
    <cellStyle name="Comma 2 3 6 2 2 4 2 3" xfId="8858" xr:uid="{00000000-0005-0000-0000-0000AB220000}"/>
    <cellStyle name="Comma 2 3 6 2 2 4 2 3 3" xfId="23956" xr:uid="{00000000-0005-0000-0000-0000A85D0000}"/>
    <cellStyle name="Comma 2 3 6 2 2 4 2 5" xfId="18943" xr:uid="{00000000-0005-0000-0000-0000134A0000}"/>
    <cellStyle name="Comma 2 3 6 2 2 4 3" xfId="5497" xr:uid="{00000000-0005-0000-0000-00008A150000}"/>
    <cellStyle name="Comma 2 3 6 2 2 4 3 2" xfId="15549" xr:uid="{00000000-0005-0000-0000-0000CE3C0000}"/>
    <cellStyle name="Comma 2 3 6 2 2 4 3 2 3" xfId="30644" xr:uid="{00000000-0005-0000-0000-0000C8770000}"/>
    <cellStyle name="Comma 2 3 6 2 2 4 3 3" xfId="10529" xr:uid="{00000000-0005-0000-0000-000032290000}"/>
    <cellStyle name="Comma 2 3 6 2 2 4 3 3 3" xfId="25627" xr:uid="{00000000-0005-0000-0000-00002F640000}"/>
    <cellStyle name="Comma 2 3 6 2 2 4 3 5" xfId="20614" xr:uid="{00000000-0005-0000-0000-00009A500000}"/>
    <cellStyle name="Comma 2 3 6 2 2 4 4" xfId="12207" xr:uid="{00000000-0005-0000-0000-0000C02F0000}"/>
    <cellStyle name="Comma 2 3 6 2 2 4 4 3" xfId="27302" xr:uid="{00000000-0005-0000-0000-0000BA6A0000}"/>
    <cellStyle name="Comma 2 3 6 2 2 4 5" xfId="7186" xr:uid="{00000000-0005-0000-0000-0000231C0000}"/>
    <cellStyle name="Comma 2 3 6 2 2 4 5 3" xfId="22285" xr:uid="{00000000-0005-0000-0000-000021570000}"/>
    <cellStyle name="Comma 2 3 6 2 2 4 7" xfId="17272" xr:uid="{00000000-0005-0000-0000-00008C430000}"/>
    <cellStyle name="Comma 2 3 6 2 2 5" xfId="2968" xr:uid="{00000000-0005-0000-0000-0000A90B0000}"/>
    <cellStyle name="Comma 2 3 6 2 2 5 2" xfId="13042" xr:uid="{00000000-0005-0000-0000-000003330000}"/>
    <cellStyle name="Comma 2 3 6 2 2 5 2 3" xfId="28137" xr:uid="{00000000-0005-0000-0000-0000FD6D0000}"/>
    <cellStyle name="Comma 2 3 6 2 2 5 3" xfId="8022" xr:uid="{00000000-0005-0000-0000-0000671F0000}"/>
    <cellStyle name="Comma 2 3 6 2 2 5 3 3" xfId="23120" xr:uid="{00000000-0005-0000-0000-0000645A0000}"/>
    <cellStyle name="Comma 2 3 6 2 2 5 5" xfId="18107" xr:uid="{00000000-0005-0000-0000-0000CF460000}"/>
    <cellStyle name="Comma 2 3 6 2 2 6" xfId="4661" xr:uid="{00000000-0005-0000-0000-000046120000}"/>
    <cellStyle name="Comma 2 3 6 2 2 6 2" xfId="14713" xr:uid="{00000000-0005-0000-0000-00008A390000}"/>
    <cellStyle name="Comma 2 3 6 2 2 6 2 3" xfId="29808" xr:uid="{00000000-0005-0000-0000-000084740000}"/>
    <cellStyle name="Comma 2 3 6 2 2 6 3" xfId="9693" xr:uid="{00000000-0005-0000-0000-0000EE250000}"/>
    <cellStyle name="Comma 2 3 6 2 2 6 3 3" xfId="24791" xr:uid="{00000000-0005-0000-0000-0000EB600000}"/>
    <cellStyle name="Comma 2 3 6 2 2 6 5" xfId="19778" xr:uid="{00000000-0005-0000-0000-0000564D0000}"/>
    <cellStyle name="Comma 2 3 6 2 2 7" xfId="11371" xr:uid="{00000000-0005-0000-0000-00007C2C0000}"/>
    <cellStyle name="Comma 2 3 6 2 2 7 3" xfId="26466" xr:uid="{00000000-0005-0000-0000-000076670000}"/>
    <cellStyle name="Comma 2 3 6 2 2 8" xfId="6350" xr:uid="{00000000-0005-0000-0000-0000DF180000}"/>
    <cellStyle name="Comma 2 3 6 2 2 8 3" xfId="21449" xr:uid="{00000000-0005-0000-0000-0000DD530000}"/>
    <cellStyle name="Comma 2 3 6 2 3" xfId="1378" xr:uid="{00000000-0005-0000-0000-000072050000}"/>
    <cellStyle name="Comma 2 3 6 2 3 2" xfId="1799" xr:uid="{00000000-0005-0000-0000-000017070000}"/>
    <cellStyle name="Comma 2 3 6 2 3 2 2" xfId="2638" xr:uid="{00000000-0005-0000-0000-00005E0A0000}"/>
    <cellStyle name="Comma 2 3 6 2 3 2 2 2" xfId="4327" xr:uid="{00000000-0005-0000-0000-0000F8100000}"/>
    <cellStyle name="Comma 2 3 6 2 3 2 2 2 2" xfId="14400" xr:uid="{00000000-0005-0000-0000-000051380000}"/>
    <cellStyle name="Comma 2 3 6 2 3 2 2 2 2 3" xfId="29495" xr:uid="{00000000-0005-0000-0000-00004B730000}"/>
    <cellStyle name="Comma 2 3 6 2 3 2 2 2 3" xfId="9380" xr:uid="{00000000-0005-0000-0000-0000B5240000}"/>
    <cellStyle name="Comma 2 3 6 2 3 2 2 2 3 3" xfId="24478" xr:uid="{00000000-0005-0000-0000-0000B25F0000}"/>
    <cellStyle name="Comma 2 3 6 2 3 2 2 2 5" xfId="19465" xr:uid="{00000000-0005-0000-0000-00001D4C0000}"/>
    <cellStyle name="Comma 2 3 6 2 3 2 2 3" xfId="6019" xr:uid="{00000000-0005-0000-0000-000094170000}"/>
    <cellStyle name="Comma 2 3 6 2 3 2 2 3 2" xfId="16071" xr:uid="{00000000-0005-0000-0000-0000D83E0000}"/>
    <cellStyle name="Comma 2 3 6 2 3 2 2 3 2 3" xfId="31166" xr:uid="{00000000-0005-0000-0000-0000D2790000}"/>
    <cellStyle name="Comma 2 3 6 2 3 2 2 3 3" xfId="11051" xr:uid="{00000000-0005-0000-0000-00003C2B0000}"/>
    <cellStyle name="Comma 2 3 6 2 3 2 2 3 3 3" xfId="26149" xr:uid="{00000000-0005-0000-0000-000039660000}"/>
    <cellStyle name="Comma 2 3 6 2 3 2 2 3 5" xfId="21136" xr:uid="{00000000-0005-0000-0000-0000A4520000}"/>
    <cellStyle name="Comma 2 3 6 2 3 2 2 4" xfId="12729" xr:uid="{00000000-0005-0000-0000-0000CA310000}"/>
    <cellStyle name="Comma 2 3 6 2 3 2 2 4 3" xfId="27824" xr:uid="{00000000-0005-0000-0000-0000C46C0000}"/>
    <cellStyle name="Comma 2 3 6 2 3 2 2 5" xfId="7708" xr:uid="{00000000-0005-0000-0000-00002D1E0000}"/>
    <cellStyle name="Comma 2 3 6 2 3 2 2 5 3" xfId="22807" xr:uid="{00000000-0005-0000-0000-00002B590000}"/>
    <cellStyle name="Comma 2 3 6 2 3 2 2 7" xfId="17794" xr:uid="{00000000-0005-0000-0000-000096450000}"/>
    <cellStyle name="Comma 2 3 6 2 3 2 3" xfId="3490" xr:uid="{00000000-0005-0000-0000-0000B30D0000}"/>
    <cellStyle name="Comma 2 3 6 2 3 2 3 2" xfId="13564" xr:uid="{00000000-0005-0000-0000-00000D350000}"/>
    <cellStyle name="Comma 2 3 6 2 3 2 3 2 3" xfId="28659" xr:uid="{00000000-0005-0000-0000-000007700000}"/>
    <cellStyle name="Comma 2 3 6 2 3 2 3 3" xfId="8544" xr:uid="{00000000-0005-0000-0000-000071210000}"/>
    <cellStyle name="Comma 2 3 6 2 3 2 3 3 3" xfId="23642" xr:uid="{00000000-0005-0000-0000-00006E5C0000}"/>
    <cellStyle name="Comma 2 3 6 2 3 2 3 5" xfId="18629" xr:uid="{00000000-0005-0000-0000-0000D9480000}"/>
    <cellStyle name="Comma 2 3 6 2 3 2 4" xfId="5183" xr:uid="{00000000-0005-0000-0000-000050140000}"/>
    <cellStyle name="Comma 2 3 6 2 3 2 4 2" xfId="15235" xr:uid="{00000000-0005-0000-0000-0000943B0000}"/>
    <cellStyle name="Comma 2 3 6 2 3 2 4 2 3" xfId="30330" xr:uid="{00000000-0005-0000-0000-00008E760000}"/>
    <cellStyle name="Comma 2 3 6 2 3 2 4 3" xfId="10215" xr:uid="{00000000-0005-0000-0000-0000F8270000}"/>
    <cellStyle name="Comma 2 3 6 2 3 2 4 3 3" xfId="25313" xr:uid="{00000000-0005-0000-0000-0000F5620000}"/>
    <cellStyle name="Comma 2 3 6 2 3 2 4 5" xfId="20300" xr:uid="{00000000-0005-0000-0000-0000604F0000}"/>
    <cellStyle name="Comma 2 3 6 2 3 2 5" xfId="11893" xr:uid="{00000000-0005-0000-0000-0000862E0000}"/>
    <cellStyle name="Comma 2 3 6 2 3 2 5 3" xfId="26988" xr:uid="{00000000-0005-0000-0000-000080690000}"/>
    <cellStyle name="Comma 2 3 6 2 3 2 6" xfId="6872" xr:uid="{00000000-0005-0000-0000-0000E91A0000}"/>
    <cellStyle name="Comma 2 3 6 2 3 2 6 3" xfId="21971" xr:uid="{00000000-0005-0000-0000-0000E7550000}"/>
    <cellStyle name="Comma 2 3 6 2 3 2 8" xfId="16958" xr:uid="{00000000-0005-0000-0000-000052420000}"/>
    <cellStyle name="Comma 2 3 6 2 3 3" xfId="2220" xr:uid="{00000000-0005-0000-0000-0000BC080000}"/>
    <cellStyle name="Comma 2 3 6 2 3 3 2" xfId="3909" xr:uid="{00000000-0005-0000-0000-0000560F0000}"/>
    <cellStyle name="Comma 2 3 6 2 3 3 2 2" xfId="13982" xr:uid="{00000000-0005-0000-0000-0000AF360000}"/>
    <cellStyle name="Comma 2 3 6 2 3 3 2 2 3" xfId="29077" xr:uid="{00000000-0005-0000-0000-0000A9710000}"/>
    <cellStyle name="Comma 2 3 6 2 3 3 2 3" xfId="8962" xr:uid="{00000000-0005-0000-0000-000013230000}"/>
    <cellStyle name="Comma 2 3 6 2 3 3 2 3 3" xfId="24060" xr:uid="{00000000-0005-0000-0000-0000105E0000}"/>
    <cellStyle name="Comma 2 3 6 2 3 3 2 5" xfId="19047" xr:uid="{00000000-0005-0000-0000-00007B4A0000}"/>
    <cellStyle name="Comma 2 3 6 2 3 3 3" xfId="5601" xr:uid="{00000000-0005-0000-0000-0000F2150000}"/>
    <cellStyle name="Comma 2 3 6 2 3 3 3 2" xfId="15653" xr:uid="{00000000-0005-0000-0000-0000363D0000}"/>
    <cellStyle name="Comma 2 3 6 2 3 3 3 2 3" xfId="30748" xr:uid="{00000000-0005-0000-0000-000030780000}"/>
    <cellStyle name="Comma 2 3 6 2 3 3 3 3" xfId="10633" xr:uid="{00000000-0005-0000-0000-00009A290000}"/>
    <cellStyle name="Comma 2 3 6 2 3 3 3 3 3" xfId="25731" xr:uid="{00000000-0005-0000-0000-000097640000}"/>
    <cellStyle name="Comma 2 3 6 2 3 3 3 5" xfId="20718" xr:uid="{00000000-0005-0000-0000-000002510000}"/>
    <cellStyle name="Comma 2 3 6 2 3 3 4" xfId="12311" xr:uid="{00000000-0005-0000-0000-000028300000}"/>
    <cellStyle name="Comma 2 3 6 2 3 3 4 3" xfId="27406" xr:uid="{00000000-0005-0000-0000-0000226B0000}"/>
    <cellStyle name="Comma 2 3 6 2 3 3 5" xfId="7290" xr:uid="{00000000-0005-0000-0000-00008B1C0000}"/>
    <cellStyle name="Comma 2 3 6 2 3 3 5 3" xfId="22389" xr:uid="{00000000-0005-0000-0000-000089570000}"/>
    <cellStyle name="Comma 2 3 6 2 3 3 7" xfId="17376" xr:uid="{00000000-0005-0000-0000-0000F4430000}"/>
    <cellStyle name="Comma 2 3 6 2 3 4" xfId="3072" xr:uid="{00000000-0005-0000-0000-0000110C0000}"/>
    <cellStyle name="Comma 2 3 6 2 3 4 2" xfId="13146" xr:uid="{00000000-0005-0000-0000-00006B330000}"/>
    <cellStyle name="Comma 2 3 6 2 3 4 2 3" xfId="28241" xr:uid="{00000000-0005-0000-0000-0000656E0000}"/>
    <cellStyle name="Comma 2 3 6 2 3 4 3" xfId="8126" xr:uid="{00000000-0005-0000-0000-0000CF1F0000}"/>
    <cellStyle name="Comma 2 3 6 2 3 4 3 3" xfId="23224" xr:uid="{00000000-0005-0000-0000-0000CC5A0000}"/>
    <cellStyle name="Comma 2 3 6 2 3 4 5" xfId="18211" xr:uid="{00000000-0005-0000-0000-000037470000}"/>
    <cellStyle name="Comma 2 3 6 2 3 5" xfId="4765" xr:uid="{00000000-0005-0000-0000-0000AE120000}"/>
    <cellStyle name="Comma 2 3 6 2 3 5 2" xfId="14817" xr:uid="{00000000-0005-0000-0000-0000F2390000}"/>
    <cellStyle name="Comma 2 3 6 2 3 5 2 3" xfId="29912" xr:uid="{00000000-0005-0000-0000-0000EC740000}"/>
    <cellStyle name="Comma 2 3 6 2 3 5 3" xfId="9797" xr:uid="{00000000-0005-0000-0000-000056260000}"/>
    <cellStyle name="Comma 2 3 6 2 3 5 3 3" xfId="24895" xr:uid="{00000000-0005-0000-0000-000053610000}"/>
    <cellStyle name="Comma 2 3 6 2 3 5 5" xfId="19882" xr:uid="{00000000-0005-0000-0000-0000BE4D0000}"/>
    <cellStyle name="Comma 2 3 6 2 3 6" xfId="11475" xr:uid="{00000000-0005-0000-0000-0000E42C0000}"/>
    <cellStyle name="Comma 2 3 6 2 3 6 3" xfId="26570" xr:uid="{00000000-0005-0000-0000-0000DE670000}"/>
    <cellStyle name="Comma 2 3 6 2 3 7" xfId="6454" xr:uid="{00000000-0005-0000-0000-000047190000}"/>
    <cellStyle name="Comma 2 3 6 2 3 7 3" xfId="21553" xr:uid="{00000000-0005-0000-0000-000045540000}"/>
    <cellStyle name="Comma 2 3 6 2 3 9" xfId="16540" xr:uid="{00000000-0005-0000-0000-0000B0400000}"/>
    <cellStyle name="Comma 2 3 6 2 4" xfId="1591" xr:uid="{00000000-0005-0000-0000-000047060000}"/>
    <cellStyle name="Comma 2 3 6 2 4 2" xfId="2430" xr:uid="{00000000-0005-0000-0000-00008E090000}"/>
    <cellStyle name="Comma 2 3 6 2 4 2 2" xfId="4119" xr:uid="{00000000-0005-0000-0000-000028100000}"/>
    <cellStyle name="Comma 2 3 6 2 4 2 2 2" xfId="14192" xr:uid="{00000000-0005-0000-0000-000081370000}"/>
    <cellStyle name="Comma 2 3 6 2 4 2 2 2 3" xfId="29287" xr:uid="{00000000-0005-0000-0000-00007B720000}"/>
    <cellStyle name="Comma 2 3 6 2 4 2 2 3" xfId="9172" xr:uid="{00000000-0005-0000-0000-0000E5230000}"/>
    <cellStyle name="Comma 2 3 6 2 4 2 2 3 3" xfId="24270" xr:uid="{00000000-0005-0000-0000-0000E25E0000}"/>
    <cellStyle name="Comma 2 3 6 2 4 2 2 5" xfId="19257" xr:uid="{00000000-0005-0000-0000-00004D4B0000}"/>
    <cellStyle name="Comma 2 3 6 2 4 2 3" xfId="5811" xr:uid="{00000000-0005-0000-0000-0000C4160000}"/>
    <cellStyle name="Comma 2 3 6 2 4 2 3 2" xfId="15863" xr:uid="{00000000-0005-0000-0000-0000083E0000}"/>
    <cellStyle name="Comma 2 3 6 2 4 2 3 2 3" xfId="30958" xr:uid="{00000000-0005-0000-0000-000002790000}"/>
    <cellStyle name="Comma 2 3 6 2 4 2 3 3" xfId="10843" xr:uid="{00000000-0005-0000-0000-00006C2A0000}"/>
    <cellStyle name="Comma 2 3 6 2 4 2 3 3 3" xfId="25941" xr:uid="{00000000-0005-0000-0000-000069650000}"/>
    <cellStyle name="Comma 2 3 6 2 4 2 3 5" xfId="20928" xr:uid="{00000000-0005-0000-0000-0000D4510000}"/>
    <cellStyle name="Comma 2 3 6 2 4 2 4" xfId="12521" xr:uid="{00000000-0005-0000-0000-0000FA300000}"/>
    <cellStyle name="Comma 2 3 6 2 4 2 4 3" xfId="27616" xr:uid="{00000000-0005-0000-0000-0000F46B0000}"/>
    <cellStyle name="Comma 2 3 6 2 4 2 5" xfId="7500" xr:uid="{00000000-0005-0000-0000-00005D1D0000}"/>
    <cellStyle name="Comma 2 3 6 2 4 2 5 3" xfId="22599" xr:uid="{00000000-0005-0000-0000-00005B580000}"/>
    <cellStyle name="Comma 2 3 6 2 4 2 7" xfId="17586" xr:uid="{00000000-0005-0000-0000-0000C6440000}"/>
    <cellStyle name="Comma 2 3 6 2 4 3" xfId="3282" xr:uid="{00000000-0005-0000-0000-0000E30C0000}"/>
    <cellStyle name="Comma 2 3 6 2 4 3 2" xfId="13356" xr:uid="{00000000-0005-0000-0000-00003D340000}"/>
    <cellStyle name="Comma 2 3 6 2 4 3 2 3" xfId="28451" xr:uid="{00000000-0005-0000-0000-0000376F0000}"/>
    <cellStyle name="Comma 2 3 6 2 4 3 3" xfId="8336" xr:uid="{00000000-0005-0000-0000-0000A1200000}"/>
    <cellStyle name="Comma 2 3 6 2 4 3 3 3" xfId="23434" xr:uid="{00000000-0005-0000-0000-00009E5B0000}"/>
    <cellStyle name="Comma 2 3 6 2 4 3 5" xfId="18421" xr:uid="{00000000-0005-0000-0000-000009480000}"/>
    <cellStyle name="Comma 2 3 6 2 4 4" xfId="4975" xr:uid="{00000000-0005-0000-0000-000080130000}"/>
    <cellStyle name="Comma 2 3 6 2 4 4 2" xfId="15027" xr:uid="{00000000-0005-0000-0000-0000C43A0000}"/>
    <cellStyle name="Comma 2 3 6 2 4 4 2 3" xfId="30122" xr:uid="{00000000-0005-0000-0000-0000BE750000}"/>
    <cellStyle name="Comma 2 3 6 2 4 4 3" xfId="10007" xr:uid="{00000000-0005-0000-0000-000028270000}"/>
    <cellStyle name="Comma 2 3 6 2 4 4 3 3" xfId="25105" xr:uid="{00000000-0005-0000-0000-000025620000}"/>
    <cellStyle name="Comma 2 3 6 2 4 4 5" xfId="20092" xr:uid="{00000000-0005-0000-0000-0000904E0000}"/>
    <cellStyle name="Comma 2 3 6 2 4 5" xfId="11685" xr:uid="{00000000-0005-0000-0000-0000B62D0000}"/>
    <cellStyle name="Comma 2 3 6 2 4 5 3" xfId="26780" xr:uid="{00000000-0005-0000-0000-0000B0680000}"/>
    <cellStyle name="Comma 2 3 6 2 4 6" xfId="6664" xr:uid="{00000000-0005-0000-0000-0000191A0000}"/>
    <cellStyle name="Comma 2 3 6 2 4 6 3" xfId="21763" xr:uid="{00000000-0005-0000-0000-000017550000}"/>
    <cellStyle name="Comma 2 3 6 2 4 8" xfId="16750" xr:uid="{00000000-0005-0000-0000-000082410000}"/>
    <cellStyle name="Comma 2 3 6 2 5" xfId="2012" xr:uid="{00000000-0005-0000-0000-0000EC070000}"/>
    <cellStyle name="Comma 2 3 6 2 5 2" xfId="3701" xr:uid="{00000000-0005-0000-0000-0000860E0000}"/>
    <cellStyle name="Comma 2 3 6 2 5 2 2" xfId="13774" xr:uid="{00000000-0005-0000-0000-0000DF350000}"/>
    <cellStyle name="Comma 2 3 6 2 5 2 2 3" xfId="28869" xr:uid="{00000000-0005-0000-0000-0000D9700000}"/>
    <cellStyle name="Comma 2 3 6 2 5 2 3" xfId="8754" xr:uid="{00000000-0005-0000-0000-000043220000}"/>
    <cellStyle name="Comma 2 3 6 2 5 2 3 3" xfId="23852" xr:uid="{00000000-0005-0000-0000-0000405D0000}"/>
    <cellStyle name="Comma 2 3 6 2 5 2 5" xfId="18839" xr:uid="{00000000-0005-0000-0000-0000AB490000}"/>
    <cellStyle name="Comma 2 3 6 2 5 3" xfId="5393" xr:uid="{00000000-0005-0000-0000-000022150000}"/>
    <cellStyle name="Comma 2 3 6 2 5 3 2" xfId="15445" xr:uid="{00000000-0005-0000-0000-0000663C0000}"/>
    <cellStyle name="Comma 2 3 6 2 5 3 2 3" xfId="30540" xr:uid="{00000000-0005-0000-0000-000060770000}"/>
    <cellStyle name="Comma 2 3 6 2 5 3 3" xfId="10425" xr:uid="{00000000-0005-0000-0000-0000CA280000}"/>
    <cellStyle name="Comma 2 3 6 2 5 3 3 3" xfId="25523" xr:uid="{00000000-0005-0000-0000-0000C7630000}"/>
    <cellStyle name="Comma 2 3 6 2 5 3 5" xfId="20510" xr:uid="{00000000-0005-0000-0000-000032500000}"/>
    <cellStyle name="Comma 2 3 6 2 5 4" xfId="12103" xr:uid="{00000000-0005-0000-0000-0000582F0000}"/>
    <cellStyle name="Comma 2 3 6 2 5 4 3" xfId="27198" xr:uid="{00000000-0005-0000-0000-0000526A0000}"/>
    <cellStyle name="Comma 2 3 6 2 5 5" xfId="7082" xr:uid="{00000000-0005-0000-0000-0000BB1B0000}"/>
    <cellStyle name="Comma 2 3 6 2 5 5 3" xfId="22181" xr:uid="{00000000-0005-0000-0000-0000B9560000}"/>
    <cellStyle name="Comma 2 3 6 2 5 7" xfId="17168" xr:uid="{00000000-0005-0000-0000-000024430000}"/>
    <cellStyle name="Comma 2 3 6 2 6" xfId="2864" xr:uid="{00000000-0005-0000-0000-0000410B0000}"/>
    <cellStyle name="Comma 2 3 6 2 6 2" xfId="12938" xr:uid="{00000000-0005-0000-0000-00009B320000}"/>
    <cellStyle name="Comma 2 3 6 2 6 2 3" xfId="28033" xr:uid="{00000000-0005-0000-0000-0000956D0000}"/>
    <cellStyle name="Comma 2 3 6 2 6 3" xfId="7918" xr:uid="{00000000-0005-0000-0000-0000FF1E0000}"/>
    <cellStyle name="Comma 2 3 6 2 6 3 3" xfId="23016" xr:uid="{00000000-0005-0000-0000-0000FC590000}"/>
    <cellStyle name="Comma 2 3 6 2 6 5" xfId="18003" xr:uid="{00000000-0005-0000-0000-000067460000}"/>
    <cellStyle name="Comma 2 3 6 2 7" xfId="4557" xr:uid="{00000000-0005-0000-0000-0000DE110000}"/>
    <cellStyle name="Comma 2 3 6 2 7 2" xfId="14609" xr:uid="{00000000-0005-0000-0000-000022390000}"/>
    <cellStyle name="Comma 2 3 6 2 7 2 3" xfId="29704" xr:uid="{00000000-0005-0000-0000-00001C740000}"/>
    <cellStyle name="Comma 2 3 6 2 7 3" xfId="9589" xr:uid="{00000000-0005-0000-0000-000086250000}"/>
    <cellStyle name="Comma 2 3 6 2 7 3 3" xfId="24687" xr:uid="{00000000-0005-0000-0000-000083600000}"/>
    <cellStyle name="Comma 2 3 6 2 7 5" xfId="19674" xr:uid="{00000000-0005-0000-0000-0000EE4C0000}"/>
    <cellStyle name="Comma 2 3 6 2 8" xfId="11267" xr:uid="{00000000-0005-0000-0000-0000142C0000}"/>
    <cellStyle name="Comma 2 3 6 2 8 3" xfId="26362" xr:uid="{00000000-0005-0000-0000-00000E670000}"/>
    <cellStyle name="Comma 2 3 6 2 9" xfId="6246" xr:uid="{00000000-0005-0000-0000-000077180000}"/>
    <cellStyle name="Comma 2 3 6 2 9 3" xfId="21345" xr:uid="{00000000-0005-0000-0000-000075530000}"/>
    <cellStyle name="Comma 2 3 6 3" xfId="1211" xr:uid="{00000000-0005-0000-0000-0000CB040000}"/>
    <cellStyle name="Comma 2 3 6 3 10" xfId="16384" xr:uid="{00000000-0005-0000-0000-000014400000}"/>
    <cellStyle name="Comma 2 3 6 3 2" xfId="1430" xr:uid="{00000000-0005-0000-0000-0000A6050000}"/>
    <cellStyle name="Comma 2 3 6 3 2 2" xfId="1851" xr:uid="{00000000-0005-0000-0000-00004B070000}"/>
    <cellStyle name="Comma 2 3 6 3 2 2 2" xfId="2690" xr:uid="{00000000-0005-0000-0000-0000920A0000}"/>
    <cellStyle name="Comma 2 3 6 3 2 2 2 2" xfId="4379" xr:uid="{00000000-0005-0000-0000-00002C110000}"/>
    <cellStyle name="Comma 2 3 6 3 2 2 2 2 2" xfId="14452" xr:uid="{00000000-0005-0000-0000-000085380000}"/>
    <cellStyle name="Comma 2 3 6 3 2 2 2 2 2 3" xfId="29547" xr:uid="{00000000-0005-0000-0000-00007F730000}"/>
    <cellStyle name="Comma 2 3 6 3 2 2 2 2 3" xfId="9432" xr:uid="{00000000-0005-0000-0000-0000E9240000}"/>
    <cellStyle name="Comma 2 3 6 3 2 2 2 2 3 3" xfId="24530" xr:uid="{00000000-0005-0000-0000-0000E65F0000}"/>
    <cellStyle name="Comma 2 3 6 3 2 2 2 2 5" xfId="19517" xr:uid="{00000000-0005-0000-0000-0000514C0000}"/>
    <cellStyle name="Comma 2 3 6 3 2 2 2 3" xfId="6071" xr:uid="{00000000-0005-0000-0000-0000C8170000}"/>
    <cellStyle name="Comma 2 3 6 3 2 2 2 3 2" xfId="16123" xr:uid="{00000000-0005-0000-0000-00000C3F0000}"/>
    <cellStyle name="Comma 2 3 6 3 2 2 2 3 2 3" xfId="31218" xr:uid="{00000000-0005-0000-0000-0000067A0000}"/>
    <cellStyle name="Comma 2 3 6 3 2 2 2 3 3" xfId="11103" xr:uid="{00000000-0005-0000-0000-0000702B0000}"/>
    <cellStyle name="Comma 2 3 6 3 2 2 2 3 3 3" xfId="26201" xr:uid="{00000000-0005-0000-0000-00006D660000}"/>
    <cellStyle name="Comma 2 3 6 3 2 2 2 3 5" xfId="21188" xr:uid="{00000000-0005-0000-0000-0000D8520000}"/>
    <cellStyle name="Comma 2 3 6 3 2 2 2 4" xfId="12781" xr:uid="{00000000-0005-0000-0000-0000FE310000}"/>
    <cellStyle name="Comma 2 3 6 3 2 2 2 4 3" xfId="27876" xr:uid="{00000000-0005-0000-0000-0000F86C0000}"/>
    <cellStyle name="Comma 2 3 6 3 2 2 2 5" xfId="7760" xr:uid="{00000000-0005-0000-0000-0000611E0000}"/>
    <cellStyle name="Comma 2 3 6 3 2 2 2 5 3" xfId="22859" xr:uid="{00000000-0005-0000-0000-00005F590000}"/>
    <cellStyle name="Comma 2 3 6 3 2 2 2 7" xfId="17846" xr:uid="{00000000-0005-0000-0000-0000CA450000}"/>
    <cellStyle name="Comma 2 3 6 3 2 2 3" xfId="3542" xr:uid="{00000000-0005-0000-0000-0000E70D0000}"/>
    <cellStyle name="Comma 2 3 6 3 2 2 3 2" xfId="13616" xr:uid="{00000000-0005-0000-0000-000041350000}"/>
    <cellStyle name="Comma 2 3 6 3 2 2 3 2 3" xfId="28711" xr:uid="{00000000-0005-0000-0000-00003B700000}"/>
    <cellStyle name="Comma 2 3 6 3 2 2 3 3" xfId="8596" xr:uid="{00000000-0005-0000-0000-0000A5210000}"/>
    <cellStyle name="Comma 2 3 6 3 2 2 3 3 3" xfId="23694" xr:uid="{00000000-0005-0000-0000-0000A25C0000}"/>
    <cellStyle name="Comma 2 3 6 3 2 2 3 5" xfId="18681" xr:uid="{00000000-0005-0000-0000-00000D490000}"/>
    <cellStyle name="Comma 2 3 6 3 2 2 4" xfId="5235" xr:uid="{00000000-0005-0000-0000-000084140000}"/>
    <cellStyle name="Comma 2 3 6 3 2 2 4 2" xfId="15287" xr:uid="{00000000-0005-0000-0000-0000C83B0000}"/>
    <cellStyle name="Comma 2 3 6 3 2 2 4 2 3" xfId="30382" xr:uid="{00000000-0005-0000-0000-0000C2760000}"/>
    <cellStyle name="Comma 2 3 6 3 2 2 4 3" xfId="10267" xr:uid="{00000000-0005-0000-0000-00002C280000}"/>
    <cellStyle name="Comma 2 3 6 3 2 2 4 3 3" xfId="25365" xr:uid="{00000000-0005-0000-0000-000029630000}"/>
    <cellStyle name="Comma 2 3 6 3 2 2 4 5" xfId="20352" xr:uid="{00000000-0005-0000-0000-0000944F0000}"/>
    <cellStyle name="Comma 2 3 6 3 2 2 5" xfId="11945" xr:uid="{00000000-0005-0000-0000-0000BA2E0000}"/>
    <cellStyle name="Comma 2 3 6 3 2 2 5 3" xfId="27040" xr:uid="{00000000-0005-0000-0000-0000B4690000}"/>
    <cellStyle name="Comma 2 3 6 3 2 2 6" xfId="6924" xr:uid="{00000000-0005-0000-0000-00001D1B0000}"/>
    <cellStyle name="Comma 2 3 6 3 2 2 6 3" xfId="22023" xr:uid="{00000000-0005-0000-0000-00001B560000}"/>
    <cellStyle name="Comma 2 3 6 3 2 2 8" xfId="17010" xr:uid="{00000000-0005-0000-0000-000086420000}"/>
    <cellStyle name="Comma 2 3 6 3 2 3" xfId="2272" xr:uid="{00000000-0005-0000-0000-0000F0080000}"/>
    <cellStyle name="Comma 2 3 6 3 2 3 2" xfId="3961" xr:uid="{00000000-0005-0000-0000-00008A0F0000}"/>
    <cellStyle name="Comma 2 3 6 3 2 3 2 2" xfId="14034" xr:uid="{00000000-0005-0000-0000-0000E3360000}"/>
    <cellStyle name="Comma 2 3 6 3 2 3 2 2 3" xfId="29129" xr:uid="{00000000-0005-0000-0000-0000DD710000}"/>
    <cellStyle name="Comma 2 3 6 3 2 3 2 3" xfId="9014" xr:uid="{00000000-0005-0000-0000-000047230000}"/>
    <cellStyle name="Comma 2 3 6 3 2 3 2 3 3" xfId="24112" xr:uid="{00000000-0005-0000-0000-0000445E0000}"/>
    <cellStyle name="Comma 2 3 6 3 2 3 2 5" xfId="19099" xr:uid="{00000000-0005-0000-0000-0000AF4A0000}"/>
    <cellStyle name="Comma 2 3 6 3 2 3 3" xfId="5653" xr:uid="{00000000-0005-0000-0000-000026160000}"/>
    <cellStyle name="Comma 2 3 6 3 2 3 3 2" xfId="15705" xr:uid="{00000000-0005-0000-0000-00006A3D0000}"/>
    <cellStyle name="Comma 2 3 6 3 2 3 3 2 3" xfId="30800" xr:uid="{00000000-0005-0000-0000-000064780000}"/>
    <cellStyle name="Comma 2 3 6 3 2 3 3 3" xfId="10685" xr:uid="{00000000-0005-0000-0000-0000CE290000}"/>
    <cellStyle name="Comma 2 3 6 3 2 3 3 3 3" xfId="25783" xr:uid="{00000000-0005-0000-0000-0000CB640000}"/>
    <cellStyle name="Comma 2 3 6 3 2 3 3 5" xfId="20770" xr:uid="{00000000-0005-0000-0000-000036510000}"/>
    <cellStyle name="Comma 2 3 6 3 2 3 4" xfId="12363" xr:uid="{00000000-0005-0000-0000-00005C300000}"/>
    <cellStyle name="Comma 2 3 6 3 2 3 4 3" xfId="27458" xr:uid="{00000000-0005-0000-0000-0000566B0000}"/>
    <cellStyle name="Comma 2 3 6 3 2 3 5" xfId="7342" xr:uid="{00000000-0005-0000-0000-0000BF1C0000}"/>
    <cellStyle name="Comma 2 3 6 3 2 3 5 3" xfId="22441" xr:uid="{00000000-0005-0000-0000-0000BD570000}"/>
    <cellStyle name="Comma 2 3 6 3 2 3 7" xfId="17428" xr:uid="{00000000-0005-0000-0000-000028440000}"/>
    <cellStyle name="Comma 2 3 6 3 2 4" xfId="3124" xr:uid="{00000000-0005-0000-0000-0000450C0000}"/>
    <cellStyle name="Comma 2 3 6 3 2 4 2" xfId="13198" xr:uid="{00000000-0005-0000-0000-00009F330000}"/>
    <cellStyle name="Comma 2 3 6 3 2 4 2 3" xfId="28293" xr:uid="{00000000-0005-0000-0000-0000996E0000}"/>
    <cellStyle name="Comma 2 3 6 3 2 4 3" xfId="8178" xr:uid="{00000000-0005-0000-0000-000003200000}"/>
    <cellStyle name="Comma 2 3 6 3 2 4 3 3" xfId="23276" xr:uid="{00000000-0005-0000-0000-0000005B0000}"/>
    <cellStyle name="Comma 2 3 6 3 2 4 5" xfId="18263" xr:uid="{00000000-0005-0000-0000-00006B470000}"/>
    <cellStyle name="Comma 2 3 6 3 2 5" xfId="4817" xr:uid="{00000000-0005-0000-0000-0000E2120000}"/>
    <cellStyle name="Comma 2 3 6 3 2 5 2" xfId="14869" xr:uid="{00000000-0005-0000-0000-0000263A0000}"/>
    <cellStyle name="Comma 2 3 6 3 2 5 2 3" xfId="29964" xr:uid="{00000000-0005-0000-0000-000020750000}"/>
    <cellStyle name="Comma 2 3 6 3 2 5 3" xfId="9849" xr:uid="{00000000-0005-0000-0000-00008A260000}"/>
    <cellStyle name="Comma 2 3 6 3 2 5 3 3" xfId="24947" xr:uid="{00000000-0005-0000-0000-000087610000}"/>
    <cellStyle name="Comma 2 3 6 3 2 5 5" xfId="19934" xr:uid="{00000000-0005-0000-0000-0000F24D0000}"/>
    <cellStyle name="Comma 2 3 6 3 2 6" xfId="11527" xr:uid="{00000000-0005-0000-0000-0000182D0000}"/>
    <cellStyle name="Comma 2 3 6 3 2 6 3" xfId="26622" xr:uid="{00000000-0005-0000-0000-000012680000}"/>
    <cellStyle name="Comma 2 3 6 3 2 7" xfId="6506" xr:uid="{00000000-0005-0000-0000-00007B190000}"/>
    <cellStyle name="Comma 2 3 6 3 2 7 3" xfId="21605" xr:uid="{00000000-0005-0000-0000-000079540000}"/>
    <cellStyle name="Comma 2 3 6 3 2 9" xfId="16592" xr:uid="{00000000-0005-0000-0000-0000E4400000}"/>
    <cellStyle name="Comma 2 3 6 3 3" xfId="1643" xr:uid="{00000000-0005-0000-0000-00007B060000}"/>
    <cellStyle name="Comma 2 3 6 3 3 2" xfId="2482" xr:uid="{00000000-0005-0000-0000-0000C2090000}"/>
    <cellStyle name="Comma 2 3 6 3 3 2 2" xfId="4171" xr:uid="{00000000-0005-0000-0000-00005C100000}"/>
    <cellStyle name="Comma 2 3 6 3 3 2 2 2" xfId="14244" xr:uid="{00000000-0005-0000-0000-0000B5370000}"/>
    <cellStyle name="Comma 2 3 6 3 3 2 2 2 3" xfId="29339" xr:uid="{00000000-0005-0000-0000-0000AF720000}"/>
    <cellStyle name="Comma 2 3 6 3 3 2 2 3" xfId="9224" xr:uid="{00000000-0005-0000-0000-000019240000}"/>
    <cellStyle name="Comma 2 3 6 3 3 2 2 3 3" xfId="24322" xr:uid="{00000000-0005-0000-0000-0000165F0000}"/>
    <cellStyle name="Comma 2 3 6 3 3 2 2 5" xfId="19309" xr:uid="{00000000-0005-0000-0000-0000814B0000}"/>
    <cellStyle name="Comma 2 3 6 3 3 2 3" xfId="5863" xr:uid="{00000000-0005-0000-0000-0000F8160000}"/>
    <cellStyle name="Comma 2 3 6 3 3 2 3 2" xfId="15915" xr:uid="{00000000-0005-0000-0000-00003C3E0000}"/>
    <cellStyle name="Comma 2 3 6 3 3 2 3 2 3" xfId="31010" xr:uid="{00000000-0005-0000-0000-000036790000}"/>
    <cellStyle name="Comma 2 3 6 3 3 2 3 3" xfId="10895" xr:uid="{00000000-0005-0000-0000-0000A02A0000}"/>
    <cellStyle name="Comma 2 3 6 3 3 2 3 3 3" xfId="25993" xr:uid="{00000000-0005-0000-0000-00009D650000}"/>
    <cellStyle name="Comma 2 3 6 3 3 2 3 5" xfId="20980" xr:uid="{00000000-0005-0000-0000-000008520000}"/>
    <cellStyle name="Comma 2 3 6 3 3 2 4" xfId="12573" xr:uid="{00000000-0005-0000-0000-00002E310000}"/>
    <cellStyle name="Comma 2 3 6 3 3 2 4 3" xfId="27668" xr:uid="{00000000-0005-0000-0000-0000286C0000}"/>
    <cellStyle name="Comma 2 3 6 3 3 2 5" xfId="7552" xr:uid="{00000000-0005-0000-0000-0000911D0000}"/>
    <cellStyle name="Comma 2 3 6 3 3 2 5 3" xfId="22651" xr:uid="{00000000-0005-0000-0000-00008F580000}"/>
    <cellStyle name="Comma 2 3 6 3 3 2 7" xfId="17638" xr:uid="{00000000-0005-0000-0000-0000FA440000}"/>
    <cellStyle name="Comma 2 3 6 3 3 3" xfId="3334" xr:uid="{00000000-0005-0000-0000-0000170D0000}"/>
    <cellStyle name="Comma 2 3 6 3 3 3 2" xfId="13408" xr:uid="{00000000-0005-0000-0000-000071340000}"/>
    <cellStyle name="Comma 2 3 6 3 3 3 2 3" xfId="28503" xr:uid="{00000000-0005-0000-0000-00006B6F0000}"/>
    <cellStyle name="Comma 2 3 6 3 3 3 3" xfId="8388" xr:uid="{00000000-0005-0000-0000-0000D5200000}"/>
    <cellStyle name="Comma 2 3 6 3 3 3 3 3" xfId="23486" xr:uid="{00000000-0005-0000-0000-0000D25B0000}"/>
    <cellStyle name="Comma 2 3 6 3 3 3 5" xfId="18473" xr:uid="{00000000-0005-0000-0000-00003D480000}"/>
    <cellStyle name="Comma 2 3 6 3 3 4" xfId="5027" xr:uid="{00000000-0005-0000-0000-0000B4130000}"/>
    <cellStyle name="Comma 2 3 6 3 3 4 2" xfId="15079" xr:uid="{00000000-0005-0000-0000-0000F83A0000}"/>
    <cellStyle name="Comma 2 3 6 3 3 4 2 3" xfId="30174" xr:uid="{00000000-0005-0000-0000-0000F2750000}"/>
    <cellStyle name="Comma 2 3 6 3 3 4 3" xfId="10059" xr:uid="{00000000-0005-0000-0000-00005C270000}"/>
    <cellStyle name="Comma 2 3 6 3 3 4 3 3" xfId="25157" xr:uid="{00000000-0005-0000-0000-000059620000}"/>
    <cellStyle name="Comma 2 3 6 3 3 4 5" xfId="20144" xr:uid="{00000000-0005-0000-0000-0000C44E0000}"/>
    <cellStyle name="Comma 2 3 6 3 3 5" xfId="11737" xr:uid="{00000000-0005-0000-0000-0000EA2D0000}"/>
    <cellStyle name="Comma 2 3 6 3 3 5 3" xfId="26832" xr:uid="{00000000-0005-0000-0000-0000E4680000}"/>
    <cellStyle name="Comma 2 3 6 3 3 6" xfId="6716" xr:uid="{00000000-0005-0000-0000-00004D1A0000}"/>
    <cellStyle name="Comma 2 3 6 3 3 6 3" xfId="21815" xr:uid="{00000000-0005-0000-0000-00004B550000}"/>
    <cellStyle name="Comma 2 3 6 3 3 8" xfId="16802" xr:uid="{00000000-0005-0000-0000-0000B6410000}"/>
    <cellStyle name="Comma 2 3 6 3 4" xfId="2064" xr:uid="{00000000-0005-0000-0000-000020080000}"/>
    <cellStyle name="Comma 2 3 6 3 4 2" xfId="3753" xr:uid="{00000000-0005-0000-0000-0000BA0E0000}"/>
    <cellStyle name="Comma 2 3 6 3 4 2 2" xfId="13826" xr:uid="{00000000-0005-0000-0000-000013360000}"/>
    <cellStyle name="Comma 2 3 6 3 4 2 2 3" xfId="28921" xr:uid="{00000000-0005-0000-0000-00000D710000}"/>
    <cellStyle name="Comma 2 3 6 3 4 2 3" xfId="8806" xr:uid="{00000000-0005-0000-0000-000077220000}"/>
    <cellStyle name="Comma 2 3 6 3 4 2 3 3" xfId="23904" xr:uid="{00000000-0005-0000-0000-0000745D0000}"/>
    <cellStyle name="Comma 2 3 6 3 4 2 5" xfId="18891" xr:uid="{00000000-0005-0000-0000-0000DF490000}"/>
    <cellStyle name="Comma 2 3 6 3 4 3" xfId="5445" xr:uid="{00000000-0005-0000-0000-000056150000}"/>
    <cellStyle name="Comma 2 3 6 3 4 3 2" xfId="15497" xr:uid="{00000000-0005-0000-0000-00009A3C0000}"/>
    <cellStyle name="Comma 2 3 6 3 4 3 2 3" xfId="30592" xr:uid="{00000000-0005-0000-0000-000094770000}"/>
    <cellStyle name="Comma 2 3 6 3 4 3 3" xfId="10477" xr:uid="{00000000-0005-0000-0000-0000FE280000}"/>
    <cellStyle name="Comma 2 3 6 3 4 3 3 3" xfId="25575" xr:uid="{00000000-0005-0000-0000-0000FB630000}"/>
    <cellStyle name="Comma 2 3 6 3 4 3 5" xfId="20562" xr:uid="{00000000-0005-0000-0000-000066500000}"/>
    <cellStyle name="Comma 2 3 6 3 4 4" xfId="12155" xr:uid="{00000000-0005-0000-0000-00008C2F0000}"/>
    <cellStyle name="Comma 2 3 6 3 4 4 3" xfId="27250" xr:uid="{00000000-0005-0000-0000-0000866A0000}"/>
    <cellStyle name="Comma 2 3 6 3 4 5" xfId="7134" xr:uid="{00000000-0005-0000-0000-0000EF1B0000}"/>
    <cellStyle name="Comma 2 3 6 3 4 5 3" xfId="22233" xr:uid="{00000000-0005-0000-0000-0000ED560000}"/>
    <cellStyle name="Comma 2 3 6 3 4 7" xfId="17220" xr:uid="{00000000-0005-0000-0000-000058430000}"/>
    <cellStyle name="Comma 2 3 6 3 5" xfId="2916" xr:uid="{00000000-0005-0000-0000-0000750B0000}"/>
    <cellStyle name="Comma 2 3 6 3 5 2" xfId="12990" xr:uid="{00000000-0005-0000-0000-0000CF320000}"/>
    <cellStyle name="Comma 2 3 6 3 5 2 3" xfId="28085" xr:uid="{00000000-0005-0000-0000-0000C96D0000}"/>
    <cellStyle name="Comma 2 3 6 3 5 3" xfId="7970" xr:uid="{00000000-0005-0000-0000-0000331F0000}"/>
    <cellStyle name="Comma 2 3 6 3 5 3 3" xfId="23068" xr:uid="{00000000-0005-0000-0000-0000305A0000}"/>
    <cellStyle name="Comma 2 3 6 3 5 5" xfId="18055" xr:uid="{00000000-0005-0000-0000-00009B460000}"/>
    <cellStyle name="Comma 2 3 6 3 6" xfId="4609" xr:uid="{00000000-0005-0000-0000-000012120000}"/>
    <cellStyle name="Comma 2 3 6 3 6 2" xfId="14661" xr:uid="{00000000-0005-0000-0000-000056390000}"/>
    <cellStyle name="Comma 2 3 6 3 6 2 3" xfId="29756" xr:uid="{00000000-0005-0000-0000-000050740000}"/>
    <cellStyle name="Comma 2 3 6 3 6 3" xfId="9641" xr:uid="{00000000-0005-0000-0000-0000BA250000}"/>
    <cellStyle name="Comma 2 3 6 3 6 3 3" xfId="24739" xr:uid="{00000000-0005-0000-0000-0000B7600000}"/>
    <cellStyle name="Comma 2 3 6 3 6 5" xfId="19726" xr:uid="{00000000-0005-0000-0000-0000224D0000}"/>
    <cellStyle name="Comma 2 3 6 3 7" xfId="11319" xr:uid="{00000000-0005-0000-0000-0000482C0000}"/>
    <cellStyle name="Comma 2 3 6 3 7 3" xfId="26414" xr:uid="{00000000-0005-0000-0000-000042670000}"/>
    <cellStyle name="Comma 2 3 6 3 8" xfId="6298" xr:uid="{00000000-0005-0000-0000-0000AB180000}"/>
    <cellStyle name="Comma 2 3 6 3 8 3" xfId="21397" xr:uid="{00000000-0005-0000-0000-0000A9530000}"/>
    <cellStyle name="Comma 2 3 6 4" xfId="1324" xr:uid="{00000000-0005-0000-0000-00003C050000}"/>
    <cellStyle name="Comma 2 3 6 4 2" xfId="1747" xr:uid="{00000000-0005-0000-0000-0000E3060000}"/>
    <cellStyle name="Comma 2 3 6 4 2 2" xfId="2586" xr:uid="{00000000-0005-0000-0000-00002A0A0000}"/>
    <cellStyle name="Comma 2 3 6 4 2 2 2" xfId="4275" xr:uid="{00000000-0005-0000-0000-0000C4100000}"/>
    <cellStyle name="Comma 2 3 6 4 2 2 2 2" xfId="14348" xr:uid="{00000000-0005-0000-0000-00001D380000}"/>
    <cellStyle name="Comma 2 3 6 4 2 2 2 2 3" xfId="29443" xr:uid="{00000000-0005-0000-0000-000017730000}"/>
    <cellStyle name="Comma 2 3 6 4 2 2 2 3" xfId="9328" xr:uid="{00000000-0005-0000-0000-000081240000}"/>
    <cellStyle name="Comma 2 3 6 4 2 2 2 3 3" xfId="24426" xr:uid="{00000000-0005-0000-0000-00007E5F0000}"/>
    <cellStyle name="Comma 2 3 6 4 2 2 2 5" xfId="19413" xr:uid="{00000000-0005-0000-0000-0000E94B0000}"/>
    <cellStyle name="Comma 2 3 6 4 2 2 3" xfId="5967" xr:uid="{00000000-0005-0000-0000-000060170000}"/>
    <cellStyle name="Comma 2 3 6 4 2 2 3 2" xfId="16019" xr:uid="{00000000-0005-0000-0000-0000A43E0000}"/>
    <cellStyle name="Comma 2 3 6 4 2 2 3 2 3" xfId="31114" xr:uid="{00000000-0005-0000-0000-00009E790000}"/>
    <cellStyle name="Comma 2 3 6 4 2 2 3 3" xfId="10999" xr:uid="{00000000-0005-0000-0000-0000082B0000}"/>
    <cellStyle name="Comma 2 3 6 4 2 2 3 3 3" xfId="26097" xr:uid="{00000000-0005-0000-0000-000005660000}"/>
    <cellStyle name="Comma 2 3 6 4 2 2 3 5" xfId="21084" xr:uid="{00000000-0005-0000-0000-000070520000}"/>
    <cellStyle name="Comma 2 3 6 4 2 2 4" xfId="12677" xr:uid="{00000000-0005-0000-0000-000096310000}"/>
    <cellStyle name="Comma 2 3 6 4 2 2 4 3" xfId="27772" xr:uid="{00000000-0005-0000-0000-0000906C0000}"/>
    <cellStyle name="Comma 2 3 6 4 2 2 5" xfId="7656" xr:uid="{00000000-0005-0000-0000-0000F91D0000}"/>
    <cellStyle name="Comma 2 3 6 4 2 2 5 3" xfId="22755" xr:uid="{00000000-0005-0000-0000-0000F7580000}"/>
    <cellStyle name="Comma 2 3 6 4 2 2 7" xfId="17742" xr:uid="{00000000-0005-0000-0000-000062450000}"/>
    <cellStyle name="Comma 2 3 6 4 2 3" xfId="3438" xr:uid="{00000000-0005-0000-0000-00007F0D0000}"/>
    <cellStyle name="Comma 2 3 6 4 2 3 2" xfId="13512" xr:uid="{00000000-0005-0000-0000-0000D9340000}"/>
    <cellStyle name="Comma 2 3 6 4 2 3 2 3" xfId="28607" xr:uid="{00000000-0005-0000-0000-0000D36F0000}"/>
    <cellStyle name="Comma 2 3 6 4 2 3 3" xfId="8492" xr:uid="{00000000-0005-0000-0000-00003D210000}"/>
    <cellStyle name="Comma 2 3 6 4 2 3 3 3" xfId="23590" xr:uid="{00000000-0005-0000-0000-00003A5C0000}"/>
    <cellStyle name="Comma 2 3 6 4 2 3 5" xfId="18577" xr:uid="{00000000-0005-0000-0000-0000A5480000}"/>
    <cellStyle name="Comma 2 3 6 4 2 4" xfId="5131" xr:uid="{00000000-0005-0000-0000-00001C140000}"/>
    <cellStyle name="Comma 2 3 6 4 2 4 2" xfId="15183" xr:uid="{00000000-0005-0000-0000-0000603B0000}"/>
    <cellStyle name="Comma 2 3 6 4 2 4 2 3" xfId="30278" xr:uid="{00000000-0005-0000-0000-00005A760000}"/>
    <cellStyle name="Comma 2 3 6 4 2 4 3" xfId="10163" xr:uid="{00000000-0005-0000-0000-0000C4270000}"/>
    <cellStyle name="Comma 2 3 6 4 2 4 3 3" xfId="25261" xr:uid="{00000000-0005-0000-0000-0000C1620000}"/>
    <cellStyle name="Comma 2 3 6 4 2 4 5" xfId="20248" xr:uid="{00000000-0005-0000-0000-00002C4F0000}"/>
    <cellStyle name="Comma 2 3 6 4 2 5" xfId="11841" xr:uid="{00000000-0005-0000-0000-0000522E0000}"/>
    <cellStyle name="Comma 2 3 6 4 2 5 3" xfId="26936" xr:uid="{00000000-0005-0000-0000-00004C690000}"/>
    <cellStyle name="Comma 2 3 6 4 2 6" xfId="6820" xr:uid="{00000000-0005-0000-0000-0000B51A0000}"/>
    <cellStyle name="Comma 2 3 6 4 2 6 3" xfId="21919" xr:uid="{00000000-0005-0000-0000-0000B3550000}"/>
    <cellStyle name="Comma 2 3 6 4 2 8" xfId="16906" xr:uid="{00000000-0005-0000-0000-00001E420000}"/>
    <cellStyle name="Comma 2 3 6 4 3" xfId="2168" xr:uid="{00000000-0005-0000-0000-000088080000}"/>
    <cellStyle name="Comma 2 3 6 4 3 2" xfId="3857" xr:uid="{00000000-0005-0000-0000-0000220F0000}"/>
    <cellStyle name="Comma 2 3 6 4 3 2 2" xfId="13930" xr:uid="{00000000-0005-0000-0000-00007B360000}"/>
    <cellStyle name="Comma 2 3 6 4 3 2 2 3" xfId="29025" xr:uid="{00000000-0005-0000-0000-000075710000}"/>
    <cellStyle name="Comma 2 3 6 4 3 2 3" xfId="8910" xr:uid="{00000000-0005-0000-0000-0000DF220000}"/>
    <cellStyle name="Comma 2 3 6 4 3 2 3 3" xfId="24008" xr:uid="{00000000-0005-0000-0000-0000DC5D0000}"/>
    <cellStyle name="Comma 2 3 6 4 3 2 5" xfId="18995" xr:uid="{00000000-0005-0000-0000-0000474A0000}"/>
    <cellStyle name="Comma 2 3 6 4 3 3" xfId="5549" xr:uid="{00000000-0005-0000-0000-0000BE150000}"/>
    <cellStyle name="Comma 2 3 6 4 3 3 2" xfId="15601" xr:uid="{00000000-0005-0000-0000-0000023D0000}"/>
    <cellStyle name="Comma 2 3 6 4 3 3 2 3" xfId="30696" xr:uid="{00000000-0005-0000-0000-0000FC770000}"/>
    <cellStyle name="Comma 2 3 6 4 3 3 3" xfId="10581" xr:uid="{00000000-0005-0000-0000-000066290000}"/>
    <cellStyle name="Comma 2 3 6 4 3 3 3 3" xfId="25679" xr:uid="{00000000-0005-0000-0000-000063640000}"/>
    <cellStyle name="Comma 2 3 6 4 3 3 5" xfId="20666" xr:uid="{00000000-0005-0000-0000-0000CE500000}"/>
    <cellStyle name="Comma 2 3 6 4 3 4" xfId="12259" xr:uid="{00000000-0005-0000-0000-0000F42F0000}"/>
    <cellStyle name="Comma 2 3 6 4 3 4 3" xfId="27354" xr:uid="{00000000-0005-0000-0000-0000EE6A0000}"/>
    <cellStyle name="Comma 2 3 6 4 3 5" xfId="7238" xr:uid="{00000000-0005-0000-0000-0000571C0000}"/>
    <cellStyle name="Comma 2 3 6 4 3 5 3" xfId="22337" xr:uid="{00000000-0005-0000-0000-000055570000}"/>
    <cellStyle name="Comma 2 3 6 4 3 7" xfId="17324" xr:uid="{00000000-0005-0000-0000-0000C0430000}"/>
    <cellStyle name="Comma 2 3 6 4 4" xfId="3020" xr:uid="{00000000-0005-0000-0000-0000DD0B0000}"/>
    <cellStyle name="Comma 2 3 6 4 4 2" xfId="13094" xr:uid="{00000000-0005-0000-0000-000037330000}"/>
    <cellStyle name="Comma 2 3 6 4 4 2 3" xfId="28189" xr:uid="{00000000-0005-0000-0000-0000316E0000}"/>
    <cellStyle name="Comma 2 3 6 4 4 3" xfId="8074" xr:uid="{00000000-0005-0000-0000-00009B1F0000}"/>
    <cellStyle name="Comma 2 3 6 4 4 3 3" xfId="23172" xr:uid="{00000000-0005-0000-0000-0000985A0000}"/>
    <cellStyle name="Comma 2 3 6 4 4 5" xfId="18159" xr:uid="{00000000-0005-0000-0000-000003470000}"/>
    <cellStyle name="Comma 2 3 6 4 5" xfId="4713" xr:uid="{00000000-0005-0000-0000-00007A120000}"/>
    <cellStyle name="Comma 2 3 6 4 5 2" xfId="14765" xr:uid="{00000000-0005-0000-0000-0000BE390000}"/>
    <cellStyle name="Comma 2 3 6 4 5 2 3" xfId="29860" xr:uid="{00000000-0005-0000-0000-0000B8740000}"/>
    <cellStyle name="Comma 2 3 6 4 5 3" xfId="9745" xr:uid="{00000000-0005-0000-0000-000022260000}"/>
    <cellStyle name="Comma 2 3 6 4 5 3 3" xfId="24843" xr:uid="{00000000-0005-0000-0000-00001F610000}"/>
    <cellStyle name="Comma 2 3 6 4 5 5" xfId="19830" xr:uid="{00000000-0005-0000-0000-00008A4D0000}"/>
    <cellStyle name="Comma 2 3 6 4 6" xfId="11423" xr:uid="{00000000-0005-0000-0000-0000B02C0000}"/>
    <cellStyle name="Comma 2 3 6 4 6 3" xfId="26518" xr:uid="{00000000-0005-0000-0000-0000AA670000}"/>
    <cellStyle name="Comma 2 3 6 4 7" xfId="6402" xr:uid="{00000000-0005-0000-0000-000013190000}"/>
    <cellStyle name="Comma 2 3 6 4 7 3" xfId="21501" xr:uid="{00000000-0005-0000-0000-000011540000}"/>
    <cellStyle name="Comma 2 3 6 4 9" xfId="16488" xr:uid="{00000000-0005-0000-0000-00007C400000}"/>
    <cellStyle name="Comma 2 3 6 5" xfId="1537" xr:uid="{00000000-0005-0000-0000-000011060000}"/>
    <cellStyle name="Comma 2 3 6 5 2" xfId="2378" xr:uid="{00000000-0005-0000-0000-00005A090000}"/>
    <cellStyle name="Comma 2 3 6 5 2 2" xfId="4067" xr:uid="{00000000-0005-0000-0000-0000F40F0000}"/>
    <cellStyle name="Comma 2 3 6 5 2 2 2" xfId="14140" xr:uid="{00000000-0005-0000-0000-00004D370000}"/>
    <cellStyle name="Comma 2 3 6 5 2 2 2 3" xfId="29235" xr:uid="{00000000-0005-0000-0000-000047720000}"/>
    <cellStyle name="Comma 2 3 6 5 2 2 3" xfId="9120" xr:uid="{00000000-0005-0000-0000-0000B1230000}"/>
    <cellStyle name="Comma 2 3 6 5 2 2 3 3" xfId="24218" xr:uid="{00000000-0005-0000-0000-0000AE5E0000}"/>
    <cellStyle name="Comma 2 3 6 5 2 2 5" xfId="19205" xr:uid="{00000000-0005-0000-0000-0000194B0000}"/>
    <cellStyle name="Comma 2 3 6 5 2 3" xfId="5759" xr:uid="{00000000-0005-0000-0000-000090160000}"/>
    <cellStyle name="Comma 2 3 6 5 2 3 2" xfId="15811" xr:uid="{00000000-0005-0000-0000-0000D43D0000}"/>
    <cellStyle name="Comma 2 3 6 5 2 3 2 3" xfId="30906" xr:uid="{00000000-0005-0000-0000-0000CE780000}"/>
    <cellStyle name="Comma 2 3 6 5 2 3 3" xfId="10791" xr:uid="{00000000-0005-0000-0000-0000382A0000}"/>
    <cellStyle name="Comma 2 3 6 5 2 3 3 3" xfId="25889" xr:uid="{00000000-0005-0000-0000-000035650000}"/>
    <cellStyle name="Comma 2 3 6 5 2 3 5" xfId="20876" xr:uid="{00000000-0005-0000-0000-0000A0510000}"/>
    <cellStyle name="Comma 2 3 6 5 2 4" xfId="12469" xr:uid="{00000000-0005-0000-0000-0000C6300000}"/>
    <cellStyle name="Comma 2 3 6 5 2 4 3" xfId="27564" xr:uid="{00000000-0005-0000-0000-0000C06B0000}"/>
    <cellStyle name="Comma 2 3 6 5 2 5" xfId="7448" xr:uid="{00000000-0005-0000-0000-0000291D0000}"/>
    <cellStyle name="Comma 2 3 6 5 2 5 3" xfId="22547" xr:uid="{00000000-0005-0000-0000-000027580000}"/>
    <cellStyle name="Comma 2 3 6 5 2 7" xfId="17534" xr:uid="{00000000-0005-0000-0000-000092440000}"/>
    <cellStyle name="Comma 2 3 6 5 3" xfId="3230" xr:uid="{00000000-0005-0000-0000-0000AF0C0000}"/>
    <cellStyle name="Comma 2 3 6 5 3 2" xfId="13304" xr:uid="{00000000-0005-0000-0000-000009340000}"/>
    <cellStyle name="Comma 2 3 6 5 3 2 3" xfId="28399" xr:uid="{00000000-0005-0000-0000-0000036F0000}"/>
    <cellStyle name="Comma 2 3 6 5 3 3" xfId="8284" xr:uid="{00000000-0005-0000-0000-00006D200000}"/>
    <cellStyle name="Comma 2 3 6 5 3 3 3" xfId="23382" xr:uid="{00000000-0005-0000-0000-00006A5B0000}"/>
    <cellStyle name="Comma 2 3 6 5 3 5" xfId="18369" xr:uid="{00000000-0005-0000-0000-0000D5470000}"/>
    <cellStyle name="Comma 2 3 6 5 4" xfId="4923" xr:uid="{00000000-0005-0000-0000-00004C130000}"/>
    <cellStyle name="Comma 2 3 6 5 4 2" xfId="14975" xr:uid="{00000000-0005-0000-0000-0000903A0000}"/>
    <cellStyle name="Comma 2 3 6 5 4 2 3" xfId="30070" xr:uid="{00000000-0005-0000-0000-00008A750000}"/>
    <cellStyle name="Comma 2 3 6 5 4 3" xfId="9955" xr:uid="{00000000-0005-0000-0000-0000F4260000}"/>
    <cellStyle name="Comma 2 3 6 5 4 3 3" xfId="25053" xr:uid="{00000000-0005-0000-0000-0000F1610000}"/>
    <cellStyle name="Comma 2 3 6 5 4 5" xfId="20040" xr:uid="{00000000-0005-0000-0000-00005C4E0000}"/>
    <cellStyle name="Comma 2 3 6 5 5" xfId="11633" xr:uid="{00000000-0005-0000-0000-0000822D0000}"/>
    <cellStyle name="Comma 2 3 6 5 5 3" xfId="26728" xr:uid="{00000000-0005-0000-0000-00007C680000}"/>
    <cellStyle name="Comma 2 3 6 5 6" xfId="6612" xr:uid="{00000000-0005-0000-0000-0000E5190000}"/>
    <cellStyle name="Comma 2 3 6 5 6 3" xfId="21711" xr:uid="{00000000-0005-0000-0000-0000E3540000}"/>
    <cellStyle name="Comma 2 3 6 5 8" xfId="16698" xr:uid="{00000000-0005-0000-0000-00004E410000}"/>
    <cellStyle name="Comma 2 3 6 6" xfId="1958" xr:uid="{00000000-0005-0000-0000-0000B6070000}"/>
    <cellStyle name="Comma 2 3 6 6 2" xfId="3649" xr:uid="{00000000-0005-0000-0000-0000520E0000}"/>
    <cellStyle name="Comma 2 3 6 6 2 2" xfId="13722" xr:uid="{00000000-0005-0000-0000-0000AB350000}"/>
    <cellStyle name="Comma 2 3 6 6 2 2 3" xfId="28817" xr:uid="{00000000-0005-0000-0000-0000A5700000}"/>
    <cellStyle name="Comma 2 3 6 6 2 3" xfId="8702" xr:uid="{00000000-0005-0000-0000-00000F220000}"/>
    <cellStyle name="Comma 2 3 6 6 2 3 3" xfId="23800" xr:uid="{00000000-0005-0000-0000-00000C5D0000}"/>
    <cellStyle name="Comma 2 3 6 6 2 5" xfId="18787" xr:uid="{00000000-0005-0000-0000-000077490000}"/>
    <cellStyle name="Comma 2 3 6 6 3" xfId="5341" xr:uid="{00000000-0005-0000-0000-0000EE140000}"/>
    <cellStyle name="Comma 2 3 6 6 3 2" xfId="15393" xr:uid="{00000000-0005-0000-0000-0000323C0000}"/>
    <cellStyle name="Comma 2 3 6 6 3 2 3" xfId="30488" xr:uid="{00000000-0005-0000-0000-00002C770000}"/>
    <cellStyle name="Comma 2 3 6 6 3 3" xfId="10373" xr:uid="{00000000-0005-0000-0000-000096280000}"/>
    <cellStyle name="Comma 2 3 6 6 3 3 3" xfId="25471" xr:uid="{00000000-0005-0000-0000-000093630000}"/>
    <cellStyle name="Comma 2 3 6 6 3 5" xfId="20458" xr:uid="{00000000-0005-0000-0000-0000FE4F0000}"/>
    <cellStyle name="Comma 2 3 6 6 4" xfId="12051" xr:uid="{00000000-0005-0000-0000-0000242F0000}"/>
    <cellStyle name="Comma 2 3 6 6 4 3" xfId="27146" xr:uid="{00000000-0005-0000-0000-00001E6A0000}"/>
    <cellStyle name="Comma 2 3 6 6 5" xfId="7030" xr:uid="{00000000-0005-0000-0000-0000871B0000}"/>
    <cellStyle name="Comma 2 3 6 6 5 3" xfId="22129" xr:uid="{00000000-0005-0000-0000-000085560000}"/>
    <cellStyle name="Comma 2 3 6 6 7" xfId="17116" xr:uid="{00000000-0005-0000-0000-0000F0420000}"/>
    <cellStyle name="Comma 2 3 6 7" xfId="2806" xr:uid="{00000000-0005-0000-0000-0000070B0000}"/>
    <cellStyle name="Comma 2 3 6 7 2" xfId="12886" xr:uid="{00000000-0005-0000-0000-000067320000}"/>
    <cellStyle name="Comma 2 3 6 7 2 3" xfId="27981" xr:uid="{00000000-0005-0000-0000-0000616D0000}"/>
    <cellStyle name="Comma 2 3 6 7 3" xfId="7866" xr:uid="{00000000-0005-0000-0000-0000CB1E0000}"/>
    <cellStyle name="Comma 2 3 6 7 3 3" xfId="22964" xr:uid="{00000000-0005-0000-0000-0000C8590000}"/>
    <cellStyle name="Comma 2 3 6 7 5" xfId="17951" xr:uid="{00000000-0005-0000-0000-000033460000}"/>
    <cellStyle name="Comma 2 3 6 8" xfId="4501" xr:uid="{00000000-0005-0000-0000-0000A6110000}"/>
    <cellStyle name="Comma 2 3 6 8 2" xfId="14557" xr:uid="{00000000-0005-0000-0000-0000EE380000}"/>
    <cellStyle name="Comma 2 3 6 8 2 3" xfId="29652" xr:uid="{00000000-0005-0000-0000-0000E8730000}"/>
    <cellStyle name="Comma 2 3 6 8 3" xfId="9537" xr:uid="{00000000-0005-0000-0000-000052250000}"/>
    <cellStyle name="Comma 2 3 6 8 3 3" xfId="24635" xr:uid="{00000000-0005-0000-0000-00004F600000}"/>
    <cellStyle name="Comma 2 3 6 8 5" xfId="19622" xr:uid="{00000000-0005-0000-0000-0000BA4C0000}"/>
    <cellStyle name="Comma 2 3 6 9" xfId="11213" xr:uid="{00000000-0005-0000-0000-0000DE2B0000}"/>
    <cellStyle name="Comma 2 3 6 9 3" xfId="26310" xr:uid="{00000000-0005-0000-0000-0000DA660000}"/>
    <cellStyle name="Comma 2 3 7" xfId="662" xr:uid="{00000000-0005-0000-0000-0000A4020000}"/>
    <cellStyle name="Comma 2 3 8" xfId="656" xr:uid="{00000000-0005-0000-0000-00009E020000}"/>
    <cellStyle name="Comma 20" xfId="1255" xr:uid="{00000000-0005-0000-0000-0000F7040000}"/>
    <cellStyle name="Comma 21" xfId="1312" xr:uid="{00000000-0005-0000-0000-000030050000}"/>
    <cellStyle name="Comma 22" xfId="1314" xr:uid="{00000000-0005-0000-0000-000032050000}"/>
    <cellStyle name="Comma 23" xfId="1368" xr:uid="{00000000-0005-0000-0000-000068050000}"/>
    <cellStyle name="Comma 24" xfId="1581" xr:uid="{00000000-0005-0000-0000-00003D060000}"/>
    <cellStyle name="Comma 25" xfId="2002" xr:uid="{00000000-0005-0000-0000-0000E2070000}"/>
    <cellStyle name="Comma 26" xfId="2792" xr:uid="{00000000-0005-0000-0000-0000F80A0000}"/>
    <cellStyle name="Comma 27" xfId="2790" xr:uid="{00000000-0005-0000-0000-0000F60A0000}"/>
    <cellStyle name="Comma 28" xfId="2854" xr:uid="{00000000-0005-0000-0000-0000370B0000}"/>
    <cellStyle name="Comma 29" xfId="4477" xr:uid="{00000000-0005-0000-0000-00008E110000}"/>
    <cellStyle name="Comma 3" xfId="51" xr:uid="{00000000-0005-0000-0000-000034000000}"/>
    <cellStyle name="Comma 3 2" xfId="52" xr:uid="{00000000-0005-0000-0000-000035000000}"/>
    <cellStyle name="Comma 3 3" xfId="31326" xr:uid="{A4FDDA91-41CB-424A-935C-0A0CABD285BD}"/>
    <cellStyle name="Comma 3 4" xfId="31344" xr:uid="{6D339624-05FF-491B-B98A-05D19FCFE9C8}"/>
    <cellStyle name="Comma 30" xfId="4485" xr:uid="{00000000-0005-0000-0000-000096110000}"/>
    <cellStyle name="Comma 31" xfId="4484" xr:uid="{00000000-0005-0000-0000-000095110000}"/>
    <cellStyle name="Comma 32" xfId="4486" xr:uid="{00000000-0005-0000-0000-000097110000}"/>
    <cellStyle name="Comma 33" xfId="4483" xr:uid="{00000000-0005-0000-0000-000094110000}"/>
    <cellStyle name="Comma 34" xfId="4482" xr:uid="{00000000-0005-0000-0000-000093110000}"/>
    <cellStyle name="Comma 35" xfId="4479" xr:uid="{00000000-0005-0000-0000-000090110000}"/>
    <cellStyle name="Comma 36" xfId="4480" xr:uid="{00000000-0005-0000-0000-000091110000}"/>
    <cellStyle name="Comma 37" xfId="4487" xr:uid="{00000000-0005-0000-0000-000098110000}"/>
    <cellStyle name="Comma 38" xfId="4490" xr:uid="{00000000-0005-0000-0000-00009B110000}"/>
    <cellStyle name="Comma 39" xfId="2808" xr:uid="{00000000-0005-0000-0000-0000090B0000}"/>
    <cellStyle name="Comma 4" xfId="53" xr:uid="{00000000-0005-0000-0000-000036000000}"/>
    <cellStyle name="Comma 4 10" xfId="390" xr:uid="{00000000-0005-0000-0000-000090010000}"/>
    <cellStyle name="Comma 4 2" xfId="664" xr:uid="{00000000-0005-0000-0000-0000A6020000}"/>
    <cellStyle name="Comma 4 2 2" xfId="665" xr:uid="{00000000-0005-0000-0000-0000A7020000}"/>
    <cellStyle name="Comma 4 3" xfId="666" xr:uid="{00000000-0005-0000-0000-0000A8020000}"/>
    <cellStyle name="Comma 4 4" xfId="667" xr:uid="{00000000-0005-0000-0000-0000A9020000}"/>
    <cellStyle name="Comma 4 5" xfId="668" xr:uid="{00000000-0005-0000-0000-0000AA020000}"/>
    <cellStyle name="Comma 4 6" xfId="669" xr:uid="{00000000-0005-0000-0000-0000AB020000}"/>
    <cellStyle name="Comma 4 7" xfId="670" xr:uid="{00000000-0005-0000-0000-0000AC020000}"/>
    <cellStyle name="Comma 4 8" xfId="671" xr:uid="{00000000-0005-0000-0000-0000AD020000}"/>
    <cellStyle name="Comma 4 9" xfId="663" xr:uid="{00000000-0005-0000-0000-0000A5020000}"/>
    <cellStyle name="Comma 40" xfId="4488" xr:uid="{00000000-0005-0000-0000-000099110000}"/>
    <cellStyle name="Comma 41" xfId="4547" xr:uid="{00000000-0005-0000-0000-0000D4110000}"/>
    <cellStyle name="Comma 42" xfId="6168" xr:uid="{00000000-0005-0000-0000-000029180000}"/>
    <cellStyle name="Comma 43" xfId="6174" xr:uid="{00000000-0005-0000-0000-00002F180000}"/>
    <cellStyle name="Comma 44" xfId="6173" xr:uid="{00000000-0005-0000-0000-00002E180000}"/>
    <cellStyle name="Comma 45" xfId="6175" xr:uid="{00000000-0005-0000-0000-000030180000}"/>
    <cellStyle name="Comma 46" xfId="6172" xr:uid="{00000000-0005-0000-0000-00002D180000}"/>
    <cellStyle name="Comma 47" xfId="6171" xr:uid="{00000000-0005-0000-0000-00002C180000}"/>
    <cellStyle name="Comma 48" xfId="11257" xr:uid="{00000000-0005-0000-0000-00000A2C0000}"/>
    <cellStyle name="Comma 49" xfId="16229" xr:uid="{00000000-0005-0000-0000-0000763F0000}"/>
    <cellStyle name="Comma 5" xfId="54" xr:uid="{00000000-0005-0000-0000-000037000000}"/>
    <cellStyle name="Comma 5 2" xfId="672" xr:uid="{00000000-0005-0000-0000-0000AE020000}"/>
    <cellStyle name="Comma 50" xfId="16225" xr:uid="{00000000-0005-0000-0000-0000723F0000}"/>
    <cellStyle name="Comma 51" xfId="16222" xr:uid="{00000000-0005-0000-0000-00006F3F0000}"/>
    <cellStyle name="Comma 52" xfId="6236" xr:uid="{00000000-0005-0000-0000-00006D180000}"/>
    <cellStyle name="Comma 53" xfId="6190" xr:uid="{00000000-0005-0000-0000-00003F180000}"/>
    <cellStyle name="Comma 54" xfId="16248" xr:uid="{00000000-0005-0000-0000-00008B3F0000}"/>
    <cellStyle name="Comma 55" xfId="16256" xr:uid="{00000000-0005-0000-0000-0000943F0000}"/>
    <cellStyle name="Comma 56" xfId="16244" xr:uid="{00000000-0005-0000-0000-0000853F0000}"/>
    <cellStyle name="Comma 57" xfId="16236" xr:uid="{00000000-0005-0000-0000-00007D3F0000}"/>
    <cellStyle name="Comma 58" xfId="16265" xr:uid="{00000000-0005-0000-0000-00009D3F0000}"/>
    <cellStyle name="Comma 59" xfId="16246" xr:uid="{00000000-0005-0000-0000-0000893F0000}"/>
    <cellStyle name="Comma 6" xfId="55" xr:uid="{00000000-0005-0000-0000-000038000000}"/>
    <cellStyle name="Comma 6 2" xfId="673" xr:uid="{00000000-0005-0000-0000-0000AF020000}"/>
    <cellStyle name="Comma 60" xfId="16253" xr:uid="{00000000-0005-0000-0000-0000913F0000}"/>
    <cellStyle name="Comma 61" xfId="16234" xr:uid="{00000000-0005-0000-0000-00007B3F0000}"/>
    <cellStyle name="Comma 62" xfId="16243" xr:uid="{00000000-0005-0000-0000-0000843F0000}"/>
    <cellStyle name="Comma 63" xfId="16238" xr:uid="{00000000-0005-0000-0000-00007F3F0000}"/>
    <cellStyle name="Comma 64" xfId="16269" xr:uid="{00000000-0005-0000-0000-0000A13F0000}"/>
    <cellStyle name="Comma 65" xfId="16232" xr:uid="{00000000-0005-0000-0000-0000793F0000}"/>
    <cellStyle name="Comma 66" xfId="16258" xr:uid="{00000000-0005-0000-0000-0000963F0000}"/>
    <cellStyle name="Comma 67" xfId="16254" xr:uid="{00000000-0005-0000-0000-0000923F0000}"/>
    <cellStyle name="Comma 68" xfId="16261" xr:uid="{00000000-0005-0000-0000-0000993F0000}"/>
    <cellStyle name="Comma 69" xfId="31327" xr:uid="{97DE2276-B92C-44F6-AF10-EE3EB5E3493D}"/>
    <cellStyle name="Comma 7" xfId="56" xr:uid="{00000000-0005-0000-0000-000039000000}"/>
    <cellStyle name="Comma 7 2" xfId="674" xr:uid="{00000000-0005-0000-0000-0000B0020000}"/>
    <cellStyle name="Comma 70" xfId="31335" xr:uid="{F953A055-AB92-42AD-B986-00A9079F3F05}"/>
    <cellStyle name="Comma 71" xfId="31340" xr:uid="{FD88643F-EFF7-47B7-8EF4-AC4BCD35F441}"/>
    <cellStyle name="Comma 72" xfId="31337" xr:uid="{700B0D07-4590-46F4-84A3-5327DAEC5919}"/>
    <cellStyle name="Comma 74" xfId="16322" xr:uid="{00000000-0005-0000-0000-0000D63F0000}"/>
    <cellStyle name="Comma 76" xfId="31325" xr:uid="{7334D57A-9258-4A7A-AF65-B972D65295F3}"/>
    <cellStyle name="Comma 8" xfId="57" xr:uid="{00000000-0005-0000-0000-00003A000000}"/>
    <cellStyle name="Comma 88" xfId="31328" xr:uid="{3C14A57B-8EC8-4A7A-9848-76F28C590739}"/>
    <cellStyle name="Comma 9" xfId="58" xr:uid="{00000000-0005-0000-0000-00003B000000}"/>
    <cellStyle name="Comma 9 2" xfId="675" xr:uid="{00000000-0005-0000-0000-0000B1020000}"/>
    <cellStyle name="Comma0" xfId="59" xr:uid="{00000000-0005-0000-0000-00003C000000}"/>
    <cellStyle name="Comma0 10" xfId="677" xr:uid="{00000000-0005-0000-0000-0000B3020000}"/>
    <cellStyle name="Comma0 10 2" xfId="678" xr:uid="{00000000-0005-0000-0000-0000B4020000}"/>
    <cellStyle name="Comma0 11" xfId="676" xr:uid="{00000000-0005-0000-0000-0000B2020000}"/>
    <cellStyle name="Comma0 2" xfId="60" xr:uid="{00000000-0005-0000-0000-00003D000000}"/>
    <cellStyle name="Comma0 2 2" xfId="61" xr:uid="{00000000-0005-0000-0000-00003E000000}"/>
    <cellStyle name="Comma0 2 2 2" xfId="499" xr:uid="{00000000-0005-0000-0000-0000FD010000}"/>
    <cellStyle name="Comma0 2 3" xfId="498" xr:uid="{00000000-0005-0000-0000-0000FC010000}"/>
    <cellStyle name="Comma0 3" xfId="62" xr:uid="{00000000-0005-0000-0000-00003F000000}"/>
    <cellStyle name="Comma0 3 2" xfId="500" xr:uid="{00000000-0005-0000-0000-0000FE010000}"/>
    <cellStyle name="Comma0 4" xfId="679" xr:uid="{00000000-0005-0000-0000-0000B5020000}"/>
    <cellStyle name="Comma0 5" xfId="680" xr:uid="{00000000-0005-0000-0000-0000B6020000}"/>
    <cellStyle name="Comma0 5 2" xfId="681" xr:uid="{00000000-0005-0000-0000-0000B7020000}"/>
    <cellStyle name="Comma0 5 3" xfId="682" xr:uid="{00000000-0005-0000-0000-0000B8020000}"/>
    <cellStyle name="Comma0 6" xfId="683" xr:uid="{00000000-0005-0000-0000-0000B9020000}"/>
    <cellStyle name="Comma0 6 2" xfId="684" xr:uid="{00000000-0005-0000-0000-0000BA020000}"/>
    <cellStyle name="Comma0 7" xfId="685" xr:uid="{00000000-0005-0000-0000-0000BB020000}"/>
    <cellStyle name="Comma0 7 2" xfId="686" xr:uid="{00000000-0005-0000-0000-0000BC020000}"/>
    <cellStyle name="Comma0 8" xfId="687" xr:uid="{00000000-0005-0000-0000-0000BD020000}"/>
    <cellStyle name="Comma0 9" xfId="688" xr:uid="{00000000-0005-0000-0000-0000BE020000}"/>
    <cellStyle name="Comma0 9 2" xfId="689" xr:uid="{00000000-0005-0000-0000-0000BF020000}"/>
    <cellStyle name="Currency" xfId="2" xr:uid="{00000000-0005-0000-0000-000002000000}"/>
    <cellStyle name="Currency [0]" xfId="3" xr:uid="{00000000-0005-0000-0000-000003000000}"/>
    <cellStyle name="Currency 10 2" xfId="691" xr:uid="{00000000-0005-0000-0000-0000C2020000}"/>
    <cellStyle name="Currency 11" xfId="692" xr:uid="{00000000-0005-0000-0000-0000C3020000}"/>
    <cellStyle name="Currency 11 2" xfId="693" xr:uid="{00000000-0005-0000-0000-0000C4020000}"/>
    <cellStyle name="Currency 12" xfId="694" xr:uid="{00000000-0005-0000-0000-0000C5020000}"/>
    <cellStyle name="Currency 13" xfId="695" xr:uid="{00000000-0005-0000-0000-0000C6020000}"/>
    <cellStyle name="Currency 14" xfId="690" xr:uid="{00000000-0005-0000-0000-0000C0020000}"/>
    <cellStyle name="Currency 15" xfId="31304" xr:uid="{D8F52CD7-1B47-4F8B-8B31-3476EE5754F0}"/>
    <cellStyle name="Currency 16" xfId="31309" xr:uid="{D1CC1DBE-5763-40F1-B8B3-997FE1E8BF2B}"/>
    <cellStyle name="Currency 17" xfId="31312" xr:uid="{ADFB15FD-01BC-4427-BBD1-7A84A3B136C1}"/>
    <cellStyle name="Currency 18" xfId="31329" xr:uid="{46DFCAE2-B6F5-405D-A6E5-A658FB3E15EE}"/>
    <cellStyle name="Currency 19" xfId="31336" xr:uid="{B9E2CEBA-2E70-4B39-A4C0-41989F569C93}"/>
    <cellStyle name="Currency 2 2" xfId="63" xr:uid="{00000000-0005-0000-0000-000041000000}"/>
    <cellStyle name="Currency 2 2 2" xfId="501" xr:uid="{00000000-0005-0000-0000-000000020000}"/>
    <cellStyle name="Currency 20" xfId="31341" xr:uid="{CDFB714F-0F87-4B1B-818C-96DA965DA9D9}"/>
    <cellStyle name="Currency 3" xfId="64" xr:uid="{00000000-0005-0000-0000-000042000000}"/>
    <cellStyle name="Currency 3 2" xfId="65" xr:uid="{00000000-0005-0000-0000-000043000000}"/>
    <cellStyle name="Currency 3 3" xfId="31380" xr:uid="{22B7E2D1-5DD4-4576-891D-713B0F336E93}"/>
    <cellStyle name="Currency 4" xfId="66" xr:uid="{00000000-0005-0000-0000-000044000000}"/>
    <cellStyle name="Currency 5" xfId="67" xr:uid="{00000000-0005-0000-0000-000045000000}"/>
    <cellStyle name="Currency 5 2" xfId="696" xr:uid="{00000000-0005-0000-0000-0000C7020000}"/>
    <cellStyle name="Currency 5 3" xfId="697" xr:uid="{00000000-0005-0000-0000-0000C8020000}"/>
    <cellStyle name="Currency 6" xfId="698" xr:uid="{00000000-0005-0000-0000-0000C9020000}"/>
    <cellStyle name="Currency 6 2" xfId="699" xr:uid="{00000000-0005-0000-0000-0000CA020000}"/>
    <cellStyle name="Currency 7" xfId="700" xr:uid="{00000000-0005-0000-0000-0000CB020000}"/>
    <cellStyle name="Currency 7 2" xfId="701" xr:uid="{00000000-0005-0000-0000-0000CC020000}"/>
    <cellStyle name="Currency 8" xfId="702" xr:uid="{00000000-0005-0000-0000-0000CD020000}"/>
    <cellStyle name="Currency 8 2" xfId="703" xr:uid="{00000000-0005-0000-0000-0000CE020000}"/>
    <cellStyle name="Currency 9" xfId="704" xr:uid="{00000000-0005-0000-0000-0000CF020000}"/>
    <cellStyle name="Currency0" xfId="68" xr:uid="{00000000-0005-0000-0000-000046000000}"/>
    <cellStyle name="Currency0 10" xfId="706" xr:uid="{00000000-0005-0000-0000-0000D1020000}"/>
    <cellStyle name="Currency0 10 2" xfId="707" xr:uid="{00000000-0005-0000-0000-0000D2020000}"/>
    <cellStyle name="Currency0 11" xfId="705" xr:uid="{00000000-0005-0000-0000-0000D0020000}"/>
    <cellStyle name="Currency0 12" xfId="409" xr:uid="{00000000-0005-0000-0000-0000A3010000}"/>
    <cellStyle name="Currency0 2" xfId="69" xr:uid="{00000000-0005-0000-0000-000047000000}"/>
    <cellStyle name="Currency0 2 2" xfId="70" xr:uid="{00000000-0005-0000-0000-000048000000}"/>
    <cellStyle name="Currency0 2 2 2" xfId="503" xr:uid="{00000000-0005-0000-0000-000002020000}"/>
    <cellStyle name="Currency0 2 2 3" xfId="411" xr:uid="{00000000-0005-0000-0000-0000A5010000}"/>
    <cellStyle name="Currency0 2 3" xfId="502" xr:uid="{00000000-0005-0000-0000-000001020000}"/>
    <cellStyle name="Currency0 2 4" xfId="410" xr:uid="{00000000-0005-0000-0000-0000A4010000}"/>
    <cellStyle name="Currency0 3" xfId="71" xr:uid="{00000000-0005-0000-0000-000049000000}"/>
    <cellStyle name="Currency0 3 2" xfId="504" xr:uid="{00000000-0005-0000-0000-000003020000}"/>
    <cellStyle name="Currency0 3 3" xfId="412" xr:uid="{00000000-0005-0000-0000-0000A6010000}"/>
    <cellStyle name="Currency0 4" xfId="708" xr:uid="{00000000-0005-0000-0000-0000D3020000}"/>
    <cellStyle name="Currency0 5" xfId="709" xr:uid="{00000000-0005-0000-0000-0000D4020000}"/>
    <cellStyle name="Currency0 5 2" xfId="710" xr:uid="{00000000-0005-0000-0000-0000D5020000}"/>
    <cellStyle name="Currency0 5 3" xfId="711" xr:uid="{00000000-0005-0000-0000-0000D6020000}"/>
    <cellStyle name="Currency0 6" xfId="712" xr:uid="{00000000-0005-0000-0000-0000D7020000}"/>
    <cellStyle name="Currency0 6 2" xfId="713" xr:uid="{00000000-0005-0000-0000-0000D8020000}"/>
    <cellStyle name="Currency0 7" xfId="714" xr:uid="{00000000-0005-0000-0000-0000D9020000}"/>
    <cellStyle name="Currency0 7 2" xfId="715" xr:uid="{00000000-0005-0000-0000-0000DA020000}"/>
    <cellStyle name="Currency0 8" xfId="716" xr:uid="{00000000-0005-0000-0000-0000DB020000}"/>
    <cellStyle name="Currency0 9" xfId="717" xr:uid="{00000000-0005-0000-0000-0000DC020000}"/>
    <cellStyle name="Currency0 9 2" xfId="718" xr:uid="{00000000-0005-0000-0000-0000DD020000}"/>
    <cellStyle name="Date" xfId="72" xr:uid="{00000000-0005-0000-0000-00004A000000}"/>
    <cellStyle name="Date 10" xfId="720" xr:uid="{00000000-0005-0000-0000-0000DF020000}"/>
    <cellStyle name="Date 10 2" xfId="721" xr:uid="{00000000-0005-0000-0000-0000E0020000}"/>
    <cellStyle name="Date 11" xfId="719" xr:uid="{00000000-0005-0000-0000-0000DE020000}"/>
    <cellStyle name="Date 2" xfId="73" xr:uid="{00000000-0005-0000-0000-00004B000000}"/>
    <cellStyle name="Date 2 2" xfId="74" xr:uid="{00000000-0005-0000-0000-00004C000000}"/>
    <cellStyle name="Date 2 2 2" xfId="506" xr:uid="{00000000-0005-0000-0000-000005020000}"/>
    <cellStyle name="Date 2 3" xfId="505" xr:uid="{00000000-0005-0000-0000-000004020000}"/>
    <cellStyle name="Date 3" xfId="75" xr:uid="{00000000-0005-0000-0000-00004D000000}"/>
    <cellStyle name="Date 3 2" xfId="507" xr:uid="{00000000-0005-0000-0000-000006020000}"/>
    <cellStyle name="Date 4" xfId="722" xr:uid="{00000000-0005-0000-0000-0000E1020000}"/>
    <cellStyle name="Date 5" xfId="723" xr:uid="{00000000-0005-0000-0000-0000E2020000}"/>
    <cellStyle name="Date 5 2" xfId="724" xr:uid="{00000000-0005-0000-0000-0000E3020000}"/>
    <cellStyle name="Date 5 3" xfId="725" xr:uid="{00000000-0005-0000-0000-0000E4020000}"/>
    <cellStyle name="Date 6" xfId="726" xr:uid="{00000000-0005-0000-0000-0000E5020000}"/>
    <cellStyle name="Date 6 2" xfId="727" xr:uid="{00000000-0005-0000-0000-0000E6020000}"/>
    <cellStyle name="Date 7" xfId="728" xr:uid="{00000000-0005-0000-0000-0000E7020000}"/>
    <cellStyle name="Date 7 2" xfId="729" xr:uid="{00000000-0005-0000-0000-0000E8020000}"/>
    <cellStyle name="Date 8" xfId="730" xr:uid="{00000000-0005-0000-0000-0000E9020000}"/>
    <cellStyle name="Date 9" xfId="731" xr:uid="{00000000-0005-0000-0000-0000EA020000}"/>
    <cellStyle name="Date 9 2" xfId="732" xr:uid="{00000000-0005-0000-0000-0000EB020000}"/>
    <cellStyle name="Explanatory Text 2" xfId="76" xr:uid="{00000000-0005-0000-0000-00004E000000}"/>
    <cellStyle name="Explanatory Text 2 2" xfId="391" xr:uid="{00000000-0005-0000-0000-000091010000}"/>
    <cellStyle name="Explanatory Text 2 3" xfId="31358" xr:uid="{5B145E56-40CC-497E-95B9-AAB4D117693D}"/>
    <cellStyle name="Fixed" xfId="77" xr:uid="{00000000-0005-0000-0000-00004F000000}"/>
    <cellStyle name="Fixed 10" xfId="734" xr:uid="{00000000-0005-0000-0000-0000ED020000}"/>
    <cellStyle name="Fixed 10 2" xfId="735" xr:uid="{00000000-0005-0000-0000-0000EE020000}"/>
    <cellStyle name="Fixed 11" xfId="733" xr:uid="{00000000-0005-0000-0000-0000EC020000}"/>
    <cellStyle name="Fixed 2" xfId="78" xr:uid="{00000000-0005-0000-0000-000050000000}"/>
    <cellStyle name="Fixed 2 2" xfId="79" xr:uid="{00000000-0005-0000-0000-000051000000}"/>
    <cellStyle name="Fixed 2 2 2" xfId="509" xr:uid="{00000000-0005-0000-0000-000008020000}"/>
    <cellStyle name="Fixed 2 3" xfId="508" xr:uid="{00000000-0005-0000-0000-000007020000}"/>
    <cellStyle name="Fixed 3" xfId="80" xr:uid="{00000000-0005-0000-0000-000052000000}"/>
    <cellStyle name="Fixed 3 2" xfId="510" xr:uid="{00000000-0005-0000-0000-000009020000}"/>
    <cellStyle name="Fixed 4" xfId="736" xr:uid="{00000000-0005-0000-0000-0000EF020000}"/>
    <cellStyle name="Fixed 5" xfId="737" xr:uid="{00000000-0005-0000-0000-0000F0020000}"/>
    <cellStyle name="Fixed 5 2" xfId="738" xr:uid="{00000000-0005-0000-0000-0000F1020000}"/>
    <cellStyle name="Fixed 5 3" xfId="739" xr:uid="{00000000-0005-0000-0000-0000F2020000}"/>
    <cellStyle name="Fixed 6" xfId="740" xr:uid="{00000000-0005-0000-0000-0000F3020000}"/>
    <cellStyle name="Fixed 6 2" xfId="741" xr:uid="{00000000-0005-0000-0000-0000F4020000}"/>
    <cellStyle name="Fixed 7" xfId="742" xr:uid="{00000000-0005-0000-0000-0000F5020000}"/>
    <cellStyle name="Fixed 7 2" xfId="743" xr:uid="{00000000-0005-0000-0000-0000F6020000}"/>
    <cellStyle name="Fixed 8" xfId="744" xr:uid="{00000000-0005-0000-0000-0000F7020000}"/>
    <cellStyle name="Fixed 9" xfId="745" xr:uid="{00000000-0005-0000-0000-0000F8020000}"/>
    <cellStyle name="Fixed 9 2" xfId="746" xr:uid="{00000000-0005-0000-0000-0000F9020000}"/>
    <cellStyle name="Good 2" xfId="81" xr:uid="{00000000-0005-0000-0000-000053000000}"/>
    <cellStyle name="Good 2 2" xfId="392" xr:uid="{00000000-0005-0000-0000-000092010000}"/>
    <cellStyle name="Grey" xfId="82" xr:uid="{00000000-0005-0000-0000-000054000000}"/>
    <cellStyle name="Grey 2" xfId="83" xr:uid="{00000000-0005-0000-0000-000055000000}"/>
    <cellStyle name="HEADER" xfId="84" xr:uid="{00000000-0005-0000-0000-000056000000}"/>
    <cellStyle name="HEADER 2" xfId="414" xr:uid="{00000000-0005-0000-0000-0000A8010000}"/>
    <cellStyle name="Header1" xfId="85" xr:uid="{00000000-0005-0000-0000-000057000000}"/>
    <cellStyle name="Header1 2" xfId="415" xr:uid="{00000000-0005-0000-0000-0000A9010000}"/>
    <cellStyle name="Header2" xfId="86" xr:uid="{00000000-0005-0000-0000-000058000000}"/>
    <cellStyle name="Header2 2" xfId="416" xr:uid="{00000000-0005-0000-0000-0000AA010000}"/>
    <cellStyle name="Heading 1 2" xfId="87" xr:uid="{00000000-0005-0000-0000-000059000000}"/>
    <cellStyle name="Heading 1 2 2" xfId="88" xr:uid="{00000000-0005-0000-0000-00005A000000}"/>
    <cellStyle name="Heading 1 2 3" xfId="417" xr:uid="{00000000-0005-0000-0000-0000AB010000}"/>
    <cellStyle name="Heading 1 2 4" xfId="31357" xr:uid="{38484C26-3A52-4791-A646-84C10C9C2900}"/>
    <cellStyle name="Heading 1 3" xfId="89" xr:uid="{00000000-0005-0000-0000-00005B000000}"/>
    <cellStyle name="Heading 1 3 2" xfId="748" xr:uid="{00000000-0005-0000-0000-0000FB020000}"/>
    <cellStyle name="Heading 1 3 3" xfId="749" xr:uid="{00000000-0005-0000-0000-0000FC020000}"/>
    <cellStyle name="Heading 1 3 4" xfId="750" xr:uid="{00000000-0005-0000-0000-0000FD020000}"/>
    <cellStyle name="Heading 1 3 5" xfId="751" xr:uid="{00000000-0005-0000-0000-0000FE020000}"/>
    <cellStyle name="Heading 1 3 6" xfId="752" xr:uid="{00000000-0005-0000-0000-0000FF020000}"/>
    <cellStyle name="Heading 1 3 7" xfId="747" xr:uid="{00000000-0005-0000-0000-0000FA020000}"/>
    <cellStyle name="Heading 1 3 8" xfId="393" xr:uid="{00000000-0005-0000-0000-000093010000}"/>
    <cellStyle name="Heading 1 4" xfId="753" xr:uid="{00000000-0005-0000-0000-000000030000}"/>
    <cellStyle name="Heading 1 5" xfId="754" xr:uid="{00000000-0005-0000-0000-000001030000}"/>
    <cellStyle name="Heading 1 6" xfId="755" xr:uid="{00000000-0005-0000-0000-000002030000}"/>
    <cellStyle name="Heading 1 7" xfId="756" xr:uid="{00000000-0005-0000-0000-000003030000}"/>
    <cellStyle name="Heading 1 8" xfId="757" xr:uid="{00000000-0005-0000-0000-000004030000}"/>
    <cellStyle name="Heading 1 9" xfId="758" xr:uid="{00000000-0005-0000-0000-000005030000}"/>
    <cellStyle name="Heading 2 10" xfId="759" xr:uid="{00000000-0005-0000-0000-000006030000}"/>
    <cellStyle name="Heading 2 2" xfId="90" xr:uid="{00000000-0005-0000-0000-00005C000000}"/>
    <cellStyle name="Heading 2 2 2" xfId="91" xr:uid="{00000000-0005-0000-0000-00005D000000}"/>
    <cellStyle name="Heading 2 2 3" xfId="419" xr:uid="{00000000-0005-0000-0000-0000AD010000}"/>
    <cellStyle name="Heading 2 2 4" xfId="31361" xr:uid="{BA0D27AE-E428-4AD4-B2DA-050AAB870681}"/>
    <cellStyle name="Heading 2 3" xfId="92" xr:uid="{00000000-0005-0000-0000-00005E000000}"/>
    <cellStyle name="Heading 2 3 2" xfId="418" xr:uid="{00000000-0005-0000-0000-0000AC010000}"/>
    <cellStyle name="Heading 2 4" xfId="394" xr:uid="{00000000-0005-0000-0000-000094010000}"/>
    <cellStyle name="Heading 2 4 2" xfId="761" xr:uid="{00000000-0005-0000-0000-000008030000}"/>
    <cellStyle name="Heading 2 4 3" xfId="762" xr:uid="{00000000-0005-0000-0000-000009030000}"/>
    <cellStyle name="Heading 2 4 4" xfId="763" xr:uid="{00000000-0005-0000-0000-00000A030000}"/>
    <cellStyle name="Heading 2 4 5" xfId="764" xr:uid="{00000000-0005-0000-0000-00000B030000}"/>
    <cellStyle name="Heading 2 4 6" xfId="765" xr:uid="{00000000-0005-0000-0000-00000C030000}"/>
    <cellStyle name="Heading 2 4 7" xfId="760" xr:uid="{00000000-0005-0000-0000-000007030000}"/>
    <cellStyle name="Heading 2 5" xfId="766" xr:uid="{00000000-0005-0000-0000-00000D030000}"/>
    <cellStyle name="Heading 2 6" xfId="767" xr:uid="{00000000-0005-0000-0000-00000E030000}"/>
    <cellStyle name="Heading 2 7" xfId="768" xr:uid="{00000000-0005-0000-0000-00000F030000}"/>
    <cellStyle name="Heading 2 8" xfId="769" xr:uid="{00000000-0005-0000-0000-000010030000}"/>
    <cellStyle name="Heading 2 9" xfId="770" xr:uid="{00000000-0005-0000-0000-000011030000}"/>
    <cellStyle name="Heading 3 2" xfId="93" xr:uid="{00000000-0005-0000-0000-00005F000000}"/>
    <cellStyle name="Heading 3 2 2" xfId="772" xr:uid="{00000000-0005-0000-0000-000013030000}"/>
    <cellStyle name="Heading 3 2 3" xfId="773" xr:uid="{00000000-0005-0000-0000-000014030000}"/>
    <cellStyle name="Heading 3 2 4" xfId="774" xr:uid="{00000000-0005-0000-0000-000015030000}"/>
    <cellStyle name="Heading 3 2 5" xfId="775" xr:uid="{00000000-0005-0000-0000-000016030000}"/>
    <cellStyle name="Heading 3 2 6" xfId="776" xr:uid="{00000000-0005-0000-0000-000017030000}"/>
    <cellStyle name="Heading 3 2 7" xfId="771" xr:uid="{00000000-0005-0000-0000-000012030000}"/>
    <cellStyle name="Heading 3 2 8" xfId="395" xr:uid="{00000000-0005-0000-0000-000095010000}"/>
    <cellStyle name="Heading 3 2 9" xfId="31359" xr:uid="{011DA15C-A6FF-4248-8DCB-F39F6C3531D9}"/>
    <cellStyle name="Heading 4 2" xfId="94" xr:uid="{00000000-0005-0000-0000-000060000000}"/>
    <cellStyle name="Heading 4 2 2" xfId="778" xr:uid="{00000000-0005-0000-0000-000019030000}"/>
    <cellStyle name="Heading 4 2 3" xfId="779" xr:uid="{00000000-0005-0000-0000-00001A030000}"/>
    <cellStyle name="Heading 4 2 4" xfId="780" xr:uid="{00000000-0005-0000-0000-00001B030000}"/>
    <cellStyle name="Heading 4 2 5" xfId="781" xr:uid="{00000000-0005-0000-0000-00001C030000}"/>
    <cellStyle name="Heading 4 2 6" xfId="782" xr:uid="{00000000-0005-0000-0000-00001D030000}"/>
    <cellStyle name="Heading 4 2 7" xfId="777" xr:uid="{00000000-0005-0000-0000-000018030000}"/>
    <cellStyle name="Heading 4 2 8" xfId="396" xr:uid="{00000000-0005-0000-0000-000096010000}"/>
    <cellStyle name="Heading 4 2 9" xfId="31360" xr:uid="{020A141A-8F58-4726-B27E-DF066C05B672}"/>
    <cellStyle name="Heading1" xfId="95" xr:uid="{00000000-0005-0000-0000-000061000000}"/>
    <cellStyle name="Heading1 10" xfId="784" xr:uid="{00000000-0005-0000-0000-00001F030000}"/>
    <cellStyle name="Heading1 10 2" xfId="785" xr:uid="{00000000-0005-0000-0000-000020030000}"/>
    <cellStyle name="Heading1 11" xfId="783" xr:uid="{00000000-0005-0000-0000-00001E030000}"/>
    <cellStyle name="Heading1 2" xfId="96" xr:uid="{00000000-0005-0000-0000-000062000000}"/>
    <cellStyle name="Heading1 2 2" xfId="97" xr:uid="{00000000-0005-0000-0000-000063000000}"/>
    <cellStyle name="Heading1 2 2 2" xfId="512" xr:uid="{00000000-0005-0000-0000-00000B020000}"/>
    <cellStyle name="Heading1 2 3" xfId="511" xr:uid="{00000000-0005-0000-0000-00000A020000}"/>
    <cellStyle name="Heading1 3" xfId="98" xr:uid="{00000000-0005-0000-0000-000064000000}"/>
    <cellStyle name="Heading1 3 2" xfId="513" xr:uid="{00000000-0005-0000-0000-00000C020000}"/>
    <cellStyle name="Heading1 4" xfId="786" xr:uid="{00000000-0005-0000-0000-000021030000}"/>
    <cellStyle name="Heading1 5" xfId="787" xr:uid="{00000000-0005-0000-0000-000022030000}"/>
    <cellStyle name="Heading1 5 2" xfId="788" xr:uid="{00000000-0005-0000-0000-000023030000}"/>
    <cellStyle name="Heading1 5 3" xfId="789" xr:uid="{00000000-0005-0000-0000-000024030000}"/>
    <cellStyle name="Heading1 6" xfId="790" xr:uid="{00000000-0005-0000-0000-000025030000}"/>
    <cellStyle name="Heading1 6 2" xfId="791" xr:uid="{00000000-0005-0000-0000-000026030000}"/>
    <cellStyle name="Heading1 7" xfId="792" xr:uid="{00000000-0005-0000-0000-000027030000}"/>
    <cellStyle name="Heading1 7 2" xfId="793" xr:uid="{00000000-0005-0000-0000-000028030000}"/>
    <cellStyle name="Heading1 8" xfId="794" xr:uid="{00000000-0005-0000-0000-000029030000}"/>
    <cellStyle name="Heading1 9" xfId="795" xr:uid="{00000000-0005-0000-0000-00002A030000}"/>
    <cellStyle name="Heading1 9 2" xfId="796" xr:uid="{00000000-0005-0000-0000-00002B030000}"/>
    <cellStyle name="Heading1_2011-10 LIEE Table 6 (2)" xfId="99" xr:uid="{00000000-0005-0000-0000-000065000000}"/>
    <cellStyle name="Heading2" xfId="100" xr:uid="{00000000-0005-0000-0000-000066000000}"/>
    <cellStyle name="Heading2 10" xfId="798" xr:uid="{00000000-0005-0000-0000-00002D030000}"/>
    <cellStyle name="Heading2 10 2" xfId="799" xr:uid="{00000000-0005-0000-0000-00002E030000}"/>
    <cellStyle name="Heading2 11" xfId="797" xr:uid="{00000000-0005-0000-0000-00002C030000}"/>
    <cellStyle name="Heading2 2" xfId="101" xr:uid="{00000000-0005-0000-0000-000067000000}"/>
    <cellStyle name="Heading2 2 2" xfId="102" xr:uid="{00000000-0005-0000-0000-000068000000}"/>
    <cellStyle name="Heading2 2 2 2" xfId="515" xr:uid="{00000000-0005-0000-0000-00000E020000}"/>
    <cellStyle name="Heading2 2 3" xfId="514" xr:uid="{00000000-0005-0000-0000-00000D020000}"/>
    <cellStyle name="Heading2 3" xfId="103" xr:uid="{00000000-0005-0000-0000-000069000000}"/>
    <cellStyle name="Heading2 3 2" xfId="516" xr:uid="{00000000-0005-0000-0000-00000F020000}"/>
    <cellStyle name="Heading2 4" xfId="800" xr:uid="{00000000-0005-0000-0000-00002F030000}"/>
    <cellStyle name="Heading2 5" xfId="801" xr:uid="{00000000-0005-0000-0000-000030030000}"/>
    <cellStyle name="Heading2 5 2" xfId="802" xr:uid="{00000000-0005-0000-0000-000031030000}"/>
    <cellStyle name="Heading2 5 3" xfId="803" xr:uid="{00000000-0005-0000-0000-000032030000}"/>
    <cellStyle name="Heading2 6" xfId="804" xr:uid="{00000000-0005-0000-0000-000033030000}"/>
    <cellStyle name="Heading2 6 2" xfId="805" xr:uid="{00000000-0005-0000-0000-000034030000}"/>
    <cellStyle name="Heading2 7" xfId="806" xr:uid="{00000000-0005-0000-0000-000035030000}"/>
    <cellStyle name="Heading2 7 2" xfId="807" xr:uid="{00000000-0005-0000-0000-000036030000}"/>
    <cellStyle name="Heading2 8" xfId="808" xr:uid="{00000000-0005-0000-0000-000037030000}"/>
    <cellStyle name="Heading2 9" xfId="809" xr:uid="{00000000-0005-0000-0000-000038030000}"/>
    <cellStyle name="Heading2 9 2" xfId="810" xr:uid="{00000000-0005-0000-0000-000039030000}"/>
    <cellStyle name="Heading2_2011-10 LIEE Table 6 (2)" xfId="104" xr:uid="{00000000-0005-0000-0000-00006A000000}"/>
    <cellStyle name="Hidden" xfId="105" xr:uid="{00000000-0005-0000-0000-00006B000000}"/>
    <cellStyle name="Hidden 2" xfId="517" xr:uid="{00000000-0005-0000-0000-000010020000}"/>
    <cellStyle name="HIGHLIGHT" xfId="106" xr:uid="{00000000-0005-0000-0000-00006C000000}"/>
    <cellStyle name="HIGHLIGHT 2" xfId="420" xr:uid="{00000000-0005-0000-0000-0000AE010000}"/>
    <cellStyle name="Hyperlink 2" xfId="107" xr:uid="{00000000-0005-0000-0000-00006D000000}"/>
    <cellStyle name="Hyperlink 3" xfId="31315" xr:uid="{E96399A0-5971-4D3A-ABFB-C3091EDEA91E}"/>
    <cellStyle name="Input [yellow]" xfId="108" xr:uid="{00000000-0005-0000-0000-00006E000000}"/>
    <cellStyle name="Input [yellow] 2" xfId="109" xr:uid="{00000000-0005-0000-0000-00006F000000}"/>
    <cellStyle name="Input 10" xfId="16226" xr:uid="{00000000-0005-0000-0000-0000733F0000}"/>
    <cellStyle name="Input 2" xfId="110" xr:uid="{00000000-0005-0000-0000-000070000000}"/>
    <cellStyle name="Input 2 2" xfId="812" xr:uid="{00000000-0005-0000-0000-00003B030000}"/>
    <cellStyle name="Input 2 3" xfId="813" xr:uid="{00000000-0005-0000-0000-00003C030000}"/>
    <cellStyle name="Input 2 4" xfId="814" xr:uid="{00000000-0005-0000-0000-00003D030000}"/>
    <cellStyle name="Input 2 5" xfId="815" xr:uid="{00000000-0005-0000-0000-00003E030000}"/>
    <cellStyle name="Input 2 6" xfId="816" xr:uid="{00000000-0005-0000-0000-00003F030000}"/>
    <cellStyle name="Input 2 7" xfId="811" xr:uid="{00000000-0005-0000-0000-00003A030000}"/>
    <cellStyle name="Input 2 8" xfId="397" xr:uid="{00000000-0005-0000-0000-000097010000}"/>
    <cellStyle name="Input 3" xfId="111" xr:uid="{00000000-0005-0000-0000-000071000000}"/>
    <cellStyle name="Input 3 2" xfId="817" xr:uid="{00000000-0005-0000-0000-000040030000}"/>
    <cellStyle name="Input 4" xfId="112" xr:uid="{00000000-0005-0000-0000-000072000000}"/>
    <cellStyle name="Input 4 2" xfId="818" xr:uid="{00000000-0005-0000-0000-000041030000}"/>
    <cellStyle name="Input 5" xfId="113" xr:uid="{00000000-0005-0000-0000-000073000000}"/>
    <cellStyle name="Input 5 2" xfId="819" xr:uid="{00000000-0005-0000-0000-000042030000}"/>
    <cellStyle name="Input 6" xfId="114" xr:uid="{00000000-0005-0000-0000-000074000000}"/>
    <cellStyle name="Input 6 2" xfId="820" xr:uid="{00000000-0005-0000-0000-000043030000}"/>
    <cellStyle name="Input 7" xfId="821" xr:uid="{00000000-0005-0000-0000-000044030000}"/>
    <cellStyle name="Input 8" xfId="2789" xr:uid="{00000000-0005-0000-0000-0000F50A0000}"/>
    <cellStyle name="Input 9" xfId="16228" xr:uid="{00000000-0005-0000-0000-0000753F0000}"/>
    <cellStyle name="Label" xfId="31348" xr:uid="{99F3C6A8-A6AB-41CF-A468-A8CA8FDABB83}"/>
    <cellStyle name="Linked Cell 2" xfId="115" xr:uid="{00000000-0005-0000-0000-000075000000}"/>
    <cellStyle name="Linked Cell 2 2" xfId="398" xr:uid="{00000000-0005-0000-0000-000098010000}"/>
    <cellStyle name="Neutral 2" xfId="116" xr:uid="{00000000-0005-0000-0000-000076000000}"/>
    <cellStyle name="Neutral 2 2" xfId="399" xr:uid="{00000000-0005-0000-0000-000099010000}"/>
    <cellStyle name="no dec" xfId="117" xr:uid="{00000000-0005-0000-0000-000077000000}"/>
    <cellStyle name="no dec 2" xfId="118" xr:uid="{00000000-0005-0000-0000-000078000000}"/>
    <cellStyle name="no dec 2 2" xfId="119" xr:uid="{00000000-0005-0000-0000-000079000000}"/>
    <cellStyle name="no dec_2011-12 LIEE Table 1 Updated budget" xfId="120" xr:uid="{00000000-0005-0000-0000-00007A000000}"/>
    <cellStyle name="Normal" xfId="0" builtinId="0"/>
    <cellStyle name="Normal - Style1" xfId="121" xr:uid="{00000000-0005-0000-0000-00007B000000}"/>
    <cellStyle name="Normal - Style1 2" xfId="122" xr:uid="{00000000-0005-0000-0000-00007C000000}"/>
    <cellStyle name="Normal - Style1 2 2" xfId="123" xr:uid="{00000000-0005-0000-0000-00007D000000}"/>
    <cellStyle name="Normal - Style1_2011-12 LIEE Table 1 Updated budget" xfId="124" xr:uid="{00000000-0005-0000-0000-00007E000000}"/>
    <cellStyle name="Normal 10 3" xfId="822" xr:uid="{00000000-0005-0000-0000-000045030000}"/>
    <cellStyle name="Normal 100" xfId="16223" xr:uid="{00000000-0005-0000-0000-0000703F0000}"/>
    <cellStyle name="Normal 101" xfId="16227" xr:uid="{00000000-0005-0000-0000-0000743F0000}"/>
    <cellStyle name="Normal 102" xfId="11200" xr:uid="{00000000-0005-0000-0000-0000D12B0000}"/>
    <cellStyle name="Normal 102 3" xfId="26298" xr:uid="{00000000-0005-0000-0000-0000CE660000}"/>
    <cellStyle name="Normal 103" xfId="11205" xr:uid="{00000000-0005-0000-0000-0000D62B0000}"/>
    <cellStyle name="Normal 103 3" xfId="26302" xr:uid="{00000000-0005-0000-0000-0000D2660000}"/>
    <cellStyle name="Normal 104" xfId="11203" xr:uid="{00000000-0005-0000-0000-0000D42B0000}"/>
    <cellStyle name="Normal 104 3" xfId="26300" xr:uid="{00000000-0005-0000-0000-0000D0660000}"/>
    <cellStyle name="Normal 105" xfId="11202" xr:uid="{00000000-0005-0000-0000-0000D32B0000}"/>
    <cellStyle name="Normal 105 3" xfId="26299" xr:uid="{00000000-0005-0000-0000-0000CF660000}"/>
    <cellStyle name="Normal 106" xfId="6178" xr:uid="{00000000-0005-0000-0000-000033180000}"/>
    <cellStyle name="Normal 107" xfId="6183" xr:uid="{00000000-0005-0000-0000-000038180000}"/>
    <cellStyle name="Normal 108" xfId="7863" xr:uid="{00000000-0005-0000-0000-0000C81E0000}"/>
    <cellStyle name="Normal 109" xfId="6180" xr:uid="{00000000-0005-0000-0000-000035180000}"/>
    <cellStyle name="Normal 11" xfId="125" xr:uid="{00000000-0005-0000-0000-000081000000}"/>
    <cellStyle name="Normal 110" xfId="16257" xr:uid="{00000000-0005-0000-0000-0000953F0000}"/>
    <cellStyle name="Normal 111" xfId="16252" xr:uid="{00000000-0005-0000-0000-0000903F0000}"/>
    <cellStyle name="Normal 112" xfId="16242" xr:uid="{00000000-0005-0000-0000-0000833F0000}"/>
    <cellStyle name="Normal 113" xfId="16247" xr:uid="{00000000-0005-0000-0000-00008A3F0000}"/>
    <cellStyle name="Normal 114" xfId="16245" xr:uid="{00000000-0005-0000-0000-0000873F0000}"/>
    <cellStyle name="Normal 115" xfId="16259" xr:uid="{00000000-0005-0000-0000-0000973F0000}"/>
    <cellStyle name="Normal 116" xfId="16251" xr:uid="{00000000-0005-0000-0000-00008F3F0000}"/>
    <cellStyle name="Normal 12" xfId="126" xr:uid="{00000000-0005-0000-0000-000082000000}"/>
    <cellStyle name="Normal 120" xfId="16255" xr:uid="{00000000-0005-0000-0000-0000933F0000}"/>
    <cellStyle name="Normal 121" xfId="16266" xr:uid="{00000000-0005-0000-0000-00009E3F0000}"/>
    <cellStyle name="Normal 122" xfId="16262" xr:uid="{00000000-0005-0000-0000-00009A3F0000}"/>
    <cellStyle name="Normal 123" xfId="31289" xr:uid="{FBEA2D99-D369-483B-BED7-C1998B835B34}"/>
    <cellStyle name="Normal 124" xfId="31290" xr:uid="{2E2B97BA-E12D-44EF-B247-B34495F81688}"/>
    <cellStyle name="Normal 125" xfId="31291" xr:uid="{168E5EE2-6DA5-4A0C-835E-FAFE1783EA56}"/>
    <cellStyle name="Normal 126" xfId="31292" xr:uid="{758ADC18-A6D0-4793-A4B6-34E020A56F42}"/>
    <cellStyle name="Normal 127" xfId="31294" xr:uid="{E6A7E0B2-4E19-4BB5-A533-33E1C6A48C64}"/>
    <cellStyle name="Normal 128" xfId="31296" xr:uid="{22752D76-EDF5-489D-A8A0-4F4526848F1A}"/>
    <cellStyle name="Normal 128 2" xfId="31298" xr:uid="{5B81C9FA-D312-475B-A660-014560E53EB0}"/>
    <cellStyle name="Normal 129" xfId="31299" xr:uid="{AD19CD9E-2C4E-425B-9C94-361D0B209E0B}"/>
    <cellStyle name="Normal 13" xfId="127" xr:uid="{00000000-0005-0000-0000-000083000000}"/>
    <cellStyle name="Normal 130" xfId="31301" xr:uid="{42E10912-0766-4472-9EA6-9A56619DF6E8}"/>
    <cellStyle name="Normal 131" xfId="31303" xr:uid="{699AB908-9802-4D43-AE19-650B56949FF5}"/>
    <cellStyle name="Normal 132" xfId="31308" xr:uid="{9AE3A9E9-F5BE-4A10-85BB-DB5BA10E36F6}"/>
    <cellStyle name="Normal 133" xfId="31311" xr:uid="{0E40748E-13BC-47E8-ACE5-3AD91954FA01}"/>
    <cellStyle name="Normal 134" xfId="31313" xr:uid="{0825EE89-4506-4C94-B097-97DF63D2C3D0}"/>
    <cellStyle name="Normal 134 2" xfId="31314" xr:uid="{0AF70000-9F9B-4FDB-897D-16EE7DB64404}"/>
    <cellStyle name="Normal 134 2 2" xfId="31317" xr:uid="{F7300E3A-3374-4803-AE8E-3CD5F79DA2DF}"/>
    <cellStyle name="Normal 134 2 2 2" xfId="31319" xr:uid="{968617F6-37E5-4F71-8F99-40F894EEDACA}"/>
    <cellStyle name="Normal 134 2 2 3" xfId="31321" xr:uid="{3D50098E-1E59-49A0-9DA9-FCFF9C3469F5}"/>
    <cellStyle name="Normal 136" xfId="31288" xr:uid="{00000000-0005-0000-0000-00004E7A0000}"/>
    <cellStyle name="Normal 137" xfId="31316" xr:uid="{3FE242D7-0086-4CC4-B631-27D3399A42D0}"/>
    <cellStyle name="Normal 137 2" xfId="31318" xr:uid="{11B9AF39-1B1C-4B67-B8C5-8E7A163A7AB7}"/>
    <cellStyle name="Normal 137 3" xfId="31320" xr:uid="{443EA6D9-DFEB-4827-B5BE-BFDE206FEC3A}"/>
    <cellStyle name="Normal 137 4" xfId="31324" xr:uid="{984324BC-A0E8-42FC-A533-7FEA24FFFB48}"/>
    <cellStyle name="Normal 138" xfId="31322" xr:uid="{ED1C11B3-0286-45BF-B11F-A19C9839A8AE}"/>
    <cellStyle name="Normal 139" xfId="31330" xr:uid="{6EBB583E-A9CB-4904-A2BB-B763017F7740}"/>
    <cellStyle name="Normal 14 2" xfId="823" xr:uid="{00000000-0005-0000-0000-000046030000}"/>
    <cellStyle name="Normal 140" xfId="31334" xr:uid="{C972E0D7-ADCE-47A8-BA9C-0B038316E1D8}"/>
    <cellStyle name="Normal 140 2" xfId="31377" xr:uid="{FDA01FFE-C899-4119-A3EC-40BE21ED881C}"/>
    <cellStyle name="Normal 141" xfId="31338" xr:uid="{124FBA69-75CD-4CAC-9879-F2B6D8046009}"/>
    <cellStyle name="Normal 142" xfId="31339" xr:uid="{7B14B728-E686-40A8-AABC-79AAFEEAC3BA}"/>
    <cellStyle name="Normal 15" xfId="128" xr:uid="{00000000-0005-0000-0000-000085000000}"/>
    <cellStyle name="Normal 151" xfId="31384" xr:uid="{4F643326-BAE2-4B33-89AB-5378DC969EF4}"/>
    <cellStyle name="Normal 16" xfId="129" xr:uid="{00000000-0005-0000-0000-000086000000}"/>
    <cellStyle name="Normal 17" xfId="130" xr:uid="{00000000-0005-0000-0000-000087000000}"/>
    <cellStyle name="Normal 17 2" xfId="824" xr:uid="{00000000-0005-0000-0000-000047030000}"/>
    <cellStyle name="Normal 17 3" xfId="825" xr:uid="{00000000-0005-0000-0000-000048030000}"/>
    <cellStyle name="Normal 18" xfId="131" xr:uid="{00000000-0005-0000-0000-000088000000}"/>
    <cellStyle name="Normal 18 2" xfId="826" xr:uid="{00000000-0005-0000-0000-000049030000}"/>
    <cellStyle name="Normal 18 2 10" xfId="6193" xr:uid="{00000000-0005-0000-0000-000042180000}"/>
    <cellStyle name="Normal 18 2 10 3" xfId="21294" xr:uid="{00000000-0005-0000-0000-000042530000}"/>
    <cellStyle name="Normal 18 2 12" xfId="16279" xr:uid="{00000000-0005-0000-0000-0000AB3F0000}"/>
    <cellStyle name="Normal 18 2 2" xfId="1158" xr:uid="{00000000-0005-0000-0000-000096040000}"/>
    <cellStyle name="Normal 18 2 2 11" xfId="16333" xr:uid="{00000000-0005-0000-0000-0000E13F0000}"/>
    <cellStyle name="Normal 18 2 2 2" xfId="1266" xr:uid="{00000000-0005-0000-0000-000002050000}"/>
    <cellStyle name="Normal 18 2 2 2 10" xfId="16437" xr:uid="{00000000-0005-0000-0000-000049400000}"/>
    <cellStyle name="Normal 18 2 2 2 2" xfId="1483" xr:uid="{00000000-0005-0000-0000-0000DB050000}"/>
    <cellStyle name="Normal 18 2 2 2 2 2" xfId="1904" xr:uid="{00000000-0005-0000-0000-000080070000}"/>
    <cellStyle name="Normal 18 2 2 2 2 2 2" xfId="2743" xr:uid="{00000000-0005-0000-0000-0000C70A0000}"/>
    <cellStyle name="Normal 18 2 2 2 2 2 2 2" xfId="4432" xr:uid="{00000000-0005-0000-0000-000061110000}"/>
    <cellStyle name="Normal 18 2 2 2 2 2 2 2 2" xfId="14505" xr:uid="{00000000-0005-0000-0000-0000BA380000}"/>
    <cellStyle name="Normal 18 2 2 2 2 2 2 2 2 3" xfId="29600" xr:uid="{00000000-0005-0000-0000-0000B4730000}"/>
    <cellStyle name="Normal 18 2 2 2 2 2 2 2 3" xfId="9485" xr:uid="{00000000-0005-0000-0000-00001E250000}"/>
    <cellStyle name="Normal 18 2 2 2 2 2 2 2 3 3" xfId="24583" xr:uid="{00000000-0005-0000-0000-00001B600000}"/>
    <cellStyle name="Normal 18 2 2 2 2 2 2 2 5" xfId="19570" xr:uid="{00000000-0005-0000-0000-0000864C0000}"/>
    <cellStyle name="Normal 18 2 2 2 2 2 2 3" xfId="6124" xr:uid="{00000000-0005-0000-0000-0000FD170000}"/>
    <cellStyle name="Normal 18 2 2 2 2 2 2 3 2" xfId="16176" xr:uid="{00000000-0005-0000-0000-0000413F0000}"/>
    <cellStyle name="Normal 18 2 2 2 2 2 2 3 2 3" xfId="31271" xr:uid="{00000000-0005-0000-0000-00003B7A0000}"/>
    <cellStyle name="Normal 18 2 2 2 2 2 2 3 3" xfId="11156" xr:uid="{00000000-0005-0000-0000-0000A52B0000}"/>
    <cellStyle name="Normal 18 2 2 2 2 2 2 3 3 3" xfId="26254" xr:uid="{00000000-0005-0000-0000-0000A2660000}"/>
    <cellStyle name="Normal 18 2 2 2 2 2 2 3 5" xfId="21241" xr:uid="{00000000-0005-0000-0000-00000D530000}"/>
    <cellStyle name="Normal 18 2 2 2 2 2 2 4" xfId="12834" xr:uid="{00000000-0005-0000-0000-000033320000}"/>
    <cellStyle name="Normal 18 2 2 2 2 2 2 4 3" xfId="27929" xr:uid="{00000000-0005-0000-0000-00002D6D0000}"/>
    <cellStyle name="Normal 18 2 2 2 2 2 2 5" xfId="7813" xr:uid="{00000000-0005-0000-0000-0000961E0000}"/>
    <cellStyle name="Normal 18 2 2 2 2 2 2 5 3" xfId="22912" xr:uid="{00000000-0005-0000-0000-000094590000}"/>
    <cellStyle name="Normal 18 2 2 2 2 2 2 7" xfId="17899" xr:uid="{00000000-0005-0000-0000-0000FF450000}"/>
    <cellStyle name="Normal 18 2 2 2 2 2 3" xfId="3595" xr:uid="{00000000-0005-0000-0000-00001C0E0000}"/>
    <cellStyle name="Normal 18 2 2 2 2 2 3 2" xfId="13669" xr:uid="{00000000-0005-0000-0000-000076350000}"/>
    <cellStyle name="Normal 18 2 2 2 2 2 3 2 3" xfId="28764" xr:uid="{00000000-0005-0000-0000-000070700000}"/>
    <cellStyle name="Normal 18 2 2 2 2 2 3 3" xfId="8649" xr:uid="{00000000-0005-0000-0000-0000DA210000}"/>
    <cellStyle name="Normal 18 2 2 2 2 2 3 3 3" xfId="23747" xr:uid="{00000000-0005-0000-0000-0000D75C0000}"/>
    <cellStyle name="Normal 18 2 2 2 2 2 3 5" xfId="18734" xr:uid="{00000000-0005-0000-0000-000042490000}"/>
    <cellStyle name="Normal 18 2 2 2 2 2 4" xfId="5288" xr:uid="{00000000-0005-0000-0000-0000B9140000}"/>
    <cellStyle name="Normal 18 2 2 2 2 2 4 2" xfId="15340" xr:uid="{00000000-0005-0000-0000-0000FD3B0000}"/>
    <cellStyle name="Normal 18 2 2 2 2 2 4 2 3" xfId="30435" xr:uid="{00000000-0005-0000-0000-0000F7760000}"/>
    <cellStyle name="Normal 18 2 2 2 2 2 4 3" xfId="10320" xr:uid="{00000000-0005-0000-0000-000061280000}"/>
    <cellStyle name="Normal 18 2 2 2 2 2 4 3 3" xfId="25418" xr:uid="{00000000-0005-0000-0000-00005E630000}"/>
    <cellStyle name="Normal 18 2 2 2 2 2 4 5" xfId="20405" xr:uid="{00000000-0005-0000-0000-0000C94F0000}"/>
    <cellStyle name="Normal 18 2 2 2 2 2 5" xfId="11998" xr:uid="{00000000-0005-0000-0000-0000EF2E0000}"/>
    <cellStyle name="Normal 18 2 2 2 2 2 5 3" xfId="27093" xr:uid="{00000000-0005-0000-0000-0000E9690000}"/>
    <cellStyle name="Normal 18 2 2 2 2 2 6" xfId="6977" xr:uid="{00000000-0005-0000-0000-0000521B0000}"/>
    <cellStyle name="Normal 18 2 2 2 2 2 6 3" xfId="22076" xr:uid="{00000000-0005-0000-0000-000050560000}"/>
    <cellStyle name="Normal 18 2 2 2 2 2 8" xfId="17063" xr:uid="{00000000-0005-0000-0000-0000BB420000}"/>
    <cellStyle name="Normal 18 2 2 2 2 3" xfId="2325" xr:uid="{00000000-0005-0000-0000-000025090000}"/>
    <cellStyle name="Normal 18 2 2 2 2 3 2" xfId="4014" xr:uid="{00000000-0005-0000-0000-0000BF0F0000}"/>
    <cellStyle name="Normal 18 2 2 2 2 3 2 2" xfId="14087" xr:uid="{00000000-0005-0000-0000-000018370000}"/>
    <cellStyle name="Normal 18 2 2 2 2 3 2 2 3" xfId="29182" xr:uid="{00000000-0005-0000-0000-000012720000}"/>
    <cellStyle name="Normal 18 2 2 2 2 3 2 3" xfId="9067" xr:uid="{00000000-0005-0000-0000-00007C230000}"/>
    <cellStyle name="Normal 18 2 2 2 2 3 2 3 3" xfId="24165" xr:uid="{00000000-0005-0000-0000-0000795E0000}"/>
    <cellStyle name="Normal 18 2 2 2 2 3 2 5" xfId="19152" xr:uid="{00000000-0005-0000-0000-0000E44A0000}"/>
    <cellStyle name="Normal 18 2 2 2 2 3 3" xfId="5706" xr:uid="{00000000-0005-0000-0000-00005B160000}"/>
    <cellStyle name="Normal 18 2 2 2 2 3 3 2" xfId="15758" xr:uid="{00000000-0005-0000-0000-00009F3D0000}"/>
    <cellStyle name="Normal 18 2 2 2 2 3 3 2 3" xfId="30853" xr:uid="{00000000-0005-0000-0000-000099780000}"/>
    <cellStyle name="Normal 18 2 2 2 2 3 3 3" xfId="10738" xr:uid="{00000000-0005-0000-0000-0000032A0000}"/>
    <cellStyle name="Normal 18 2 2 2 2 3 3 3 3" xfId="25836" xr:uid="{00000000-0005-0000-0000-000000650000}"/>
    <cellStyle name="Normal 18 2 2 2 2 3 3 5" xfId="20823" xr:uid="{00000000-0005-0000-0000-00006B510000}"/>
    <cellStyle name="Normal 18 2 2 2 2 3 4" xfId="12416" xr:uid="{00000000-0005-0000-0000-000091300000}"/>
    <cellStyle name="Normal 18 2 2 2 2 3 4 3" xfId="27511" xr:uid="{00000000-0005-0000-0000-00008B6B0000}"/>
    <cellStyle name="Normal 18 2 2 2 2 3 5" xfId="7395" xr:uid="{00000000-0005-0000-0000-0000F41C0000}"/>
    <cellStyle name="Normal 18 2 2 2 2 3 5 3" xfId="22494" xr:uid="{00000000-0005-0000-0000-0000F2570000}"/>
    <cellStyle name="Normal 18 2 2 2 2 3 7" xfId="17481" xr:uid="{00000000-0005-0000-0000-00005D440000}"/>
    <cellStyle name="Normal 18 2 2 2 2 4" xfId="3177" xr:uid="{00000000-0005-0000-0000-00007A0C0000}"/>
    <cellStyle name="Normal 18 2 2 2 2 4 2" xfId="13251" xr:uid="{00000000-0005-0000-0000-0000D4330000}"/>
    <cellStyle name="Normal 18 2 2 2 2 4 2 3" xfId="28346" xr:uid="{00000000-0005-0000-0000-0000CE6E0000}"/>
    <cellStyle name="Normal 18 2 2 2 2 4 3" xfId="8231" xr:uid="{00000000-0005-0000-0000-000038200000}"/>
    <cellStyle name="Normal 18 2 2 2 2 4 3 3" xfId="23329" xr:uid="{00000000-0005-0000-0000-0000355B0000}"/>
    <cellStyle name="Normal 18 2 2 2 2 4 5" xfId="18316" xr:uid="{00000000-0005-0000-0000-0000A0470000}"/>
    <cellStyle name="Normal 18 2 2 2 2 5" xfId="4870" xr:uid="{00000000-0005-0000-0000-000017130000}"/>
    <cellStyle name="Normal 18 2 2 2 2 5 2" xfId="14922" xr:uid="{00000000-0005-0000-0000-00005B3A0000}"/>
    <cellStyle name="Normal 18 2 2 2 2 5 2 3" xfId="30017" xr:uid="{00000000-0005-0000-0000-000055750000}"/>
    <cellStyle name="Normal 18 2 2 2 2 5 3" xfId="9902" xr:uid="{00000000-0005-0000-0000-0000BF260000}"/>
    <cellStyle name="Normal 18 2 2 2 2 5 3 3" xfId="25000" xr:uid="{00000000-0005-0000-0000-0000BC610000}"/>
    <cellStyle name="Normal 18 2 2 2 2 5 5" xfId="19987" xr:uid="{00000000-0005-0000-0000-0000274E0000}"/>
    <cellStyle name="Normal 18 2 2 2 2 6" xfId="11580" xr:uid="{00000000-0005-0000-0000-00004D2D0000}"/>
    <cellStyle name="Normal 18 2 2 2 2 6 3" xfId="26675" xr:uid="{00000000-0005-0000-0000-000047680000}"/>
    <cellStyle name="Normal 18 2 2 2 2 7" xfId="6559" xr:uid="{00000000-0005-0000-0000-0000B0190000}"/>
    <cellStyle name="Normal 18 2 2 2 2 7 3" xfId="21658" xr:uid="{00000000-0005-0000-0000-0000AE540000}"/>
    <cellStyle name="Normal 18 2 2 2 2 9" xfId="16645" xr:uid="{00000000-0005-0000-0000-000019410000}"/>
    <cellStyle name="Normal 18 2 2 2 3" xfId="1696" xr:uid="{00000000-0005-0000-0000-0000B0060000}"/>
    <cellStyle name="Normal 18 2 2 2 3 2" xfId="2535" xr:uid="{00000000-0005-0000-0000-0000F7090000}"/>
    <cellStyle name="Normal 18 2 2 2 3 2 2" xfId="4224" xr:uid="{00000000-0005-0000-0000-000091100000}"/>
    <cellStyle name="Normal 18 2 2 2 3 2 2 2" xfId="14297" xr:uid="{00000000-0005-0000-0000-0000EA370000}"/>
    <cellStyle name="Normal 18 2 2 2 3 2 2 2 3" xfId="29392" xr:uid="{00000000-0005-0000-0000-0000E4720000}"/>
    <cellStyle name="Normal 18 2 2 2 3 2 2 3" xfId="9277" xr:uid="{00000000-0005-0000-0000-00004E240000}"/>
    <cellStyle name="Normal 18 2 2 2 3 2 2 3 3" xfId="24375" xr:uid="{00000000-0005-0000-0000-00004B5F0000}"/>
    <cellStyle name="Normal 18 2 2 2 3 2 2 5" xfId="19362" xr:uid="{00000000-0005-0000-0000-0000B64B0000}"/>
    <cellStyle name="Normal 18 2 2 2 3 2 3" xfId="5916" xr:uid="{00000000-0005-0000-0000-00002D170000}"/>
    <cellStyle name="Normal 18 2 2 2 3 2 3 2" xfId="15968" xr:uid="{00000000-0005-0000-0000-0000713E0000}"/>
    <cellStyle name="Normal 18 2 2 2 3 2 3 2 3" xfId="31063" xr:uid="{00000000-0005-0000-0000-00006B790000}"/>
    <cellStyle name="Normal 18 2 2 2 3 2 3 3" xfId="10948" xr:uid="{00000000-0005-0000-0000-0000D52A0000}"/>
    <cellStyle name="Normal 18 2 2 2 3 2 3 3 3" xfId="26046" xr:uid="{00000000-0005-0000-0000-0000D2650000}"/>
    <cellStyle name="Normal 18 2 2 2 3 2 3 5" xfId="21033" xr:uid="{00000000-0005-0000-0000-00003D520000}"/>
    <cellStyle name="Normal 18 2 2 2 3 2 4" xfId="12626" xr:uid="{00000000-0005-0000-0000-000063310000}"/>
    <cellStyle name="Normal 18 2 2 2 3 2 4 3" xfId="27721" xr:uid="{00000000-0005-0000-0000-00005D6C0000}"/>
    <cellStyle name="Normal 18 2 2 2 3 2 5" xfId="7605" xr:uid="{00000000-0005-0000-0000-0000C61D0000}"/>
    <cellStyle name="Normal 18 2 2 2 3 2 5 3" xfId="22704" xr:uid="{00000000-0005-0000-0000-0000C4580000}"/>
    <cellStyle name="Normal 18 2 2 2 3 2 7" xfId="17691" xr:uid="{00000000-0005-0000-0000-00002F450000}"/>
    <cellStyle name="Normal 18 2 2 2 3 3" xfId="3387" xr:uid="{00000000-0005-0000-0000-00004C0D0000}"/>
    <cellStyle name="Normal 18 2 2 2 3 3 2" xfId="13461" xr:uid="{00000000-0005-0000-0000-0000A6340000}"/>
    <cellStyle name="Normal 18 2 2 2 3 3 2 3" xfId="28556" xr:uid="{00000000-0005-0000-0000-0000A06F0000}"/>
    <cellStyle name="Normal 18 2 2 2 3 3 3" xfId="8441" xr:uid="{00000000-0005-0000-0000-00000A210000}"/>
    <cellStyle name="Normal 18 2 2 2 3 3 3 3" xfId="23539" xr:uid="{00000000-0005-0000-0000-0000075C0000}"/>
    <cellStyle name="Normal 18 2 2 2 3 3 5" xfId="18526" xr:uid="{00000000-0005-0000-0000-000072480000}"/>
    <cellStyle name="Normal 18 2 2 2 3 4" xfId="5080" xr:uid="{00000000-0005-0000-0000-0000E9130000}"/>
    <cellStyle name="Normal 18 2 2 2 3 4 2" xfId="15132" xr:uid="{00000000-0005-0000-0000-00002D3B0000}"/>
    <cellStyle name="Normal 18 2 2 2 3 4 2 3" xfId="30227" xr:uid="{00000000-0005-0000-0000-000027760000}"/>
    <cellStyle name="Normal 18 2 2 2 3 4 3" xfId="10112" xr:uid="{00000000-0005-0000-0000-000091270000}"/>
    <cellStyle name="Normal 18 2 2 2 3 4 3 3" xfId="25210" xr:uid="{00000000-0005-0000-0000-00008E620000}"/>
    <cellStyle name="Normal 18 2 2 2 3 4 5" xfId="20197" xr:uid="{00000000-0005-0000-0000-0000F94E0000}"/>
    <cellStyle name="Normal 18 2 2 2 3 5" xfId="11790" xr:uid="{00000000-0005-0000-0000-00001F2E0000}"/>
    <cellStyle name="Normal 18 2 2 2 3 5 3" xfId="26885" xr:uid="{00000000-0005-0000-0000-000019690000}"/>
    <cellStyle name="Normal 18 2 2 2 3 6" xfId="6769" xr:uid="{00000000-0005-0000-0000-0000821A0000}"/>
    <cellStyle name="Normal 18 2 2 2 3 6 3" xfId="21868" xr:uid="{00000000-0005-0000-0000-000080550000}"/>
    <cellStyle name="Normal 18 2 2 2 3 8" xfId="16855" xr:uid="{00000000-0005-0000-0000-0000EB410000}"/>
    <cellStyle name="Normal 18 2 2 2 4" xfId="2117" xr:uid="{00000000-0005-0000-0000-000055080000}"/>
    <cellStyle name="Normal 18 2 2 2 4 2" xfId="3806" xr:uid="{00000000-0005-0000-0000-0000EF0E0000}"/>
    <cellStyle name="Normal 18 2 2 2 4 2 2" xfId="13879" xr:uid="{00000000-0005-0000-0000-000048360000}"/>
    <cellStyle name="Normal 18 2 2 2 4 2 2 3" xfId="28974" xr:uid="{00000000-0005-0000-0000-000042710000}"/>
    <cellStyle name="Normal 18 2 2 2 4 2 3" xfId="8859" xr:uid="{00000000-0005-0000-0000-0000AC220000}"/>
    <cellStyle name="Normal 18 2 2 2 4 2 3 3" xfId="23957" xr:uid="{00000000-0005-0000-0000-0000A95D0000}"/>
    <cellStyle name="Normal 18 2 2 2 4 2 5" xfId="18944" xr:uid="{00000000-0005-0000-0000-0000144A0000}"/>
    <cellStyle name="Normal 18 2 2 2 4 3" xfId="5498" xr:uid="{00000000-0005-0000-0000-00008B150000}"/>
    <cellStyle name="Normal 18 2 2 2 4 3 2" xfId="15550" xr:uid="{00000000-0005-0000-0000-0000CF3C0000}"/>
    <cellStyle name="Normal 18 2 2 2 4 3 2 3" xfId="30645" xr:uid="{00000000-0005-0000-0000-0000C9770000}"/>
    <cellStyle name="Normal 18 2 2 2 4 3 3" xfId="10530" xr:uid="{00000000-0005-0000-0000-000033290000}"/>
    <cellStyle name="Normal 18 2 2 2 4 3 3 3" xfId="25628" xr:uid="{00000000-0005-0000-0000-000030640000}"/>
    <cellStyle name="Normal 18 2 2 2 4 3 5" xfId="20615" xr:uid="{00000000-0005-0000-0000-00009B500000}"/>
    <cellStyle name="Normal 18 2 2 2 4 4" xfId="12208" xr:uid="{00000000-0005-0000-0000-0000C12F0000}"/>
    <cellStyle name="Normal 18 2 2 2 4 4 3" xfId="27303" xr:uid="{00000000-0005-0000-0000-0000BB6A0000}"/>
    <cellStyle name="Normal 18 2 2 2 4 5" xfId="7187" xr:uid="{00000000-0005-0000-0000-0000241C0000}"/>
    <cellStyle name="Normal 18 2 2 2 4 5 3" xfId="22286" xr:uid="{00000000-0005-0000-0000-000022570000}"/>
    <cellStyle name="Normal 18 2 2 2 4 7" xfId="17273" xr:uid="{00000000-0005-0000-0000-00008D430000}"/>
    <cellStyle name="Normal 18 2 2 2 5" xfId="2969" xr:uid="{00000000-0005-0000-0000-0000AA0B0000}"/>
    <cellStyle name="Normal 18 2 2 2 5 2" xfId="13043" xr:uid="{00000000-0005-0000-0000-000004330000}"/>
    <cellStyle name="Normal 18 2 2 2 5 2 3" xfId="28138" xr:uid="{00000000-0005-0000-0000-0000FE6D0000}"/>
    <cellStyle name="Normal 18 2 2 2 5 3" xfId="8023" xr:uid="{00000000-0005-0000-0000-0000681F0000}"/>
    <cellStyle name="Normal 18 2 2 2 5 3 3" xfId="23121" xr:uid="{00000000-0005-0000-0000-0000655A0000}"/>
    <cellStyle name="Normal 18 2 2 2 5 5" xfId="18108" xr:uid="{00000000-0005-0000-0000-0000D0460000}"/>
    <cellStyle name="Normal 18 2 2 2 6" xfId="4662" xr:uid="{00000000-0005-0000-0000-000047120000}"/>
    <cellStyle name="Normal 18 2 2 2 6 2" xfId="14714" xr:uid="{00000000-0005-0000-0000-00008B390000}"/>
    <cellStyle name="Normal 18 2 2 2 6 2 3" xfId="29809" xr:uid="{00000000-0005-0000-0000-000085740000}"/>
    <cellStyle name="Normal 18 2 2 2 6 3" xfId="9694" xr:uid="{00000000-0005-0000-0000-0000EF250000}"/>
    <cellStyle name="Normal 18 2 2 2 6 3 3" xfId="24792" xr:uid="{00000000-0005-0000-0000-0000EC600000}"/>
    <cellStyle name="Normal 18 2 2 2 6 5" xfId="19779" xr:uid="{00000000-0005-0000-0000-0000574D0000}"/>
    <cellStyle name="Normal 18 2 2 2 7" xfId="11372" xr:uid="{00000000-0005-0000-0000-00007D2C0000}"/>
    <cellStyle name="Normal 18 2 2 2 7 3" xfId="26467" xr:uid="{00000000-0005-0000-0000-000077670000}"/>
    <cellStyle name="Normal 18 2 2 2 8" xfId="6351" xr:uid="{00000000-0005-0000-0000-0000E0180000}"/>
    <cellStyle name="Normal 18 2 2 2 8 3" xfId="21450" xr:uid="{00000000-0005-0000-0000-0000DE530000}"/>
    <cellStyle name="Normal 18 2 2 3" xfId="1379" xr:uid="{00000000-0005-0000-0000-000073050000}"/>
    <cellStyle name="Normal 18 2 2 3 2" xfId="1800" xr:uid="{00000000-0005-0000-0000-000018070000}"/>
    <cellStyle name="Normal 18 2 2 3 2 2" xfId="2639" xr:uid="{00000000-0005-0000-0000-00005F0A0000}"/>
    <cellStyle name="Normal 18 2 2 3 2 2 2" xfId="4328" xr:uid="{00000000-0005-0000-0000-0000F9100000}"/>
    <cellStyle name="Normal 18 2 2 3 2 2 2 2" xfId="14401" xr:uid="{00000000-0005-0000-0000-000052380000}"/>
    <cellStyle name="Normal 18 2 2 3 2 2 2 2 3" xfId="29496" xr:uid="{00000000-0005-0000-0000-00004C730000}"/>
    <cellStyle name="Normal 18 2 2 3 2 2 2 3" xfId="9381" xr:uid="{00000000-0005-0000-0000-0000B6240000}"/>
    <cellStyle name="Normal 18 2 2 3 2 2 2 3 3" xfId="24479" xr:uid="{00000000-0005-0000-0000-0000B35F0000}"/>
    <cellStyle name="Normal 18 2 2 3 2 2 2 5" xfId="19466" xr:uid="{00000000-0005-0000-0000-00001E4C0000}"/>
    <cellStyle name="Normal 18 2 2 3 2 2 3" xfId="6020" xr:uid="{00000000-0005-0000-0000-000095170000}"/>
    <cellStyle name="Normal 18 2 2 3 2 2 3 2" xfId="16072" xr:uid="{00000000-0005-0000-0000-0000D93E0000}"/>
    <cellStyle name="Normal 18 2 2 3 2 2 3 2 3" xfId="31167" xr:uid="{00000000-0005-0000-0000-0000D3790000}"/>
    <cellStyle name="Normal 18 2 2 3 2 2 3 3" xfId="11052" xr:uid="{00000000-0005-0000-0000-00003D2B0000}"/>
    <cellStyle name="Normal 18 2 2 3 2 2 3 3 3" xfId="26150" xr:uid="{00000000-0005-0000-0000-00003A660000}"/>
    <cellStyle name="Normal 18 2 2 3 2 2 3 5" xfId="21137" xr:uid="{00000000-0005-0000-0000-0000A5520000}"/>
    <cellStyle name="Normal 18 2 2 3 2 2 4" xfId="12730" xr:uid="{00000000-0005-0000-0000-0000CB310000}"/>
    <cellStyle name="Normal 18 2 2 3 2 2 4 3" xfId="27825" xr:uid="{00000000-0005-0000-0000-0000C56C0000}"/>
    <cellStyle name="Normal 18 2 2 3 2 2 5" xfId="7709" xr:uid="{00000000-0005-0000-0000-00002E1E0000}"/>
    <cellStyle name="Normal 18 2 2 3 2 2 5 3" xfId="22808" xr:uid="{00000000-0005-0000-0000-00002C590000}"/>
    <cellStyle name="Normal 18 2 2 3 2 2 7" xfId="17795" xr:uid="{00000000-0005-0000-0000-000097450000}"/>
    <cellStyle name="Normal 18 2 2 3 2 3" xfId="3491" xr:uid="{00000000-0005-0000-0000-0000B40D0000}"/>
    <cellStyle name="Normal 18 2 2 3 2 3 2" xfId="13565" xr:uid="{00000000-0005-0000-0000-00000E350000}"/>
    <cellStyle name="Normal 18 2 2 3 2 3 2 3" xfId="28660" xr:uid="{00000000-0005-0000-0000-000008700000}"/>
    <cellStyle name="Normal 18 2 2 3 2 3 3" xfId="8545" xr:uid="{00000000-0005-0000-0000-000072210000}"/>
    <cellStyle name="Normal 18 2 2 3 2 3 3 3" xfId="23643" xr:uid="{00000000-0005-0000-0000-00006F5C0000}"/>
    <cellStyle name="Normal 18 2 2 3 2 3 5" xfId="18630" xr:uid="{00000000-0005-0000-0000-0000DA480000}"/>
    <cellStyle name="Normal 18 2 2 3 2 4" xfId="5184" xr:uid="{00000000-0005-0000-0000-000051140000}"/>
    <cellStyle name="Normal 18 2 2 3 2 4 2" xfId="15236" xr:uid="{00000000-0005-0000-0000-0000953B0000}"/>
    <cellStyle name="Normal 18 2 2 3 2 4 2 3" xfId="30331" xr:uid="{00000000-0005-0000-0000-00008F760000}"/>
    <cellStyle name="Normal 18 2 2 3 2 4 3" xfId="10216" xr:uid="{00000000-0005-0000-0000-0000F9270000}"/>
    <cellStyle name="Normal 18 2 2 3 2 4 3 3" xfId="25314" xr:uid="{00000000-0005-0000-0000-0000F6620000}"/>
    <cellStyle name="Normal 18 2 2 3 2 4 5" xfId="20301" xr:uid="{00000000-0005-0000-0000-0000614F0000}"/>
    <cellStyle name="Normal 18 2 2 3 2 5" xfId="11894" xr:uid="{00000000-0005-0000-0000-0000872E0000}"/>
    <cellStyle name="Normal 18 2 2 3 2 5 3" xfId="26989" xr:uid="{00000000-0005-0000-0000-000081690000}"/>
    <cellStyle name="Normal 18 2 2 3 2 6" xfId="6873" xr:uid="{00000000-0005-0000-0000-0000EA1A0000}"/>
    <cellStyle name="Normal 18 2 2 3 2 6 3" xfId="21972" xr:uid="{00000000-0005-0000-0000-0000E8550000}"/>
    <cellStyle name="Normal 18 2 2 3 2 8" xfId="16959" xr:uid="{00000000-0005-0000-0000-000053420000}"/>
    <cellStyle name="Normal 18 2 2 3 3" xfId="2221" xr:uid="{00000000-0005-0000-0000-0000BD080000}"/>
    <cellStyle name="Normal 18 2 2 3 3 2" xfId="3910" xr:uid="{00000000-0005-0000-0000-0000570F0000}"/>
    <cellStyle name="Normal 18 2 2 3 3 2 2" xfId="13983" xr:uid="{00000000-0005-0000-0000-0000B0360000}"/>
    <cellStyle name="Normal 18 2 2 3 3 2 2 3" xfId="29078" xr:uid="{00000000-0005-0000-0000-0000AA710000}"/>
    <cellStyle name="Normal 18 2 2 3 3 2 3" xfId="8963" xr:uid="{00000000-0005-0000-0000-000014230000}"/>
    <cellStyle name="Normal 18 2 2 3 3 2 3 3" xfId="24061" xr:uid="{00000000-0005-0000-0000-0000115E0000}"/>
    <cellStyle name="Normal 18 2 2 3 3 2 5" xfId="19048" xr:uid="{00000000-0005-0000-0000-00007C4A0000}"/>
    <cellStyle name="Normal 18 2 2 3 3 3" xfId="5602" xr:uid="{00000000-0005-0000-0000-0000F3150000}"/>
    <cellStyle name="Normal 18 2 2 3 3 3 2" xfId="15654" xr:uid="{00000000-0005-0000-0000-0000373D0000}"/>
    <cellStyle name="Normal 18 2 2 3 3 3 2 3" xfId="30749" xr:uid="{00000000-0005-0000-0000-000031780000}"/>
    <cellStyle name="Normal 18 2 2 3 3 3 3" xfId="10634" xr:uid="{00000000-0005-0000-0000-00009B290000}"/>
    <cellStyle name="Normal 18 2 2 3 3 3 3 3" xfId="25732" xr:uid="{00000000-0005-0000-0000-000098640000}"/>
    <cellStyle name="Normal 18 2 2 3 3 3 5" xfId="20719" xr:uid="{00000000-0005-0000-0000-000003510000}"/>
    <cellStyle name="Normal 18 2 2 3 3 4" xfId="12312" xr:uid="{00000000-0005-0000-0000-000029300000}"/>
    <cellStyle name="Normal 18 2 2 3 3 4 3" xfId="27407" xr:uid="{00000000-0005-0000-0000-0000236B0000}"/>
    <cellStyle name="Normal 18 2 2 3 3 5" xfId="7291" xr:uid="{00000000-0005-0000-0000-00008C1C0000}"/>
    <cellStyle name="Normal 18 2 2 3 3 5 3" xfId="22390" xr:uid="{00000000-0005-0000-0000-00008A570000}"/>
    <cellStyle name="Normal 18 2 2 3 3 7" xfId="17377" xr:uid="{00000000-0005-0000-0000-0000F5430000}"/>
    <cellStyle name="Normal 18 2 2 3 4" xfId="3073" xr:uid="{00000000-0005-0000-0000-0000120C0000}"/>
    <cellStyle name="Normal 18 2 2 3 4 2" xfId="13147" xr:uid="{00000000-0005-0000-0000-00006C330000}"/>
    <cellStyle name="Normal 18 2 2 3 4 2 3" xfId="28242" xr:uid="{00000000-0005-0000-0000-0000666E0000}"/>
    <cellStyle name="Normal 18 2 2 3 4 3" xfId="8127" xr:uid="{00000000-0005-0000-0000-0000D01F0000}"/>
    <cellStyle name="Normal 18 2 2 3 4 3 3" xfId="23225" xr:uid="{00000000-0005-0000-0000-0000CD5A0000}"/>
    <cellStyle name="Normal 18 2 2 3 4 5" xfId="18212" xr:uid="{00000000-0005-0000-0000-000038470000}"/>
    <cellStyle name="Normal 18 2 2 3 5" xfId="4766" xr:uid="{00000000-0005-0000-0000-0000AF120000}"/>
    <cellStyle name="Normal 18 2 2 3 5 2" xfId="14818" xr:uid="{00000000-0005-0000-0000-0000F3390000}"/>
    <cellStyle name="Normal 18 2 2 3 5 2 3" xfId="29913" xr:uid="{00000000-0005-0000-0000-0000ED740000}"/>
    <cellStyle name="Normal 18 2 2 3 5 3" xfId="9798" xr:uid="{00000000-0005-0000-0000-000057260000}"/>
    <cellStyle name="Normal 18 2 2 3 5 3 3" xfId="24896" xr:uid="{00000000-0005-0000-0000-000054610000}"/>
    <cellStyle name="Normal 18 2 2 3 5 5" xfId="19883" xr:uid="{00000000-0005-0000-0000-0000BF4D0000}"/>
    <cellStyle name="Normal 18 2 2 3 6" xfId="11476" xr:uid="{00000000-0005-0000-0000-0000E52C0000}"/>
    <cellStyle name="Normal 18 2 2 3 6 3" xfId="26571" xr:uid="{00000000-0005-0000-0000-0000DF670000}"/>
    <cellStyle name="Normal 18 2 2 3 7" xfId="6455" xr:uid="{00000000-0005-0000-0000-000048190000}"/>
    <cellStyle name="Normal 18 2 2 3 7 3" xfId="21554" xr:uid="{00000000-0005-0000-0000-000046540000}"/>
    <cellStyle name="Normal 18 2 2 3 9" xfId="16541" xr:uid="{00000000-0005-0000-0000-0000B1400000}"/>
    <cellStyle name="Normal 18 2 2 4" xfId="1592" xr:uid="{00000000-0005-0000-0000-000048060000}"/>
    <cellStyle name="Normal 18 2 2 4 2" xfId="2431" xr:uid="{00000000-0005-0000-0000-00008F090000}"/>
    <cellStyle name="Normal 18 2 2 4 2 2" xfId="4120" xr:uid="{00000000-0005-0000-0000-000029100000}"/>
    <cellStyle name="Normal 18 2 2 4 2 2 2" xfId="14193" xr:uid="{00000000-0005-0000-0000-000082370000}"/>
    <cellStyle name="Normal 18 2 2 4 2 2 2 3" xfId="29288" xr:uid="{00000000-0005-0000-0000-00007C720000}"/>
    <cellStyle name="Normal 18 2 2 4 2 2 3" xfId="9173" xr:uid="{00000000-0005-0000-0000-0000E6230000}"/>
    <cellStyle name="Normal 18 2 2 4 2 2 3 3" xfId="24271" xr:uid="{00000000-0005-0000-0000-0000E35E0000}"/>
    <cellStyle name="Normal 18 2 2 4 2 2 5" xfId="19258" xr:uid="{00000000-0005-0000-0000-00004E4B0000}"/>
    <cellStyle name="Normal 18 2 2 4 2 3" xfId="5812" xr:uid="{00000000-0005-0000-0000-0000C5160000}"/>
    <cellStyle name="Normal 18 2 2 4 2 3 2" xfId="15864" xr:uid="{00000000-0005-0000-0000-0000093E0000}"/>
    <cellStyle name="Normal 18 2 2 4 2 3 2 3" xfId="30959" xr:uid="{00000000-0005-0000-0000-000003790000}"/>
    <cellStyle name="Normal 18 2 2 4 2 3 3" xfId="10844" xr:uid="{00000000-0005-0000-0000-00006D2A0000}"/>
    <cellStyle name="Normal 18 2 2 4 2 3 3 3" xfId="25942" xr:uid="{00000000-0005-0000-0000-00006A650000}"/>
    <cellStyle name="Normal 18 2 2 4 2 3 5" xfId="20929" xr:uid="{00000000-0005-0000-0000-0000D5510000}"/>
    <cellStyle name="Normal 18 2 2 4 2 4" xfId="12522" xr:uid="{00000000-0005-0000-0000-0000FB300000}"/>
    <cellStyle name="Normal 18 2 2 4 2 4 3" xfId="27617" xr:uid="{00000000-0005-0000-0000-0000F56B0000}"/>
    <cellStyle name="Normal 18 2 2 4 2 5" xfId="7501" xr:uid="{00000000-0005-0000-0000-00005E1D0000}"/>
    <cellStyle name="Normal 18 2 2 4 2 5 3" xfId="22600" xr:uid="{00000000-0005-0000-0000-00005C580000}"/>
    <cellStyle name="Normal 18 2 2 4 2 7" xfId="17587" xr:uid="{00000000-0005-0000-0000-0000C7440000}"/>
    <cellStyle name="Normal 18 2 2 4 3" xfId="3283" xr:uid="{00000000-0005-0000-0000-0000E40C0000}"/>
    <cellStyle name="Normal 18 2 2 4 3 2" xfId="13357" xr:uid="{00000000-0005-0000-0000-00003E340000}"/>
    <cellStyle name="Normal 18 2 2 4 3 2 3" xfId="28452" xr:uid="{00000000-0005-0000-0000-0000386F0000}"/>
    <cellStyle name="Normal 18 2 2 4 3 3" xfId="8337" xr:uid="{00000000-0005-0000-0000-0000A2200000}"/>
    <cellStyle name="Normal 18 2 2 4 3 3 3" xfId="23435" xr:uid="{00000000-0005-0000-0000-00009F5B0000}"/>
    <cellStyle name="Normal 18 2 2 4 3 5" xfId="18422" xr:uid="{00000000-0005-0000-0000-00000A480000}"/>
    <cellStyle name="Normal 18 2 2 4 4" xfId="4976" xr:uid="{00000000-0005-0000-0000-000081130000}"/>
    <cellStyle name="Normal 18 2 2 4 4 2" xfId="15028" xr:uid="{00000000-0005-0000-0000-0000C53A0000}"/>
    <cellStyle name="Normal 18 2 2 4 4 2 3" xfId="30123" xr:uid="{00000000-0005-0000-0000-0000BF750000}"/>
    <cellStyle name="Normal 18 2 2 4 4 3" xfId="10008" xr:uid="{00000000-0005-0000-0000-000029270000}"/>
    <cellStyle name="Normal 18 2 2 4 4 3 3" xfId="25106" xr:uid="{00000000-0005-0000-0000-000026620000}"/>
    <cellStyle name="Normal 18 2 2 4 4 5" xfId="20093" xr:uid="{00000000-0005-0000-0000-0000914E0000}"/>
    <cellStyle name="Normal 18 2 2 4 5" xfId="11686" xr:uid="{00000000-0005-0000-0000-0000B72D0000}"/>
    <cellStyle name="Normal 18 2 2 4 5 3" xfId="26781" xr:uid="{00000000-0005-0000-0000-0000B1680000}"/>
    <cellStyle name="Normal 18 2 2 4 6" xfId="6665" xr:uid="{00000000-0005-0000-0000-00001A1A0000}"/>
    <cellStyle name="Normal 18 2 2 4 6 3" xfId="21764" xr:uid="{00000000-0005-0000-0000-000018550000}"/>
    <cellStyle name="Normal 18 2 2 4 8" xfId="16751" xr:uid="{00000000-0005-0000-0000-000083410000}"/>
    <cellStyle name="Normal 18 2 2 5" xfId="2013" xr:uid="{00000000-0005-0000-0000-0000ED070000}"/>
    <cellStyle name="Normal 18 2 2 5 2" xfId="3702" xr:uid="{00000000-0005-0000-0000-0000870E0000}"/>
    <cellStyle name="Normal 18 2 2 5 2 2" xfId="13775" xr:uid="{00000000-0005-0000-0000-0000E0350000}"/>
    <cellStyle name="Normal 18 2 2 5 2 2 3" xfId="28870" xr:uid="{00000000-0005-0000-0000-0000DA700000}"/>
    <cellStyle name="Normal 18 2 2 5 2 3" xfId="8755" xr:uid="{00000000-0005-0000-0000-000044220000}"/>
    <cellStyle name="Normal 18 2 2 5 2 3 3" xfId="23853" xr:uid="{00000000-0005-0000-0000-0000415D0000}"/>
    <cellStyle name="Normal 18 2 2 5 2 5" xfId="18840" xr:uid="{00000000-0005-0000-0000-0000AC490000}"/>
    <cellStyle name="Normal 18 2 2 5 3" xfId="5394" xr:uid="{00000000-0005-0000-0000-000023150000}"/>
    <cellStyle name="Normal 18 2 2 5 3 2" xfId="15446" xr:uid="{00000000-0005-0000-0000-0000673C0000}"/>
    <cellStyle name="Normal 18 2 2 5 3 2 3" xfId="30541" xr:uid="{00000000-0005-0000-0000-000061770000}"/>
    <cellStyle name="Normal 18 2 2 5 3 3" xfId="10426" xr:uid="{00000000-0005-0000-0000-0000CB280000}"/>
    <cellStyle name="Normal 18 2 2 5 3 3 3" xfId="25524" xr:uid="{00000000-0005-0000-0000-0000C8630000}"/>
    <cellStyle name="Normal 18 2 2 5 3 5" xfId="20511" xr:uid="{00000000-0005-0000-0000-000033500000}"/>
    <cellStyle name="Normal 18 2 2 5 4" xfId="12104" xr:uid="{00000000-0005-0000-0000-0000592F0000}"/>
    <cellStyle name="Normal 18 2 2 5 4 3" xfId="27199" xr:uid="{00000000-0005-0000-0000-0000536A0000}"/>
    <cellStyle name="Normal 18 2 2 5 5" xfId="7083" xr:uid="{00000000-0005-0000-0000-0000BC1B0000}"/>
    <cellStyle name="Normal 18 2 2 5 5 3" xfId="22182" xr:uid="{00000000-0005-0000-0000-0000BA560000}"/>
    <cellStyle name="Normal 18 2 2 5 7" xfId="17169" xr:uid="{00000000-0005-0000-0000-000025430000}"/>
    <cellStyle name="Normal 18 2 2 6" xfId="2865" xr:uid="{00000000-0005-0000-0000-0000420B0000}"/>
    <cellStyle name="Normal 18 2 2 6 2" xfId="12939" xr:uid="{00000000-0005-0000-0000-00009C320000}"/>
    <cellStyle name="Normal 18 2 2 6 2 3" xfId="28034" xr:uid="{00000000-0005-0000-0000-0000966D0000}"/>
    <cellStyle name="Normal 18 2 2 6 3" xfId="7919" xr:uid="{00000000-0005-0000-0000-0000001F0000}"/>
    <cellStyle name="Normal 18 2 2 6 3 3" xfId="23017" xr:uid="{00000000-0005-0000-0000-0000FD590000}"/>
    <cellStyle name="Normal 18 2 2 6 5" xfId="18004" xr:uid="{00000000-0005-0000-0000-000068460000}"/>
    <cellStyle name="Normal 18 2 2 7" xfId="4558" xr:uid="{00000000-0005-0000-0000-0000DF110000}"/>
    <cellStyle name="Normal 18 2 2 7 2" xfId="14610" xr:uid="{00000000-0005-0000-0000-000023390000}"/>
    <cellStyle name="Normal 18 2 2 7 2 3" xfId="29705" xr:uid="{00000000-0005-0000-0000-00001D740000}"/>
    <cellStyle name="Normal 18 2 2 7 3" xfId="9590" xr:uid="{00000000-0005-0000-0000-000087250000}"/>
    <cellStyle name="Normal 18 2 2 7 3 3" xfId="24688" xr:uid="{00000000-0005-0000-0000-000084600000}"/>
    <cellStyle name="Normal 18 2 2 7 5" xfId="19675" xr:uid="{00000000-0005-0000-0000-0000EF4C0000}"/>
    <cellStyle name="Normal 18 2 2 8" xfId="11268" xr:uid="{00000000-0005-0000-0000-0000152C0000}"/>
    <cellStyle name="Normal 18 2 2 8 3" xfId="26363" xr:uid="{00000000-0005-0000-0000-00000F670000}"/>
    <cellStyle name="Normal 18 2 2 9" xfId="6247" xr:uid="{00000000-0005-0000-0000-000078180000}"/>
    <cellStyle name="Normal 18 2 2 9 3" xfId="21346" xr:uid="{00000000-0005-0000-0000-000076530000}"/>
    <cellStyle name="Normal 18 2 3" xfId="1212" xr:uid="{00000000-0005-0000-0000-0000CC040000}"/>
    <cellStyle name="Normal 18 2 3 10" xfId="16385" xr:uid="{00000000-0005-0000-0000-000015400000}"/>
    <cellStyle name="Normal 18 2 3 2" xfId="1431" xr:uid="{00000000-0005-0000-0000-0000A7050000}"/>
    <cellStyle name="Normal 18 2 3 2 2" xfId="1852" xr:uid="{00000000-0005-0000-0000-00004C070000}"/>
    <cellStyle name="Normal 18 2 3 2 2 2" xfId="2691" xr:uid="{00000000-0005-0000-0000-0000930A0000}"/>
    <cellStyle name="Normal 18 2 3 2 2 2 2" xfId="4380" xr:uid="{00000000-0005-0000-0000-00002D110000}"/>
    <cellStyle name="Normal 18 2 3 2 2 2 2 2" xfId="14453" xr:uid="{00000000-0005-0000-0000-000086380000}"/>
    <cellStyle name="Normal 18 2 3 2 2 2 2 2 3" xfId="29548" xr:uid="{00000000-0005-0000-0000-000080730000}"/>
    <cellStyle name="Normal 18 2 3 2 2 2 2 3" xfId="9433" xr:uid="{00000000-0005-0000-0000-0000EA240000}"/>
    <cellStyle name="Normal 18 2 3 2 2 2 2 3 3" xfId="24531" xr:uid="{00000000-0005-0000-0000-0000E75F0000}"/>
    <cellStyle name="Normal 18 2 3 2 2 2 2 5" xfId="19518" xr:uid="{00000000-0005-0000-0000-0000524C0000}"/>
    <cellStyle name="Normal 18 2 3 2 2 2 3" xfId="6072" xr:uid="{00000000-0005-0000-0000-0000C9170000}"/>
    <cellStyle name="Normal 18 2 3 2 2 2 3 2" xfId="16124" xr:uid="{00000000-0005-0000-0000-00000D3F0000}"/>
    <cellStyle name="Normal 18 2 3 2 2 2 3 2 3" xfId="31219" xr:uid="{00000000-0005-0000-0000-0000077A0000}"/>
    <cellStyle name="Normal 18 2 3 2 2 2 3 3" xfId="11104" xr:uid="{00000000-0005-0000-0000-0000712B0000}"/>
    <cellStyle name="Normal 18 2 3 2 2 2 3 3 3" xfId="26202" xr:uid="{00000000-0005-0000-0000-00006E660000}"/>
    <cellStyle name="Normal 18 2 3 2 2 2 3 5" xfId="21189" xr:uid="{00000000-0005-0000-0000-0000D9520000}"/>
    <cellStyle name="Normal 18 2 3 2 2 2 4" xfId="12782" xr:uid="{00000000-0005-0000-0000-0000FF310000}"/>
    <cellStyle name="Normal 18 2 3 2 2 2 4 3" xfId="27877" xr:uid="{00000000-0005-0000-0000-0000F96C0000}"/>
    <cellStyle name="Normal 18 2 3 2 2 2 5" xfId="7761" xr:uid="{00000000-0005-0000-0000-0000621E0000}"/>
    <cellStyle name="Normal 18 2 3 2 2 2 5 3" xfId="22860" xr:uid="{00000000-0005-0000-0000-000060590000}"/>
    <cellStyle name="Normal 18 2 3 2 2 2 7" xfId="17847" xr:uid="{00000000-0005-0000-0000-0000CB450000}"/>
    <cellStyle name="Normal 18 2 3 2 2 3" xfId="3543" xr:uid="{00000000-0005-0000-0000-0000E80D0000}"/>
    <cellStyle name="Normal 18 2 3 2 2 3 2" xfId="13617" xr:uid="{00000000-0005-0000-0000-000042350000}"/>
    <cellStyle name="Normal 18 2 3 2 2 3 2 3" xfId="28712" xr:uid="{00000000-0005-0000-0000-00003C700000}"/>
    <cellStyle name="Normal 18 2 3 2 2 3 3" xfId="8597" xr:uid="{00000000-0005-0000-0000-0000A6210000}"/>
    <cellStyle name="Normal 18 2 3 2 2 3 3 3" xfId="23695" xr:uid="{00000000-0005-0000-0000-0000A35C0000}"/>
    <cellStyle name="Normal 18 2 3 2 2 3 5" xfId="18682" xr:uid="{00000000-0005-0000-0000-00000E490000}"/>
    <cellStyle name="Normal 18 2 3 2 2 4" xfId="5236" xr:uid="{00000000-0005-0000-0000-000085140000}"/>
    <cellStyle name="Normal 18 2 3 2 2 4 2" xfId="15288" xr:uid="{00000000-0005-0000-0000-0000C93B0000}"/>
    <cellStyle name="Normal 18 2 3 2 2 4 2 3" xfId="30383" xr:uid="{00000000-0005-0000-0000-0000C3760000}"/>
    <cellStyle name="Normal 18 2 3 2 2 4 3" xfId="10268" xr:uid="{00000000-0005-0000-0000-00002D280000}"/>
    <cellStyle name="Normal 18 2 3 2 2 4 3 3" xfId="25366" xr:uid="{00000000-0005-0000-0000-00002A630000}"/>
    <cellStyle name="Normal 18 2 3 2 2 4 5" xfId="20353" xr:uid="{00000000-0005-0000-0000-0000954F0000}"/>
    <cellStyle name="Normal 18 2 3 2 2 5" xfId="11946" xr:uid="{00000000-0005-0000-0000-0000BB2E0000}"/>
    <cellStyle name="Normal 18 2 3 2 2 5 3" xfId="27041" xr:uid="{00000000-0005-0000-0000-0000B5690000}"/>
    <cellStyle name="Normal 18 2 3 2 2 6" xfId="6925" xr:uid="{00000000-0005-0000-0000-00001E1B0000}"/>
    <cellStyle name="Normal 18 2 3 2 2 6 3" xfId="22024" xr:uid="{00000000-0005-0000-0000-00001C560000}"/>
    <cellStyle name="Normal 18 2 3 2 2 8" xfId="17011" xr:uid="{00000000-0005-0000-0000-000087420000}"/>
    <cellStyle name="Normal 18 2 3 2 3" xfId="2273" xr:uid="{00000000-0005-0000-0000-0000F1080000}"/>
    <cellStyle name="Normal 18 2 3 2 3 2" xfId="3962" xr:uid="{00000000-0005-0000-0000-00008B0F0000}"/>
    <cellStyle name="Normal 18 2 3 2 3 2 2" xfId="14035" xr:uid="{00000000-0005-0000-0000-0000E4360000}"/>
    <cellStyle name="Normal 18 2 3 2 3 2 2 3" xfId="29130" xr:uid="{00000000-0005-0000-0000-0000DE710000}"/>
    <cellStyle name="Normal 18 2 3 2 3 2 3" xfId="9015" xr:uid="{00000000-0005-0000-0000-000048230000}"/>
    <cellStyle name="Normal 18 2 3 2 3 2 3 3" xfId="24113" xr:uid="{00000000-0005-0000-0000-0000455E0000}"/>
    <cellStyle name="Normal 18 2 3 2 3 2 5" xfId="19100" xr:uid="{00000000-0005-0000-0000-0000B04A0000}"/>
    <cellStyle name="Normal 18 2 3 2 3 3" xfId="5654" xr:uid="{00000000-0005-0000-0000-000027160000}"/>
    <cellStyle name="Normal 18 2 3 2 3 3 2" xfId="15706" xr:uid="{00000000-0005-0000-0000-00006B3D0000}"/>
    <cellStyle name="Normal 18 2 3 2 3 3 2 3" xfId="30801" xr:uid="{00000000-0005-0000-0000-000065780000}"/>
    <cellStyle name="Normal 18 2 3 2 3 3 3" xfId="10686" xr:uid="{00000000-0005-0000-0000-0000CF290000}"/>
    <cellStyle name="Normal 18 2 3 2 3 3 3 3" xfId="25784" xr:uid="{00000000-0005-0000-0000-0000CC640000}"/>
    <cellStyle name="Normal 18 2 3 2 3 3 5" xfId="20771" xr:uid="{00000000-0005-0000-0000-000037510000}"/>
    <cellStyle name="Normal 18 2 3 2 3 4" xfId="12364" xr:uid="{00000000-0005-0000-0000-00005D300000}"/>
    <cellStyle name="Normal 18 2 3 2 3 4 3" xfId="27459" xr:uid="{00000000-0005-0000-0000-0000576B0000}"/>
    <cellStyle name="Normal 18 2 3 2 3 5" xfId="7343" xr:uid="{00000000-0005-0000-0000-0000C01C0000}"/>
    <cellStyle name="Normal 18 2 3 2 3 5 3" xfId="22442" xr:uid="{00000000-0005-0000-0000-0000BE570000}"/>
    <cellStyle name="Normal 18 2 3 2 3 7" xfId="17429" xr:uid="{00000000-0005-0000-0000-000029440000}"/>
    <cellStyle name="Normal 18 2 3 2 4" xfId="3125" xr:uid="{00000000-0005-0000-0000-0000460C0000}"/>
    <cellStyle name="Normal 18 2 3 2 4 2" xfId="13199" xr:uid="{00000000-0005-0000-0000-0000A0330000}"/>
    <cellStyle name="Normal 18 2 3 2 4 2 3" xfId="28294" xr:uid="{00000000-0005-0000-0000-00009A6E0000}"/>
    <cellStyle name="Normal 18 2 3 2 4 3" xfId="8179" xr:uid="{00000000-0005-0000-0000-000004200000}"/>
    <cellStyle name="Normal 18 2 3 2 4 3 3" xfId="23277" xr:uid="{00000000-0005-0000-0000-0000015B0000}"/>
    <cellStyle name="Normal 18 2 3 2 4 5" xfId="18264" xr:uid="{00000000-0005-0000-0000-00006C470000}"/>
    <cellStyle name="Normal 18 2 3 2 5" xfId="4818" xr:uid="{00000000-0005-0000-0000-0000E3120000}"/>
    <cellStyle name="Normal 18 2 3 2 5 2" xfId="14870" xr:uid="{00000000-0005-0000-0000-0000273A0000}"/>
    <cellStyle name="Normal 18 2 3 2 5 2 3" xfId="29965" xr:uid="{00000000-0005-0000-0000-000021750000}"/>
    <cellStyle name="Normal 18 2 3 2 5 3" xfId="9850" xr:uid="{00000000-0005-0000-0000-00008B260000}"/>
    <cellStyle name="Normal 18 2 3 2 5 3 3" xfId="24948" xr:uid="{00000000-0005-0000-0000-000088610000}"/>
    <cellStyle name="Normal 18 2 3 2 5 5" xfId="19935" xr:uid="{00000000-0005-0000-0000-0000F34D0000}"/>
    <cellStyle name="Normal 18 2 3 2 6" xfId="11528" xr:uid="{00000000-0005-0000-0000-0000192D0000}"/>
    <cellStyle name="Normal 18 2 3 2 6 3" xfId="26623" xr:uid="{00000000-0005-0000-0000-000013680000}"/>
    <cellStyle name="Normal 18 2 3 2 7" xfId="6507" xr:uid="{00000000-0005-0000-0000-00007C190000}"/>
    <cellStyle name="Normal 18 2 3 2 7 3" xfId="21606" xr:uid="{00000000-0005-0000-0000-00007A540000}"/>
    <cellStyle name="Normal 18 2 3 2 9" xfId="16593" xr:uid="{00000000-0005-0000-0000-0000E5400000}"/>
    <cellStyle name="Normal 18 2 3 3" xfId="1644" xr:uid="{00000000-0005-0000-0000-00007C060000}"/>
    <cellStyle name="Normal 18 2 3 3 2" xfId="2483" xr:uid="{00000000-0005-0000-0000-0000C3090000}"/>
    <cellStyle name="Normal 18 2 3 3 2 2" xfId="4172" xr:uid="{00000000-0005-0000-0000-00005D100000}"/>
    <cellStyle name="Normal 18 2 3 3 2 2 2" xfId="14245" xr:uid="{00000000-0005-0000-0000-0000B6370000}"/>
    <cellStyle name="Normal 18 2 3 3 2 2 2 3" xfId="29340" xr:uid="{00000000-0005-0000-0000-0000B0720000}"/>
    <cellStyle name="Normal 18 2 3 3 2 2 3" xfId="9225" xr:uid="{00000000-0005-0000-0000-00001A240000}"/>
    <cellStyle name="Normal 18 2 3 3 2 2 3 3" xfId="24323" xr:uid="{00000000-0005-0000-0000-0000175F0000}"/>
    <cellStyle name="Normal 18 2 3 3 2 2 5" xfId="19310" xr:uid="{00000000-0005-0000-0000-0000824B0000}"/>
    <cellStyle name="Normal 18 2 3 3 2 3" xfId="5864" xr:uid="{00000000-0005-0000-0000-0000F9160000}"/>
    <cellStyle name="Normal 18 2 3 3 2 3 2" xfId="15916" xr:uid="{00000000-0005-0000-0000-00003D3E0000}"/>
    <cellStyle name="Normal 18 2 3 3 2 3 2 3" xfId="31011" xr:uid="{00000000-0005-0000-0000-000037790000}"/>
    <cellStyle name="Normal 18 2 3 3 2 3 3" xfId="10896" xr:uid="{00000000-0005-0000-0000-0000A12A0000}"/>
    <cellStyle name="Normal 18 2 3 3 2 3 3 3" xfId="25994" xr:uid="{00000000-0005-0000-0000-00009E650000}"/>
    <cellStyle name="Normal 18 2 3 3 2 3 5" xfId="20981" xr:uid="{00000000-0005-0000-0000-000009520000}"/>
    <cellStyle name="Normal 18 2 3 3 2 4" xfId="12574" xr:uid="{00000000-0005-0000-0000-00002F310000}"/>
    <cellStyle name="Normal 18 2 3 3 2 4 3" xfId="27669" xr:uid="{00000000-0005-0000-0000-0000296C0000}"/>
    <cellStyle name="Normal 18 2 3 3 2 5" xfId="7553" xr:uid="{00000000-0005-0000-0000-0000921D0000}"/>
    <cellStyle name="Normal 18 2 3 3 2 5 3" xfId="22652" xr:uid="{00000000-0005-0000-0000-000090580000}"/>
    <cellStyle name="Normal 18 2 3 3 2 7" xfId="17639" xr:uid="{00000000-0005-0000-0000-0000FB440000}"/>
    <cellStyle name="Normal 18 2 3 3 3" xfId="3335" xr:uid="{00000000-0005-0000-0000-0000180D0000}"/>
    <cellStyle name="Normal 18 2 3 3 3 2" xfId="13409" xr:uid="{00000000-0005-0000-0000-000072340000}"/>
    <cellStyle name="Normal 18 2 3 3 3 2 3" xfId="28504" xr:uid="{00000000-0005-0000-0000-00006C6F0000}"/>
    <cellStyle name="Normal 18 2 3 3 3 3" xfId="8389" xr:uid="{00000000-0005-0000-0000-0000D6200000}"/>
    <cellStyle name="Normal 18 2 3 3 3 3 3" xfId="23487" xr:uid="{00000000-0005-0000-0000-0000D35B0000}"/>
    <cellStyle name="Normal 18 2 3 3 3 5" xfId="18474" xr:uid="{00000000-0005-0000-0000-00003E480000}"/>
    <cellStyle name="Normal 18 2 3 3 4" xfId="5028" xr:uid="{00000000-0005-0000-0000-0000B5130000}"/>
    <cellStyle name="Normal 18 2 3 3 4 2" xfId="15080" xr:uid="{00000000-0005-0000-0000-0000F93A0000}"/>
    <cellStyle name="Normal 18 2 3 3 4 2 3" xfId="30175" xr:uid="{00000000-0005-0000-0000-0000F3750000}"/>
    <cellStyle name="Normal 18 2 3 3 4 3" xfId="10060" xr:uid="{00000000-0005-0000-0000-00005D270000}"/>
    <cellStyle name="Normal 18 2 3 3 4 3 3" xfId="25158" xr:uid="{00000000-0005-0000-0000-00005A620000}"/>
    <cellStyle name="Normal 18 2 3 3 4 5" xfId="20145" xr:uid="{00000000-0005-0000-0000-0000C54E0000}"/>
    <cellStyle name="Normal 18 2 3 3 5" xfId="11738" xr:uid="{00000000-0005-0000-0000-0000EB2D0000}"/>
    <cellStyle name="Normal 18 2 3 3 5 3" xfId="26833" xr:uid="{00000000-0005-0000-0000-0000E5680000}"/>
    <cellStyle name="Normal 18 2 3 3 6" xfId="6717" xr:uid="{00000000-0005-0000-0000-00004E1A0000}"/>
    <cellStyle name="Normal 18 2 3 3 6 3" xfId="21816" xr:uid="{00000000-0005-0000-0000-00004C550000}"/>
    <cellStyle name="Normal 18 2 3 3 8" xfId="16803" xr:uid="{00000000-0005-0000-0000-0000B7410000}"/>
    <cellStyle name="Normal 18 2 3 4" xfId="2065" xr:uid="{00000000-0005-0000-0000-000021080000}"/>
    <cellStyle name="Normal 18 2 3 4 2" xfId="3754" xr:uid="{00000000-0005-0000-0000-0000BB0E0000}"/>
    <cellStyle name="Normal 18 2 3 4 2 2" xfId="13827" xr:uid="{00000000-0005-0000-0000-000014360000}"/>
    <cellStyle name="Normal 18 2 3 4 2 2 3" xfId="28922" xr:uid="{00000000-0005-0000-0000-00000E710000}"/>
    <cellStyle name="Normal 18 2 3 4 2 3" xfId="8807" xr:uid="{00000000-0005-0000-0000-000078220000}"/>
    <cellStyle name="Normal 18 2 3 4 2 3 3" xfId="23905" xr:uid="{00000000-0005-0000-0000-0000755D0000}"/>
    <cellStyle name="Normal 18 2 3 4 2 5" xfId="18892" xr:uid="{00000000-0005-0000-0000-0000E0490000}"/>
    <cellStyle name="Normal 18 2 3 4 3" xfId="5446" xr:uid="{00000000-0005-0000-0000-000057150000}"/>
    <cellStyle name="Normal 18 2 3 4 3 2" xfId="15498" xr:uid="{00000000-0005-0000-0000-00009B3C0000}"/>
    <cellStyle name="Normal 18 2 3 4 3 2 3" xfId="30593" xr:uid="{00000000-0005-0000-0000-000095770000}"/>
    <cellStyle name="Normal 18 2 3 4 3 3" xfId="10478" xr:uid="{00000000-0005-0000-0000-0000FF280000}"/>
    <cellStyle name="Normal 18 2 3 4 3 3 3" xfId="25576" xr:uid="{00000000-0005-0000-0000-0000FC630000}"/>
    <cellStyle name="Normal 18 2 3 4 3 5" xfId="20563" xr:uid="{00000000-0005-0000-0000-000067500000}"/>
    <cellStyle name="Normal 18 2 3 4 4" xfId="12156" xr:uid="{00000000-0005-0000-0000-00008D2F0000}"/>
    <cellStyle name="Normal 18 2 3 4 4 3" xfId="27251" xr:uid="{00000000-0005-0000-0000-0000876A0000}"/>
    <cellStyle name="Normal 18 2 3 4 5" xfId="7135" xr:uid="{00000000-0005-0000-0000-0000F01B0000}"/>
    <cellStyle name="Normal 18 2 3 4 5 3" xfId="22234" xr:uid="{00000000-0005-0000-0000-0000EE560000}"/>
    <cellStyle name="Normal 18 2 3 4 7" xfId="17221" xr:uid="{00000000-0005-0000-0000-000059430000}"/>
    <cellStyle name="Normal 18 2 3 5" xfId="2917" xr:uid="{00000000-0005-0000-0000-0000760B0000}"/>
    <cellStyle name="Normal 18 2 3 5 2" xfId="12991" xr:uid="{00000000-0005-0000-0000-0000D0320000}"/>
    <cellStyle name="Normal 18 2 3 5 2 3" xfId="28086" xr:uid="{00000000-0005-0000-0000-0000CA6D0000}"/>
    <cellStyle name="Normal 18 2 3 5 3" xfId="7971" xr:uid="{00000000-0005-0000-0000-0000341F0000}"/>
    <cellStyle name="Normal 18 2 3 5 3 3" xfId="23069" xr:uid="{00000000-0005-0000-0000-0000315A0000}"/>
    <cellStyle name="Normal 18 2 3 5 5" xfId="18056" xr:uid="{00000000-0005-0000-0000-00009C460000}"/>
    <cellStyle name="Normal 18 2 3 6" xfId="4610" xr:uid="{00000000-0005-0000-0000-000013120000}"/>
    <cellStyle name="Normal 18 2 3 6 2" xfId="14662" xr:uid="{00000000-0005-0000-0000-000057390000}"/>
    <cellStyle name="Normal 18 2 3 6 2 3" xfId="29757" xr:uid="{00000000-0005-0000-0000-000051740000}"/>
    <cellStyle name="Normal 18 2 3 6 3" xfId="9642" xr:uid="{00000000-0005-0000-0000-0000BB250000}"/>
    <cellStyle name="Normal 18 2 3 6 3 3" xfId="24740" xr:uid="{00000000-0005-0000-0000-0000B8600000}"/>
    <cellStyle name="Normal 18 2 3 6 5" xfId="19727" xr:uid="{00000000-0005-0000-0000-0000234D0000}"/>
    <cellStyle name="Normal 18 2 3 7" xfId="11320" xr:uid="{00000000-0005-0000-0000-0000492C0000}"/>
    <cellStyle name="Normal 18 2 3 7 3" xfId="26415" xr:uid="{00000000-0005-0000-0000-000043670000}"/>
    <cellStyle name="Normal 18 2 3 8" xfId="6299" xr:uid="{00000000-0005-0000-0000-0000AC180000}"/>
    <cellStyle name="Normal 18 2 3 8 3" xfId="21398" xr:uid="{00000000-0005-0000-0000-0000AA530000}"/>
    <cellStyle name="Normal 18 2 4" xfId="1325" xr:uid="{00000000-0005-0000-0000-00003D050000}"/>
    <cellStyle name="Normal 18 2 4 2" xfId="1748" xr:uid="{00000000-0005-0000-0000-0000E4060000}"/>
    <cellStyle name="Normal 18 2 4 2 2" xfId="2587" xr:uid="{00000000-0005-0000-0000-00002B0A0000}"/>
    <cellStyle name="Normal 18 2 4 2 2 2" xfId="4276" xr:uid="{00000000-0005-0000-0000-0000C5100000}"/>
    <cellStyle name="Normal 18 2 4 2 2 2 2" xfId="14349" xr:uid="{00000000-0005-0000-0000-00001E380000}"/>
    <cellStyle name="Normal 18 2 4 2 2 2 2 3" xfId="29444" xr:uid="{00000000-0005-0000-0000-000018730000}"/>
    <cellStyle name="Normal 18 2 4 2 2 2 3" xfId="9329" xr:uid="{00000000-0005-0000-0000-000082240000}"/>
    <cellStyle name="Normal 18 2 4 2 2 2 3 3" xfId="24427" xr:uid="{00000000-0005-0000-0000-00007F5F0000}"/>
    <cellStyle name="Normal 18 2 4 2 2 2 5" xfId="19414" xr:uid="{00000000-0005-0000-0000-0000EA4B0000}"/>
    <cellStyle name="Normal 18 2 4 2 2 3" xfId="5968" xr:uid="{00000000-0005-0000-0000-000061170000}"/>
    <cellStyle name="Normal 18 2 4 2 2 3 2" xfId="16020" xr:uid="{00000000-0005-0000-0000-0000A53E0000}"/>
    <cellStyle name="Normal 18 2 4 2 2 3 2 3" xfId="31115" xr:uid="{00000000-0005-0000-0000-00009F790000}"/>
    <cellStyle name="Normal 18 2 4 2 2 3 3" xfId="11000" xr:uid="{00000000-0005-0000-0000-0000092B0000}"/>
    <cellStyle name="Normal 18 2 4 2 2 3 3 3" xfId="26098" xr:uid="{00000000-0005-0000-0000-000006660000}"/>
    <cellStyle name="Normal 18 2 4 2 2 3 5" xfId="21085" xr:uid="{00000000-0005-0000-0000-000071520000}"/>
    <cellStyle name="Normal 18 2 4 2 2 4" xfId="12678" xr:uid="{00000000-0005-0000-0000-000097310000}"/>
    <cellStyle name="Normal 18 2 4 2 2 4 3" xfId="27773" xr:uid="{00000000-0005-0000-0000-0000916C0000}"/>
    <cellStyle name="Normal 18 2 4 2 2 5" xfId="7657" xr:uid="{00000000-0005-0000-0000-0000FA1D0000}"/>
    <cellStyle name="Normal 18 2 4 2 2 5 3" xfId="22756" xr:uid="{00000000-0005-0000-0000-0000F8580000}"/>
    <cellStyle name="Normal 18 2 4 2 2 7" xfId="17743" xr:uid="{00000000-0005-0000-0000-000063450000}"/>
    <cellStyle name="Normal 18 2 4 2 3" xfId="3439" xr:uid="{00000000-0005-0000-0000-0000800D0000}"/>
    <cellStyle name="Normal 18 2 4 2 3 2" xfId="13513" xr:uid="{00000000-0005-0000-0000-0000DA340000}"/>
    <cellStyle name="Normal 18 2 4 2 3 2 3" xfId="28608" xr:uid="{00000000-0005-0000-0000-0000D46F0000}"/>
    <cellStyle name="Normal 18 2 4 2 3 3" xfId="8493" xr:uid="{00000000-0005-0000-0000-00003E210000}"/>
    <cellStyle name="Normal 18 2 4 2 3 3 3" xfId="23591" xr:uid="{00000000-0005-0000-0000-00003B5C0000}"/>
    <cellStyle name="Normal 18 2 4 2 3 5" xfId="18578" xr:uid="{00000000-0005-0000-0000-0000A6480000}"/>
    <cellStyle name="Normal 18 2 4 2 4" xfId="5132" xr:uid="{00000000-0005-0000-0000-00001D140000}"/>
    <cellStyle name="Normal 18 2 4 2 4 2" xfId="15184" xr:uid="{00000000-0005-0000-0000-0000613B0000}"/>
    <cellStyle name="Normal 18 2 4 2 4 2 3" xfId="30279" xr:uid="{00000000-0005-0000-0000-00005B760000}"/>
    <cellStyle name="Normal 18 2 4 2 4 3" xfId="10164" xr:uid="{00000000-0005-0000-0000-0000C5270000}"/>
    <cellStyle name="Normal 18 2 4 2 4 3 3" xfId="25262" xr:uid="{00000000-0005-0000-0000-0000C2620000}"/>
    <cellStyle name="Normal 18 2 4 2 4 5" xfId="20249" xr:uid="{00000000-0005-0000-0000-00002D4F0000}"/>
    <cellStyle name="Normal 18 2 4 2 5" xfId="11842" xr:uid="{00000000-0005-0000-0000-0000532E0000}"/>
    <cellStyle name="Normal 18 2 4 2 5 3" xfId="26937" xr:uid="{00000000-0005-0000-0000-00004D690000}"/>
    <cellStyle name="Normal 18 2 4 2 6" xfId="6821" xr:uid="{00000000-0005-0000-0000-0000B61A0000}"/>
    <cellStyle name="Normal 18 2 4 2 6 3" xfId="21920" xr:uid="{00000000-0005-0000-0000-0000B4550000}"/>
    <cellStyle name="Normal 18 2 4 2 8" xfId="16907" xr:uid="{00000000-0005-0000-0000-00001F420000}"/>
    <cellStyle name="Normal 18 2 4 3" xfId="2169" xr:uid="{00000000-0005-0000-0000-000089080000}"/>
    <cellStyle name="Normal 18 2 4 3 2" xfId="3858" xr:uid="{00000000-0005-0000-0000-0000230F0000}"/>
    <cellStyle name="Normal 18 2 4 3 2 2" xfId="13931" xr:uid="{00000000-0005-0000-0000-00007C360000}"/>
    <cellStyle name="Normal 18 2 4 3 2 2 3" xfId="29026" xr:uid="{00000000-0005-0000-0000-000076710000}"/>
    <cellStyle name="Normal 18 2 4 3 2 3" xfId="8911" xr:uid="{00000000-0005-0000-0000-0000E0220000}"/>
    <cellStyle name="Normal 18 2 4 3 2 3 3" xfId="24009" xr:uid="{00000000-0005-0000-0000-0000DD5D0000}"/>
    <cellStyle name="Normal 18 2 4 3 2 5" xfId="18996" xr:uid="{00000000-0005-0000-0000-0000484A0000}"/>
    <cellStyle name="Normal 18 2 4 3 3" xfId="5550" xr:uid="{00000000-0005-0000-0000-0000BF150000}"/>
    <cellStyle name="Normal 18 2 4 3 3 2" xfId="15602" xr:uid="{00000000-0005-0000-0000-0000033D0000}"/>
    <cellStyle name="Normal 18 2 4 3 3 2 3" xfId="30697" xr:uid="{00000000-0005-0000-0000-0000FD770000}"/>
    <cellStyle name="Normal 18 2 4 3 3 3" xfId="10582" xr:uid="{00000000-0005-0000-0000-000067290000}"/>
    <cellStyle name="Normal 18 2 4 3 3 3 3" xfId="25680" xr:uid="{00000000-0005-0000-0000-000064640000}"/>
    <cellStyle name="Normal 18 2 4 3 3 5" xfId="20667" xr:uid="{00000000-0005-0000-0000-0000CF500000}"/>
    <cellStyle name="Normal 18 2 4 3 4" xfId="12260" xr:uid="{00000000-0005-0000-0000-0000F52F0000}"/>
    <cellStyle name="Normal 18 2 4 3 4 3" xfId="27355" xr:uid="{00000000-0005-0000-0000-0000EF6A0000}"/>
    <cellStyle name="Normal 18 2 4 3 5" xfId="7239" xr:uid="{00000000-0005-0000-0000-0000581C0000}"/>
    <cellStyle name="Normal 18 2 4 3 5 3" xfId="22338" xr:uid="{00000000-0005-0000-0000-000056570000}"/>
    <cellStyle name="Normal 18 2 4 3 7" xfId="17325" xr:uid="{00000000-0005-0000-0000-0000C1430000}"/>
    <cellStyle name="Normal 18 2 4 4" xfId="3021" xr:uid="{00000000-0005-0000-0000-0000DE0B0000}"/>
    <cellStyle name="Normal 18 2 4 4 2" xfId="13095" xr:uid="{00000000-0005-0000-0000-000038330000}"/>
    <cellStyle name="Normal 18 2 4 4 2 3" xfId="28190" xr:uid="{00000000-0005-0000-0000-0000326E0000}"/>
    <cellStyle name="Normal 18 2 4 4 3" xfId="8075" xr:uid="{00000000-0005-0000-0000-00009C1F0000}"/>
    <cellStyle name="Normal 18 2 4 4 3 3" xfId="23173" xr:uid="{00000000-0005-0000-0000-0000995A0000}"/>
    <cellStyle name="Normal 18 2 4 4 5" xfId="18160" xr:uid="{00000000-0005-0000-0000-000004470000}"/>
    <cellStyle name="Normal 18 2 4 5" xfId="4714" xr:uid="{00000000-0005-0000-0000-00007B120000}"/>
    <cellStyle name="Normal 18 2 4 5 2" xfId="14766" xr:uid="{00000000-0005-0000-0000-0000BF390000}"/>
    <cellStyle name="Normal 18 2 4 5 2 3" xfId="29861" xr:uid="{00000000-0005-0000-0000-0000B9740000}"/>
    <cellStyle name="Normal 18 2 4 5 3" xfId="9746" xr:uid="{00000000-0005-0000-0000-000023260000}"/>
    <cellStyle name="Normal 18 2 4 5 3 3" xfId="24844" xr:uid="{00000000-0005-0000-0000-000020610000}"/>
    <cellStyle name="Normal 18 2 4 5 5" xfId="19831" xr:uid="{00000000-0005-0000-0000-00008B4D0000}"/>
    <cellStyle name="Normal 18 2 4 6" xfId="11424" xr:uid="{00000000-0005-0000-0000-0000B12C0000}"/>
    <cellStyle name="Normal 18 2 4 6 3" xfId="26519" xr:uid="{00000000-0005-0000-0000-0000AB670000}"/>
    <cellStyle name="Normal 18 2 4 7" xfId="6403" xr:uid="{00000000-0005-0000-0000-000014190000}"/>
    <cellStyle name="Normal 18 2 4 7 3" xfId="21502" xr:uid="{00000000-0005-0000-0000-000012540000}"/>
    <cellStyle name="Normal 18 2 4 9" xfId="16489" xr:uid="{00000000-0005-0000-0000-00007D400000}"/>
    <cellStyle name="Normal 18 2 5" xfId="1538" xr:uid="{00000000-0005-0000-0000-000012060000}"/>
    <cellStyle name="Normal 18 2 5 2" xfId="2379" xr:uid="{00000000-0005-0000-0000-00005B090000}"/>
    <cellStyle name="Normal 18 2 5 2 2" xfId="4068" xr:uid="{00000000-0005-0000-0000-0000F50F0000}"/>
    <cellStyle name="Normal 18 2 5 2 2 2" xfId="14141" xr:uid="{00000000-0005-0000-0000-00004E370000}"/>
    <cellStyle name="Normal 18 2 5 2 2 2 3" xfId="29236" xr:uid="{00000000-0005-0000-0000-000048720000}"/>
    <cellStyle name="Normal 18 2 5 2 2 3" xfId="9121" xr:uid="{00000000-0005-0000-0000-0000B2230000}"/>
    <cellStyle name="Normal 18 2 5 2 2 3 3" xfId="24219" xr:uid="{00000000-0005-0000-0000-0000AF5E0000}"/>
    <cellStyle name="Normal 18 2 5 2 2 5" xfId="19206" xr:uid="{00000000-0005-0000-0000-00001A4B0000}"/>
    <cellStyle name="Normal 18 2 5 2 3" xfId="5760" xr:uid="{00000000-0005-0000-0000-000091160000}"/>
    <cellStyle name="Normal 18 2 5 2 3 2" xfId="15812" xr:uid="{00000000-0005-0000-0000-0000D53D0000}"/>
    <cellStyle name="Normal 18 2 5 2 3 2 3" xfId="30907" xr:uid="{00000000-0005-0000-0000-0000CF780000}"/>
    <cellStyle name="Normal 18 2 5 2 3 3" xfId="10792" xr:uid="{00000000-0005-0000-0000-0000392A0000}"/>
    <cellStyle name="Normal 18 2 5 2 3 3 3" xfId="25890" xr:uid="{00000000-0005-0000-0000-000036650000}"/>
    <cellStyle name="Normal 18 2 5 2 3 5" xfId="20877" xr:uid="{00000000-0005-0000-0000-0000A1510000}"/>
    <cellStyle name="Normal 18 2 5 2 4" xfId="12470" xr:uid="{00000000-0005-0000-0000-0000C7300000}"/>
    <cellStyle name="Normal 18 2 5 2 4 3" xfId="27565" xr:uid="{00000000-0005-0000-0000-0000C16B0000}"/>
    <cellStyle name="Normal 18 2 5 2 5" xfId="7449" xr:uid="{00000000-0005-0000-0000-00002A1D0000}"/>
    <cellStyle name="Normal 18 2 5 2 5 3" xfId="22548" xr:uid="{00000000-0005-0000-0000-000028580000}"/>
    <cellStyle name="Normal 18 2 5 2 7" xfId="17535" xr:uid="{00000000-0005-0000-0000-000093440000}"/>
    <cellStyle name="Normal 18 2 5 3" xfId="3231" xr:uid="{00000000-0005-0000-0000-0000B00C0000}"/>
    <cellStyle name="Normal 18 2 5 3 2" xfId="13305" xr:uid="{00000000-0005-0000-0000-00000A340000}"/>
    <cellStyle name="Normal 18 2 5 3 2 3" xfId="28400" xr:uid="{00000000-0005-0000-0000-0000046F0000}"/>
    <cellStyle name="Normal 18 2 5 3 3" xfId="8285" xr:uid="{00000000-0005-0000-0000-00006E200000}"/>
    <cellStyle name="Normal 18 2 5 3 3 3" xfId="23383" xr:uid="{00000000-0005-0000-0000-00006B5B0000}"/>
    <cellStyle name="Normal 18 2 5 3 5" xfId="18370" xr:uid="{00000000-0005-0000-0000-0000D6470000}"/>
    <cellStyle name="Normal 18 2 5 4" xfId="4924" xr:uid="{00000000-0005-0000-0000-00004D130000}"/>
    <cellStyle name="Normal 18 2 5 4 2" xfId="14976" xr:uid="{00000000-0005-0000-0000-0000913A0000}"/>
    <cellStyle name="Normal 18 2 5 4 2 3" xfId="30071" xr:uid="{00000000-0005-0000-0000-00008B750000}"/>
    <cellStyle name="Normal 18 2 5 4 3" xfId="9956" xr:uid="{00000000-0005-0000-0000-0000F5260000}"/>
    <cellStyle name="Normal 18 2 5 4 3 3" xfId="25054" xr:uid="{00000000-0005-0000-0000-0000F2610000}"/>
    <cellStyle name="Normal 18 2 5 4 5" xfId="20041" xr:uid="{00000000-0005-0000-0000-00005D4E0000}"/>
    <cellStyle name="Normal 18 2 5 5" xfId="11634" xr:uid="{00000000-0005-0000-0000-0000832D0000}"/>
    <cellStyle name="Normal 18 2 5 5 3" xfId="26729" xr:uid="{00000000-0005-0000-0000-00007D680000}"/>
    <cellStyle name="Normal 18 2 5 6" xfId="6613" xr:uid="{00000000-0005-0000-0000-0000E6190000}"/>
    <cellStyle name="Normal 18 2 5 6 3" xfId="21712" xr:uid="{00000000-0005-0000-0000-0000E4540000}"/>
    <cellStyle name="Normal 18 2 5 8" xfId="16699" xr:uid="{00000000-0005-0000-0000-00004F410000}"/>
    <cellStyle name="Normal 18 2 6" xfId="1959" xr:uid="{00000000-0005-0000-0000-0000B7070000}"/>
    <cellStyle name="Normal 18 2 6 2" xfId="3650" xr:uid="{00000000-0005-0000-0000-0000530E0000}"/>
    <cellStyle name="Normal 18 2 6 2 2" xfId="13723" xr:uid="{00000000-0005-0000-0000-0000AC350000}"/>
    <cellStyle name="Normal 18 2 6 2 2 3" xfId="28818" xr:uid="{00000000-0005-0000-0000-0000A6700000}"/>
    <cellStyle name="Normal 18 2 6 2 3" xfId="8703" xr:uid="{00000000-0005-0000-0000-000010220000}"/>
    <cellStyle name="Normal 18 2 6 2 3 3" xfId="23801" xr:uid="{00000000-0005-0000-0000-00000D5D0000}"/>
    <cellStyle name="Normal 18 2 6 2 5" xfId="18788" xr:uid="{00000000-0005-0000-0000-000078490000}"/>
    <cellStyle name="Normal 18 2 6 3" xfId="5342" xr:uid="{00000000-0005-0000-0000-0000EF140000}"/>
    <cellStyle name="Normal 18 2 6 3 2" xfId="15394" xr:uid="{00000000-0005-0000-0000-0000333C0000}"/>
    <cellStyle name="Normal 18 2 6 3 2 3" xfId="30489" xr:uid="{00000000-0005-0000-0000-00002D770000}"/>
    <cellStyle name="Normal 18 2 6 3 3" xfId="10374" xr:uid="{00000000-0005-0000-0000-000097280000}"/>
    <cellStyle name="Normal 18 2 6 3 3 3" xfId="25472" xr:uid="{00000000-0005-0000-0000-000094630000}"/>
    <cellStyle name="Normal 18 2 6 3 5" xfId="20459" xr:uid="{00000000-0005-0000-0000-0000FF4F0000}"/>
    <cellStyle name="Normal 18 2 6 4" xfId="12052" xr:uid="{00000000-0005-0000-0000-0000252F0000}"/>
    <cellStyle name="Normal 18 2 6 4 3" xfId="27147" xr:uid="{00000000-0005-0000-0000-00001F6A0000}"/>
    <cellStyle name="Normal 18 2 6 5" xfId="7031" xr:uid="{00000000-0005-0000-0000-0000881B0000}"/>
    <cellStyle name="Normal 18 2 6 5 3" xfId="22130" xr:uid="{00000000-0005-0000-0000-000086560000}"/>
    <cellStyle name="Normal 18 2 6 7" xfId="17117" xr:uid="{00000000-0005-0000-0000-0000F1420000}"/>
    <cellStyle name="Normal 18 2 7" xfId="2809" xr:uid="{00000000-0005-0000-0000-00000A0B0000}"/>
    <cellStyle name="Normal 18 2 7 2" xfId="12887" xr:uid="{00000000-0005-0000-0000-000068320000}"/>
    <cellStyle name="Normal 18 2 7 2 3" xfId="27982" xr:uid="{00000000-0005-0000-0000-0000626D0000}"/>
    <cellStyle name="Normal 18 2 7 3" xfId="7867" xr:uid="{00000000-0005-0000-0000-0000CC1E0000}"/>
    <cellStyle name="Normal 18 2 7 3 3" xfId="22965" xr:uid="{00000000-0005-0000-0000-0000C9590000}"/>
    <cellStyle name="Normal 18 2 7 5" xfId="17952" xr:uid="{00000000-0005-0000-0000-000034460000}"/>
    <cellStyle name="Normal 18 2 8" xfId="4503" xr:uid="{00000000-0005-0000-0000-0000A8110000}"/>
    <cellStyle name="Normal 18 2 8 2" xfId="14558" xr:uid="{00000000-0005-0000-0000-0000EF380000}"/>
    <cellStyle name="Normal 18 2 8 2 3" xfId="29653" xr:uid="{00000000-0005-0000-0000-0000E9730000}"/>
    <cellStyle name="Normal 18 2 8 3" xfId="9538" xr:uid="{00000000-0005-0000-0000-000053250000}"/>
    <cellStyle name="Normal 18 2 8 3 3" xfId="24636" xr:uid="{00000000-0005-0000-0000-000050600000}"/>
    <cellStyle name="Normal 18 2 8 5" xfId="19623" xr:uid="{00000000-0005-0000-0000-0000BB4C0000}"/>
    <cellStyle name="Normal 18 2 9" xfId="11214" xr:uid="{00000000-0005-0000-0000-0000DF2B0000}"/>
    <cellStyle name="Normal 18 2 9 3" xfId="26311" xr:uid="{00000000-0005-0000-0000-0000DB660000}"/>
    <cellStyle name="Normal 19" xfId="132" xr:uid="{00000000-0005-0000-0000-000089000000}"/>
    <cellStyle name="Normal 19 2" xfId="827" xr:uid="{00000000-0005-0000-0000-00004A030000}"/>
    <cellStyle name="Normal 19 2 10" xfId="6194" xr:uid="{00000000-0005-0000-0000-000043180000}"/>
    <cellStyle name="Normal 19 2 10 3" xfId="21295" xr:uid="{00000000-0005-0000-0000-000043530000}"/>
    <cellStyle name="Normal 19 2 12" xfId="16280" xr:uid="{00000000-0005-0000-0000-0000AC3F0000}"/>
    <cellStyle name="Normal 19 2 2" xfId="1159" xr:uid="{00000000-0005-0000-0000-000097040000}"/>
    <cellStyle name="Normal 19 2 2 11" xfId="16334" xr:uid="{00000000-0005-0000-0000-0000E23F0000}"/>
    <cellStyle name="Normal 19 2 2 2" xfId="1267" xr:uid="{00000000-0005-0000-0000-000003050000}"/>
    <cellStyle name="Normal 19 2 2 2 10" xfId="16438" xr:uid="{00000000-0005-0000-0000-00004A400000}"/>
    <cellStyle name="Normal 19 2 2 2 2" xfId="1484" xr:uid="{00000000-0005-0000-0000-0000DC050000}"/>
    <cellStyle name="Normal 19 2 2 2 2 2" xfId="1905" xr:uid="{00000000-0005-0000-0000-000081070000}"/>
    <cellStyle name="Normal 19 2 2 2 2 2 2" xfId="2744" xr:uid="{00000000-0005-0000-0000-0000C80A0000}"/>
    <cellStyle name="Normal 19 2 2 2 2 2 2 2" xfId="4433" xr:uid="{00000000-0005-0000-0000-000062110000}"/>
    <cellStyle name="Normal 19 2 2 2 2 2 2 2 2" xfId="14506" xr:uid="{00000000-0005-0000-0000-0000BB380000}"/>
    <cellStyle name="Normal 19 2 2 2 2 2 2 2 2 3" xfId="29601" xr:uid="{00000000-0005-0000-0000-0000B5730000}"/>
    <cellStyle name="Normal 19 2 2 2 2 2 2 2 3" xfId="9486" xr:uid="{00000000-0005-0000-0000-00001F250000}"/>
    <cellStyle name="Normal 19 2 2 2 2 2 2 2 3 3" xfId="24584" xr:uid="{00000000-0005-0000-0000-00001C600000}"/>
    <cellStyle name="Normal 19 2 2 2 2 2 2 2 5" xfId="19571" xr:uid="{00000000-0005-0000-0000-0000874C0000}"/>
    <cellStyle name="Normal 19 2 2 2 2 2 2 3" xfId="6125" xr:uid="{00000000-0005-0000-0000-0000FE170000}"/>
    <cellStyle name="Normal 19 2 2 2 2 2 2 3 2" xfId="16177" xr:uid="{00000000-0005-0000-0000-0000423F0000}"/>
    <cellStyle name="Normal 19 2 2 2 2 2 2 3 2 3" xfId="31272" xr:uid="{00000000-0005-0000-0000-00003C7A0000}"/>
    <cellStyle name="Normal 19 2 2 2 2 2 2 3 3" xfId="11157" xr:uid="{00000000-0005-0000-0000-0000A62B0000}"/>
    <cellStyle name="Normal 19 2 2 2 2 2 2 3 3 3" xfId="26255" xr:uid="{00000000-0005-0000-0000-0000A3660000}"/>
    <cellStyle name="Normal 19 2 2 2 2 2 2 3 5" xfId="21242" xr:uid="{00000000-0005-0000-0000-00000E530000}"/>
    <cellStyle name="Normal 19 2 2 2 2 2 2 4" xfId="12835" xr:uid="{00000000-0005-0000-0000-000034320000}"/>
    <cellStyle name="Normal 19 2 2 2 2 2 2 4 3" xfId="27930" xr:uid="{00000000-0005-0000-0000-00002E6D0000}"/>
    <cellStyle name="Normal 19 2 2 2 2 2 2 5" xfId="7814" xr:uid="{00000000-0005-0000-0000-0000971E0000}"/>
    <cellStyle name="Normal 19 2 2 2 2 2 2 5 3" xfId="22913" xr:uid="{00000000-0005-0000-0000-000095590000}"/>
    <cellStyle name="Normal 19 2 2 2 2 2 2 7" xfId="17900" xr:uid="{00000000-0005-0000-0000-000000460000}"/>
    <cellStyle name="Normal 19 2 2 2 2 2 3" xfId="3596" xr:uid="{00000000-0005-0000-0000-00001D0E0000}"/>
    <cellStyle name="Normal 19 2 2 2 2 2 3 2" xfId="13670" xr:uid="{00000000-0005-0000-0000-000077350000}"/>
    <cellStyle name="Normal 19 2 2 2 2 2 3 2 3" xfId="28765" xr:uid="{00000000-0005-0000-0000-000071700000}"/>
    <cellStyle name="Normal 19 2 2 2 2 2 3 3" xfId="8650" xr:uid="{00000000-0005-0000-0000-0000DB210000}"/>
    <cellStyle name="Normal 19 2 2 2 2 2 3 3 3" xfId="23748" xr:uid="{00000000-0005-0000-0000-0000D85C0000}"/>
    <cellStyle name="Normal 19 2 2 2 2 2 3 5" xfId="18735" xr:uid="{00000000-0005-0000-0000-000043490000}"/>
    <cellStyle name="Normal 19 2 2 2 2 2 4" xfId="5289" xr:uid="{00000000-0005-0000-0000-0000BA140000}"/>
    <cellStyle name="Normal 19 2 2 2 2 2 4 2" xfId="15341" xr:uid="{00000000-0005-0000-0000-0000FE3B0000}"/>
    <cellStyle name="Normal 19 2 2 2 2 2 4 2 3" xfId="30436" xr:uid="{00000000-0005-0000-0000-0000F8760000}"/>
    <cellStyle name="Normal 19 2 2 2 2 2 4 3" xfId="10321" xr:uid="{00000000-0005-0000-0000-000062280000}"/>
    <cellStyle name="Normal 19 2 2 2 2 2 4 3 3" xfId="25419" xr:uid="{00000000-0005-0000-0000-00005F630000}"/>
    <cellStyle name="Normal 19 2 2 2 2 2 4 5" xfId="20406" xr:uid="{00000000-0005-0000-0000-0000CA4F0000}"/>
    <cellStyle name="Normal 19 2 2 2 2 2 5" xfId="11999" xr:uid="{00000000-0005-0000-0000-0000F02E0000}"/>
    <cellStyle name="Normal 19 2 2 2 2 2 5 3" xfId="27094" xr:uid="{00000000-0005-0000-0000-0000EA690000}"/>
    <cellStyle name="Normal 19 2 2 2 2 2 6" xfId="6978" xr:uid="{00000000-0005-0000-0000-0000531B0000}"/>
    <cellStyle name="Normal 19 2 2 2 2 2 6 3" xfId="22077" xr:uid="{00000000-0005-0000-0000-000051560000}"/>
    <cellStyle name="Normal 19 2 2 2 2 2 8" xfId="17064" xr:uid="{00000000-0005-0000-0000-0000BC420000}"/>
    <cellStyle name="Normal 19 2 2 2 2 3" xfId="2326" xr:uid="{00000000-0005-0000-0000-000026090000}"/>
    <cellStyle name="Normal 19 2 2 2 2 3 2" xfId="4015" xr:uid="{00000000-0005-0000-0000-0000C00F0000}"/>
    <cellStyle name="Normal 19 2 2 2 2 3 2 2" xfId="14088" xr:uid="{00000000-0005-0000-0000-000019370000}"/>
    <cellStyle name="Normal 19 2 2 2 2 3 2 2 3" xfId="29183" xr:uid="{00000000-0005-0000-0000-000013720000}"/>
    <cellStyle name="Normal 19 2 2 2 2 3 2 3" xfId="9068" xr:uid="{00000000-0005-0000-0000-00007D230000}"/>
    <cellStyle name="Normal 19 2 2 2 2 3 2 3 3" xfId="24166" xr:uid="{00000000-0005-0000-0000-00007A5E0000}"/>
    <cellStyle name="Normal 19 2 2 2 2 3 2 5" xfId="19153" xr:uid="{00000000-0005-0000-0000-0000E54A0000}"/>
    <cellStyle name="Normal 19 2 2 2 2 3 3" xfId="5707" xr:uid="{00000000-0005-0000-0000-00005C160000}"/>
    <cellStyle name="Normal 19 2 2 2 2 3 3 2" xfId="15759" xr:uid="{00000000-0005-0000-0000-0000A03D0000}"/>
    <cellStyle name="Normal 19 2 2 2 2 3 3 2 3" xfId="30854" xr:uid="{00000000-0005-0000-0000-00009A780000}"/>
    <cellStyle name="Normal 19 2 2 2 2 3 3 3" xfId="10739" xr:uid="{00000000-0005-0000-0000-0000042A0000}"/>
    <cellStyle name="Normal 19 2 2 2 2 3 3 3 3" xfId="25837" xr:uid="{00000000-0005-0000-0000-000001650000}"/>
    <cellStyle name="Normal 19 2 2 2 2 3 3 5" xfId="20824" xr:uid="{00000000-0005-0000-0000-00006C510000}"/>
    <cellStyle name="Normal 19 2 2 2 2 3 4" xfId="12417" xr:uid="{00000000-0005-0000-0000-000092300000}"/>
    <cellStyle name="Normal 19 2 2 2 2 3 4 3" xfId="27512" xr:uid="{00000000-0005-0000-0000-00008C6B0000}"/>
    <cellStyle name="Normal 19 2 2 2 2 3 5" xfId="7396" xr:uid="{00000000-0005-0000-0000-0000F51C0000}"/>
    <cellStyle name="Normal 19 2 2 2 2 3 5 3" xfId="22495" xr:uid="{00000000-0005-0000-0000-0000F3570000}"/>
    <cellStyle name="Normal 19 2 2 2 2 3 7" xfId="17482" xr:uid="{00000000-0005-0000-0000-00005E440000}"/>
    <cellStyle name="Normal 19 2 2 2 2 4" xfId="3178" xr:uid="{00000000-0005-0000-0000-00007B0C0000}"/>
    <cellStyle name="Normal 19 2 2 2 2 4 2" xfId="13252" xr:uid="{00000000-0005-0000-0000-0000D5330000}"/>
    <cellStyle name="Normal 19 2 2 2 2 4 2 3" xfId="28347" xr:uid="{00000000-0005-0000-0000-0000CF6E0000}"/>
    <cellStyle name="Normal 19 2 2 2 2 4 3" xfId="8232" xr:uid="{00000000-0005-0000-0000-000039200000}"/>
    <cellStyle name="Normal 19 2 2 2 2 4 3 3" xfId="23330" xr:uid="{00000000-0005-0000-0000-0000365B0000}"/>
    <cellStyle name="Normal 19 2 2 2 2 4 5" xfId="18317" xr:uid="{00000000-0005-0000-0000-0000A1470000}"/>
    <cellStyle name="Normal 19 2 2 2 2 5" xfId="4871" xr:uid="{00000000-0005-0000-0000-000018130000}"/>
    <cellStyle name="Normal 19 2 2 2 2 5 2" xfId="14923" xr:uid="{00000000-0005-0000-0000-00005C3A0000}"/>
    <cellStyle name="Normal 19 2 2 2 2 5 2 3" xfId="30018" xr:uid="{00000000-0005-0000-0000-000056750000}"/>
    <cellStyle name="Normal 19 2 2 2 2 5 3" xfId="9903" xr:uid="{00000000-0005-0000-0000-0000C0260000}"/>
    <cellStyle name="Normal 19 2 2 2 2 5 3 3" xfId="25001" xr:uid="{00000000-0005-0000-0000-0000BD610000}"/>
    <cellStyle name="Normal 19 2 2 2 2 5 5" xfId="19988" xr:uid="{00000000-0005-0000-0000-0000284E0000}"/>
    <cellStyle name="Normal 19 2 2 2 2 6" xfId="11581" xr:uid="{00000000-0005-0000-0000-00004E2D0000}"/>
    <cellStyle name="Normal 19 2 2 2 2 6 3" xfId="26676" xr:uid="{00000000-0005-0000-0000-000048680000}"/>
    <cellStyle name="Normal 19 2 2 2 2 7" xfId="6560" xr:uid="{00000000-0005-0000-0000-0000B1190000}"/>
    <cellStyle name="Normal 19 2 2 2 2 7 3" xfId="21659" xr:uid="{00000000-0005-0000-0000-0000AF540000}"/>
    <cellStyle name="Normal 19 2 2 2 2 9" xfId="16646" xr:uid="{00000000-0005-0000-0000-00001A410000}"/>
    <cellStyle name="Normal 19 2 2 2 3" xfId="1697" xr:uid="{00000000-0005-0000-0000-0000B1060000}"/>
    <cellStyle name="Normal 19 2 2 2 3 2" xfId="2536" xr:uid="{00000000-0005-0000-0000-0000F8090000}"/>
    <cellStyle name="Normal 19 2 2 2 3 2 2" xfId="4225" xr:uid="{00000000-0005-0000-0000-000092100000}"/>
    <cellStyle name="Normal 19 2 2 2 3 2 2 2" xfId="14298" xr:uid="{00000000-0005-0000-0000-0000EB370000}"/>
    <cellStyle name="Normal 19 2 2 2 3 2 2 2 3" xfId="29393" xr:uid="{00000000-0005-0000-0000-0000E5720000}"/>
    <cellStyle name="Normal 19 2 2 2 3 2 2 3" xfId="9278" xr:uid="{00000000-0005-0000-0000-00004F240000}"/>
    <cellStyle name="Normal 19 2 2 2 3 2 2 3 3" xfId="24376" xr:uid="{00000000-0005-0000-0000-00004C5F0000}"/>
    <cellStyle name="Normal 19 2 2 2 3 2 2 5" xfId="19363" xr:uid="{00000000-0005-0000-0000-0000B74B0000}"/>
    <cellStyle name="Normal 19 2 2 2 3 2 3" xfId="5917" xr:uid="{00000000-0005-0000-0000-00002E170000}"/>
    <cellStyle name="Normal 19 2 2 2 3 2 3 2" xfId="15969" xr:uid="{00000000-0005-0000-0000-0000723E0000}"/>
    <cellStyle name="Normal 19 2 2 2 3 2 3 2 3" xfId="31064" xr:uid="{00000000-0005-0000-0000-00006C790000}"/>
    <cellStyle name="Normal 19 2 2 2 3 2 3 3" xfId="10949" xr:uid="{00000000-0005-0000-0000-0000D62A0000}"/>
    <cellStyle name="Normal 19 2 2 2 3 2 3 3 3" xfId="26047" xr:uid="{00000000-0005-0000-0000-0000D3650000}"/>
    <cellStyle name="Normal 19 2 2 2 3 2 3 5" xfId="21034" xr:uid="{00000000-0005-0000-0000-00003E520000}"/>
    <cellStyle name="Normal 19 2 2 2 3 2 4" xfId="12627" xr:uid="{00000000-0005-0000-0000-000064310000}"/>
    <cellStyle name="Normal 19 2 2 2 3 2 4 3" xfId="27722" xr:uid="{00000000-0005-0000-0000-00005E6C0000}"/>
    <cellStyle name="Normal 19 2 2 2 3 2 5" xfId="7606" xr:uid="{00000000-0005-0000-0000-0000C71D0000}"/>
    <cellStyle name="Normal 19 2 2 2 3 2 5 3" xfId="22705" xr:uid="{00000000-0005-0000-0000-0000C5580000}"/>
    <cellStyle name="Normal 19 2 2 2 3 2 7" xfId="17692" xr:uid="{00000000-0005-0000-0000-000030450000}"/>
    <cellStyle name="Normal 19 2 2 2 3 3" xfId="3388" xr:uid="{00000000-0005-0000-0000-00004D0D0000}"/>
    <cellStyle name="Normal 19 2 2 2 3 3 2" xfId="13462" xr:uid="{00000000-0005-0000-0000-0000A7340000}"/>
    <cellStyle name="Normal 19 2 2 2 3 3 2 3" xfId="28557" xr:uid="{00000000-0005-0000-0000-0000A16F0000}"/>
    <cellStyle name="Normal 19 2 2 2 3 3 3" xfId="8442" xr:uid="{00000000-0005-0000-0000-00000B210000}"/>
    <cellStyle name="Normal 19 2 2 2 3 3 3 3" xfId="23540" xr:uid="{00000000-0005-0000-0000-0000085C0000}"/>
    <cellStyle name="Normal 19 2 2 2 3 3 5" xfId="18527" xr:uid="{00000000-0005-0000-0000-000073480000}"/>
    <cellStyle name="Normal 19 2 2 2 3 4" xfId="5081" xr:uid="{00000000-0005-0000-0000-0000EA130000}"/>
    <cellStyle name="Normal 19 2 2 2 3 4 2" xfId="15133" xr:uid="{00000000-0005-0000-0000-00002E3B0000}"/>
    <cellStyle name="Normal 19 2 2 2 3 4 2 3" xfId="30228" xr:uid="{00000000-0005-0000-0000-000028760000}"/>
    <cellStyle name="Normal 19 2 2 2 3 4 3" xfId="10113" xr:uid="{00000000-0005-0000-0000-000092270000}"/>
    <cellStyle name="Normal 19 2 2 2 3 4 3 3" xfId="25211" xr:uid="{00000000-0005-0000-0000-00008F620000}"/>
    <cellStyle name="Normal 19 2 2 2 3 4 5" xfId="20198" xr:uid="{00000000-0005-0000-0000-0000FA4E0000}"/>
    <cellStyle name="Normal 19 2 2 2 3 5" xfId="11791" xr:uid="{00000000-0005-0000-0000-0000202E0000}"/>
    <cellStyle name="Normal 19 2 2 2 3 5 3" xfId="26886" xr:uid="{00000000-0005-0000-0000-00001A690000}"/>
    <cellStyle name="Normal 19 2 2 2 3 6" xfId="6770" xr:uid="{00000000-0005-0000-0000-0000831A0000}"/>
    <cellStyle name="Normal 19 2 2 2 3 6 3" xfId="21869" xr:uid="{00000000-0005-0000-0000-000081550000}"/>
    <cellStyle name="Normal 19 2 2 2 3 8" xfId="16856" xr:uid="{00000000-0005-0000-0000-0000EC410000}"/>
    <cellStyle name="Normal 19 2 2 2 4" xfId="2118" xr:uid="{00000000-0005-0000-0000-000056080000}"/>
    <cellStyle name="Normal 19 2 2 2 4 2" xfId="3807" xr:uid="{00000000-0005-0000-0000-0000F00E0000}"/>
    <cellStyle name="Normal 19 2 2 2 4 2 2" xfId="13880" xr:uid="{00000000-0005-0000-0000-000049360000}"/>
    <cellStyle name="Normal 19 2 2 2 4 2 2 3" xfId="28975" xr:uid="{00000000-0005-0000-0000-000043710000}"/>
    <cellStyle name="Normal 19 2 2 2 4 2 3" xfId="8860" xr:uid="{00000000-0005-0000-0000-0000AD220000}"/>
    <cellStyle name="Normal 19 2 2 2 4 2 3 3" xfId="23958" xr:uid="{00000000-0005-0000-0000-0000AA5D0000}"/>
    <cellStyle name="Normal 19 2 2 2 4 2 5" xfId="18945" xr:uid="{00000000-0005-0000-0000-0000154A0000}"/>
    <cellStyle name="Normal 19 2 2 2 4 3" xfId="5499" xr:uid="{00000000-0005-0000-0000-00008C150000}"/>
    <cellStyle name="Normal 19 2 2 2 4 3 2" xfId="15551" xr:uid="{00000000-0005-0000-0000-0000D03C0000}"/>
    <cellStyle name="Normal 19 2 2 2 4 3 2 3" xfId="30646" xr:uid="{00000000-0005-0000-0000-0000CA770000}"/>
    <cellStyle name="Normal 19 2 2 2 4 3 3" xfId="10531" xr:uid="{00000000-0005-0000-0000-000034290000}"/>
    <cellStyle name="Normal 19 2 2 2 4 3 3 3" xfId="25629" xr:uid="{00000000-0005-0000-0000-000031640000}"/>
    <cellStyle name="Normal 19 2 2 2 4 3 5" xfId="20616" xr:uid="{00000000-0005-0000-0000-00009C500000}"/>
    <cellStyle name="Normal 19 2 2 2 4 4" xfId="12209" xr:uid="{00000000-0005-0000-0000-0000C22F0000}"/>
    <cellStyle name="Normal 19 2 2 2 4 4 3" xfId="27304" xr:uid="{00000000-0005-0000-0000-0000BC6A0000}"/>
    <cellStyle name="Normal 19 2 2 2 4 5" xfId="7188" xr:uid="{00000000-0005-0000-0000-0000251C0000}"/>
    <cellStyle name="Normal 19 2 2 2 4 5 3" xfId="22287" xr:uid="{00000000-0005-0000-0000-000023570000}"/>
    <cellStyle name="Normal 19 2 2 2 4 7" xfId="17274" xr:uid="{00000000-0005-0000-0000-00008E430000}"/>
    <cellStyle name="Normal 19 2 2 2 5" xfId="2970" xr:uid="{00000000-0005-0000-0000-0000AB0B0000}"/>
    <cellStyle name="Normal 19 2 2 2 5 2" xfId="13044" xr:uid="{00000000-0005-0000-0000-000005330000}"/>
    <cellStyle name="Normal 19 2 2 2 5 2 3" xfId="28139" xr:uid="{00000000-0005-0000-0000-0000FF6D0000}"/>
    <cellStyle name="Normal 19 2 2 2 5 3" xfId="8024" xr:uid="{00000000-0005-0000-0000-0000691F0000}"/>
    <cellStyle name="Normal 19 2 2 2 5 3 3" xfId="23122" xr:uid="{00000000-0005-0000-0000-0000665A0000}"/>
    <cellStyle name="Normal 19 2 2 2 5 5" xfId="18109" xr:uid="{00000000-0005-0000-0000-0000D1460000}"/>
    <cellStyle name="Normal 19 2 2 2 6" xfId="4663" xr:uid="{00000000-0005-0000-0000-000048120000}"/>
    <cellStyle name="Normal 19 2 2 2 6 2" xfId="14715" xr:uid="{00000000-0005-0000-0000-00008C390000}"/>
    <cellStyle name="Normal 19 2 2 2 6 2 3" xfId="29810" xr:uid="{00000000-0005-0000-0000-000086740000}"/>
    <cellStyle name="Normal 19 2 2 2 6 3" xfId="9695" xr:uid="{00000000-0005-0000-0000-0000F0250000}"/>
    <cellStyle name="Normal 19 2 2 2 6 3 3" xfId="24793" xr:uid="{00000000-0005-0000-0000-0000ED600000}"/>
    <cellStyle name="Normal 19 2 2 2 6 5" xfId="19780" xr:uid="{00000000-0005-0000-0000-0000584D0000}"/>
    <cellStyle name="Normal 19 2 2 2 7" xfId="11373" xr:uid="{00000000-0005-0000-0000-00007E2C0000}"/>
    <cellStyle name="Normal 19 2 2 2 7 3" xfId="26468" xr:uid="{00000000-0005-0000-0000-000078670000}"/>
    <cellStyle name="Normal 19 2 2 2 8" xfId="6352" xr:uid="{00000000-0005-0000-0000-0000E1180000}"/>
    <cellStyle name="Normal 19 2 2 2 8 3" xfId="21451" xr:uid="{00000000-0005-0000-0000-0000DF530000}"/>
    <cellStyle name="Normal 19 2 2 3" xfId="1380" xr:uid="{00000000-0005-0000-0000-000074050000}"/>
    <cellStyle name="Normal 19 2 2 3 2" xfId="1801" xr:uid="{00000000-0005-0000-0000-000019070000}"/>
    <cellStyle name="Normal 19 2 2 3 2 2" xfId="2640" xr:uid="{00000000-0005-0000-0000-0000600A0000}"/>
    <cellStyle name="Normal 19 2 2 3 2 2 2" xfId="4329" xr:uid="{00000000-0005-0000-0000-0000FA100000}"/>
    <cellStyle name="Normal 19 2 2 3 2 2 2 2" xfId="14402" xr:uid="{00000000-0005-0000-0000-000053380000}"/>
    <cellStyle name="Normal 19 2 2 3 2 2 2 2 3" xfId="29497" xr:uid="{00000000-0005-0000-0000-00004D730000}"/>
    <cellStyle name="Normal 19 2 2 3 2 2 2 3" xfId="9382" xr:uid="{00000000-0005-0000-0000-0000B7240000}"/>
    <cellStyle name="Normal 19 2 2 3 2 2 2 3 3" xfId="24480" xr:uid="{00000000-0005-0000-0000-0000B45F0000}"/>
    <cellStyle name="Normal 19 2 2 3 2 2 2 5" xfId="19467" xr:uid="{00000000-0005-0000-0000-00001F4C0000}"/>
    <cellStyle name="Normal 19 2 2 3 2 2 3" xfId="6021" xr:uid="{00000000-0005-0000-0000-000096170000}"/>
    <cellStyle name="Normal 19 2 2 3 2 2 3 2" xfId="16073" xr:uid="{00000000-0005-0000-0000-0000DA3E0000}"/>
    <cellStyle name="Normal 19 2 2 3 2 2 3 2 3" xfId="31168" xr:uid="{00000000-0005-0000-0000-0000D4790000}"/>
    <cellStyle name="Normal 19 2 2 3 2 2 3 3" xfId="11053" xr:uid="{00000000-0005-0000-0000-00003E2B0000}"/>
    <cellStyle name="Normal 19 2 2 3 2 2 3 3 3" xfId="26151" xr:uid="{00000000-0005-0000-0000-00003B660000}"/>
    <cellStyle name="Normal 19 2 2 3 2 2 3 5" xfId="21138" xr:uid="{00000000-0005-0000-0000-0000A6520000}"/>
    <cellStyle name="Normal 19 2 2 3 2 2 4" xfId="12731" xr:uid="{00000000-0005-0000-0000-0000CC310000}"/>
    <cellStyle name="Normal 19 2 2 3 2 2 4 3" xfId="27826" xr:uid="{00000000-0005-0000-0000-0000C66C0000}"/>
    <cellStyle name="Normal 19 2 2 3 2 2 5" xfId="7710" xr:uid="{00000000-0005-0000-0000-00002F1E0000}"/>
    <cellStyle name="Normal 19 2 2 3 2 2 5 3" xfId="22809" xr:uid="{00000000-0005-0000-0000-00002D590000}"/>
    <cellStyle name="Normal 19 2 2 3 2 2 7" xfId="17796" xr:uid="{00000000-0005-0000-0000-000098450000}"/>
    <cellStyle name="Normal 19 2 2 3 2 3" xfId="3492" xr:uid="{00000000-0005-0000-0000-0000B50D0000}"/>
    <cellStyle name="Normal 19 2 2 3 2 3 2" xfId="13566" xr:uid="{00000000-0005-0000-0000-00000F350000}"/>
    <cellStyle name="Normal 19 2 2 3 2 3 2 3" xfId="28661" xr:uid="{00000000-0005-0000-0000-000009700000}"/>
    <cellStyle name="Normal 19 2 2 3 2 3 3" xfId="8546" xr:uid="{00000000-0005-0000-0000-000073210000}"/>
    <cellStyle name="Normal 19 2 2 3 2 3 3 3" xfId="23644" xr:uid="{00000000-0005-0000-0000-0000705C0000}"/>
    <cellStyle name="Normal 19 2 2 3 2 3 5" xfId="18631" xr:uid="{00000000-0005-0000-0000-0000DB480000}"/>
    <cellStyle name="Normal 19 2 2 3 2 4" xfId="5185" xr:uid="{00000000-0005-0000-0000-000052140000}"/>
    <cellStyle name="Normal 19 2 2 3 2 4 2" xfId="15237" xr:uid="{00000000-0005-0000-0000-0000963B0000}"/>
    <cellStyle name="Normal 19 2 2 3 2 4 2 3" xfId="30332" xr:uid="{00000000-0005-0000-0000-000090760000}"/>
    <cellStyle name="Normal 19 2 2 3 2 4 3" xfId="10217" xr:uid="{00000000-0005-0000-0000-0000FA270000}"/>
    <cellStyle name="Normal 19 2 2 3 2 4 3 3" xfId="25315" xr:uid="{00000000-0005-0000-0000-0000F7620000}"/>
    <cellStyle name="Normal 19 2 2 3 2 4 5" xfId="20302" xr:uid="{00000000-0005-0000-0000-0000624F0000}"/>
    <cellStyle name="Normal 19 2 2 3 2 5" xfId="11895" xr:uid="{00000000-0005-0000-0000-0000882E0000}"/>
    <cellStyle name="Normal 19 2 2 3 2 5 3" xfId="26990" xr:uid="{00000000-0005-0000-0000-000082690000}"/>
    <cellStyle name="Normal 19 2 2 3 2 6" xfId="6874" xr:uid="{00000000-0005-0000-0000-0000EB1A0000}"/>
    <cellStyle name="Normal 19 2 2 3 2 6 3" xfId="21973" xr:uid="{00000000-0005-0000-0000-0000E9550000}"/>
    <cellStyle name="Normal 19 2 2 3 2 8" xfId="16960" xr:uid="{00000000-0005-0000-0000-000054420000}"/>
    <cellStyle name="Normal 19 2 2 3 3" xfId="2222" xr:uid="{00000000-0005-0000-0000-0000BE080000}"/>
    <cellStyle name="Normal 19 2 2 3 3 2" xfId="3911" xr:uid="{00000000-0005-0000-0000-0000580F0000}"/>
    <cellStyle name="Normal 19 2 2 3 3 2 2" xfId="13984" xr:uid="{00000000-0005-0000-0000-0000B1360000}"/>
    <cellStyle name="Normal 19 2 2 3 3 2 2 3" xfId="29079" xr:uid="{00000000-0005-0000-0000-0000AB710000}"/>
    <cellStyle name="Normal 19 2 2 3 3 2 3" xfId="8964" xr:uid="{00000000-0005-0000-0000-000015230000}"/>
    <cellStyle name="Normal 19 2 2 3 3 2 3 3" xfId="24062" xr:uid="{00000000-0005-0000-0000-0000125E0000}"/>
    <cellStyle name="Normal 19 2 2 3 3 2 5" xfId="19049" xr:uid="{00000000-0005-0000-0000-00007D4A0000}"/>
    <cellStyle name="Normal 19 2 2 3 3 3" xfId="5603" xr:uid="{00000000-0005-0000-0000-0000F4150000}"/>
    <cellStyle name="Normal 19 2 2 3 3 3 2" xfId="15655" xr:uid="{00000000-0005-0000-0000-0000383D0000}"/>
    <cellStyle name="Normal 19 2 2 3 3 3 2 3" xfId="30750" xr:uid="{00000000-0005-0000-0000-000032780000}"/>
    <cellStyle name="Normal 19 2 2 3 3 3 3" xfId="10635" xr:uid="{00000000-0005-0000-0000-00009C290000}"/>
    <cellStyle name="Normal 19 2 2 3 3 3 3 3" xfId="25733" xr:uid="{00000000-0005-0000-0000-000099640000}"/>
    <cellStyle name="Normal 19 2 2 3 3 3 5" xfId="20720" xr:uid="{00000000-0005-0000-0000-000004510000}"/>
    <cellStyle name="Normal 19 2 2 3 3 4" xfId="12313" xr:uid="{00000000-0005-0000-0000-00002A300000}"/>
    <cellStyle name="Normal 19 2 2 3 3 4 3" xfId="27408" xr:uid="{00000000-0005-0000-0000-0000246B0000}"/>
    <cellStyle name="Normal 19 2 2 3 3 5" xfId="7292" xr:uid="{00000000-0005-0000-0000-00008D1C0000}"/>
    <cellStyle name="Normal 19 2 2 3 3 5 3" xfId="22391" xr:uid="{00000000-0005-0000-0000-00008B570000}"/>
    <cellStyle name="Normal 19 2 2 3 3 7" xfId="17378" xr:uid="{00000000-0005-0000-0000-0000F6430000}"/>
    <cellStyle name="Normal 19 2 2 3 4" xfId="3074" xr:uid="{00000000-0005-0000-0000-0000130C0000}"/>
    <cellStyle name="Normal 19 2 2 3 4 2" xfId="13148" xr:uid="{00000000-0005-0000-0000-00006D330000}"/>
    <cellStyle name="Normal 19 2 2 3 4 2 3" xfId="28243" xr:uid="{00000000-0005-0000-0000-0000676E0000}"/>
    <cellStyle name="Normal 19 2 2 3 4 3" xfId="8128" xr:uid="{00000000-0005-0000-0000-0000D11F0000}"/>
    <cellStyle name="Normal 19 2 2 3 4 3 3" xfId="23226" xr:uid="{00000000-0005-0000-0000-0000CE5A0000}"/>
    <cellStyle name="Normal 19 2 2 3 4 5" xfId="18213" xr:uid="{00000000-0005-0000-0000-000039470000}"/>
    <cellStyle name="Normal 19 2 2 3 5" xfId="4767" xr:uid="{00000000-0005-0000-0000-0000B0120000}"/>
    <cellStyle name="Normal 19 2 2 3 5 2" xfId="14819" xr:uid="{00000000-0005-0000-0000-0000F4390000}"/>
    <cellStyle name="Normal 19 2 2 3 5 2 3" xfId="29914" xr:uid="{00000000-0005-0000-0000-0000EE740000}"/>
    <cellStyle name="Normal 19 2 2 3 5 3" xfId="9799" xr:uid="{00000000-0005-0000-0000-000058260000}"/>
    <cellStyle name="Normal 19 2 2 3 5 3 3" xfId="24897" xr:uid="{00000000-0005-0000-0000-000055610000}"/>
    <cellStyle name="Normal 19 2 2 3 5 5" xfId="19884" xr:uid="{00000000-0005-0000-0000-0000C04D0000}"/>
    <cellStyle name="Normal 19 2 2 3 6" xfId="11477" xr:uid="{00000000-0005-0000-0000-0000E62C0000}"/>
    <cellStyle name="Normal 19 2 2 3 6 3" xfId="26572" xr:uid="{00000000-0005-0000-0000-0000E0670000}"/>
    <cellStyle name="Normal 19 2 2 3 7" xfId="6456" xr:uid="{00000000-0005-0000-0000-000049190000}"/>
    <cellStyle name="Normal 19 2 2 3 7 3" xfId="21555" xr:uid="{00000000-0005-0000-0000-000047540000}"/>
    <cellStyle name="Normal 19 2 2 3 9" xfId="16542" xr:uid="{00000000-0005-0000-0000-0000B2400000}"/>
    <cellStyle name="Normal 19 2 2 4" xfId="1593" xr:uid="{00000000-0005-0000-0000-000049060000}"/>
    <cellStyle name="Normal 19 2 2 4 2" xfId="2432" xr:uid="{00000000-0005-0000-0000-000090090000}"/>
    <cellStyle name="Normal 19 2 2 4 2 2" xfId="4121" xr:uid="{00000000-0005-0000-0000-00002A100000}"/>
    <cellStyle name="Normal 19 2 2 4 2 2 2" xfId="14194" xr:uid="{00000000-0005-0000-0000-000083370000}"/>
    <cellStyle name="Normal 19 2 2 4 2 2 2 3" xfId="29289" xr:uid="{00000000-0005-0000-0000-00007D720000}"/>
    <cellStyle name="Normal 19 2 2 4 2 2 3" xfId="9174" xr:uid="{00000000-0005-0000-0000-0000E7230000}"/>
    <cellStyle name="Normal 19 2 2 4 2 2 3 3" xfId="24272" xr:uid="{00000000-0005-0000-0000-0000E45E0000}"/>
    <cellStyle name="Normal 19 2 2 4 2 2 5" xfId="19259" xr:uid="{00000000-0005-0000-0000-00004F4B0000}"/>
    <cellStyle name="Normal 19 2 2 4 2 3" xfId="5813" xr:uid="{00000000-0005-0000-0000-0000C6160000}"/>
    <cellStyle name="Normal 19 2 2 4 2 3 2" xfId="15865" xr:uid="{00000000-0005-0000-0000-00000A3E0000}"/>
    <cellStyle name="Normal 19 2 2 4 2 3 2 3" xfId="30960" xr:uid="{00000000-0005-0000-0000-000004790000}"/>
    <cellStyle name="Normal 19 2 2 4 2 3 3" xfId="10845" xr:uid="{00000000-0005-0000-0000-00006E2A0000}"/>
    <cellStyle name="Normal 19 2 2 4 2 3 3 3" xfId="25943" xr:uid="{00000000-0005-0000-0000-00006B650000}"/>
    <cellStyle name="Normal 19 2 2 4 2 3 5" xfId="20930" xr:uid="{00000000-0005-0000-0000-0000D6510000}"/>
    <cellStyle name="Normal 19 2 2 4 2 4" xfId="12523" xr:uid="{00000000-0005-0000-0000-0000FC300000}"/>
    <cellStyle name="Normal 19 2 2 4 2 4 3" xfId="27618" xr:uid="{00000000-0005-0000-0000-0000F66B0000}"/>
    <cellStyle name="Normal 19 2 2 4 2 5" xfId="7502" xr:uid="{00000000-0005-0000-0000-00005F1D0000}"/>
    <cellStyle name="Normal 19 2 2 4 2 5 3" xfId="22601" xr:uid="{00000000-0005-0000-0000-00005D580000}"/>
    <cellStyle name="Normal 19 2 2 4 2 7" xfId="17588" xr:uid="{00000000-0005-0000-0000-0000C8440000}"/>
    <cellStyle name="Normal 19 2 2 4 3" xfId="3284" xr:uid="{00000000-0005-0000-0000-0000E50C0000}"/>
    <cellStyle name="Normal 19 2 2 4 3 2" xfId="13358" xr:uid="{00000000-0005-0000-0000-00003F340000}"/>
    <cellStyle name="Normal 19 2 2 4 3 2 3" xfId="28453" xr:uid="{00000000-0005-0000-0000-0000396F0000}"/>
    <cellStyle name="Normal 19 2 2 4 3 3" xfId="8338" xr:uid="{00000000-0005-0000-0000-0000A3200000}"/>
    <cellStyle name="Normal 19 2 2 4 3 3 3" xfId="23436" xr:uid="{00000000-0005-0000-0000-0000A05B0000}"/>
    <cellStyle name="Normal 19 2 2 4 3 5" xfId="18423" xr:uid="{00000000-0005-0000-0000-00000B480000}"/>
    <cellStyle name="Normal 19 2 2 4 4" xfId="4977" xr:uid="{00000000-0005-0000-0000-000082130000}"/>
    <cellStyle name="Normal 19 2 2 4 4 2" xfId="15029" xr:uid="{00000000-0005-0000-0000-0000C63A0000}"/>
    <cellStyle name="Normal 19 2 2 4 4 2 3" xfId="30124" xr:uid="{00000000-0005-0000-0000-0000C0750000}"/>
    <cellStyle name="Normal 19 2 2 4 4 3" xfId="10009" xr:uid="{00000000-0005-0000-0000-00002A270000}"/>
    <cellStyle name="Normal 19 2 2 4 4 3 3" xfId="25107" xr:uid="{00000000-0005-0000-0000-000027620000}"/>
    <cellStyle name="Normal 19 2 2 4 4 5" xfId="20094" xr:uid="{00000000-0005-0000-0000-0000924E0000}"/>
    <cellStyle name="Normal 19 2 2 4 5" xfId="11687" xr:uid="{00000000-0005-0000-0000-0000B82D0000}"/>
    <cellStyle name="Normal 19 2 2 4 5 3" xfId="26782" xr:uid="{00000000-0005-0000-0000-0000B2680000}"/>
    <cellStyle name="Normal 19 2 2 4 6" xfId="6666" xr:uid="{00000000-0005-0000-0000-00001B1A0000}"/>
    <cellStyle name="Normal 19 2 2 4 6 3" xfId="21765" xr:uid="{00000000-0005-0000-0000-000019550000}"/>
    <cellStyle name="Normal 19 2 2 4 8" xfId="16752" xr:uid="{00000000-0005-0000-0000-000084410000}"/>
    <cellStyle name="Normal 19 2 2 5" xfId="2014" xr:uid="{00000000-0005-0000-0000-0000EE070000}"/>
    <cellStyle name="Normal 19 2 2 5 2" xfId="3703" xr:uid="{00000000-0005-0000-0000-0000880E0000}"/>
    <cellStyle name="Normal 19 2 2 5 2 2" xfId="13776" xr:uid="{00000000-0005-0000-0000-0000E1350000}"/>
    <cellStyle name="Normal 19 2 2 5 2 2 3" xfId="28871" xr:uid="{00000000-0005-0000-0000-0000DB700000}"/>
    <cellStyle name="Normal 19 2 2 5 2 3" xfId="8756" xr:uid="{00000000-0005-0000-0000-000045220000}"/>
    <cellStyle name="Normal 19 2 2 5 2 3 3" xfId="23854" xr:uid="{00000000-0005-0000-0000-0000425D0000}"/>
    <cellStyle name="Normal 19 2 2 5 2 5" xfId="18841" xr:uid="{00000000-0005-0000-0000-0000AD490000}"/>
    <cellStyle name="Normal 19 2 2 5 3" xfId="5395" xr:uid="{00000000-0005-0000-0000-000024150000}"/>
    <cellStyle name="Normal 19 2 2 5 3 2" xfId="15447" xr:uid="{00000000-0005-0000-0000-0000683C0000}"/>
    <cellStyle name="Normal 19 2 2 5 3 2 3" xfId="30542" xr:uid="{00000000-0005-0000-0000-000062770000}"/>
    <cellStyle name="Normal 19 2 2 5 3 3" xfId="10427" xr:uid="{00000000-0005-0000-0000-0000CC280000}"/>
    <cellStyle name="Normal 19 2 2 5 3 3 3" xfId="25525" xr:uid="{00000000-0005-0000-0000-0000C9630000}"/>
    <cellStyle name="Normal 19 2 2 5 3 5" xfId="20512" xr:uid="{00000000-0005-0000-0000-000034500000}"/>
    <cellStyle name="Normal 19 2 2 5 4" xfId="12105" xr:uid="{00000000-0005-0000-0000-00005A2F0000}"/>
    <cellStyle name="Normal 19 2 2 5 4 3" xfId="27200" xr:uid="{00000000-0005-0000-0000-0000546A0000}"/>
    <cellStyle name="Normal 19 2 2 5 5" xfId="7084" xr:uid="{00000000-0005-0000-0000-0000BD1B0000}"/>
    <cellStyle name="Normal 19 2 2 5 5 3" xfId="22183" xr:uid="{00000000-0005-0000-0000-0000BB560000}"/>
    <cellStyle name="Normal 19 2 2 5 7" xfId="17170" xr:uid="{00000000-0005-0000-0000-000026430000}"/>
    <cellStyle name="Normal 19 2 2 6" xfId="2866" xr:uid="{00000000-0005-0000-0000-0000430B0000}"/>
    <cellStyle name="Normal 19 2 2 6 2" xfId="12940" xr:uid="{00000000-0005-0000-0000-00009D320000}"/>
    <cellStyle name="Normal 19 2 2 6 2 3" xfId="28035" xr:uid="{00000000-0005-0000-0000-0000976D0000}"/>
    <cellStyle name="Normal 19 2 2 6 3" xfId="7920" xr:uid="{00000000-0005-0000-0000-0000011F0000}"/>
    <cellStyle name="Normal 19 2 2 6 3 3" xfId="23018" xr:uid="{00000000-0005-0000-0000-0000FE590000}"/>
    <cellStyle name="Normal 19 2 2 6 5" xfId="18005" xr:uid="{00000000-0005-0000-0000-000069460000}"/>
    <cellStyle name="Normal 19 2 2 7" xfId="4559" xr:uid="{00000000-0005-0000-0000-0000E0110000}"/>
    <cellStyle name="Normal 19 2 2 7 2" xfId="14611" xr:uid="{00000000-0005-0000-0000-000024390000}"/>
    <cellStyle name="Normal 19 2 2 7 2 3" xfId="29706" xr:uid="{00000000-0005-0000-0000-00001E740000}"/>
    <cellStyle name="Normal 19 2 2 7 3" xfId="9591" xr:uid="{00000000-0005-0000-0000-000088250000}"/>
    <cellStyle name="Normal 19 2 2 7 3 3" xfId="24689" xr:uid="{00000000-0005-0000-0000-000085600000}"/>
    <cellStyle name="Normal 19 2 2 7 5" xfId="19676" xr:uid="{00000000-0005-0000-0000-0000F04C0000}"/>
    <cellStyle name="Normal 19 2 2 8" xfId="11269" xr:uid="{00000000-0005-0000-0000-0000162C0000}"/>
    <cellStyle name="Normal 19 2 2 8 3" xfId="26364" xr:uid="{00000000-0005-0000-0000-000010670000}"/>
    <cellStyle name="Normal 19 2 2 9" xfId="6248" xr:uid="{00000000-0005-0000-0000-000079180000}"/>
    <cellStyle name="Normal 19 2 2 9 3" xfId="21347" xr:uid="{00000000-0005-0000-0000-000077530000}"/>
    <cellStyle name="Normal 19 2 3" xfId="1213" xr:uid="{00000000-0005-0000-0000-0000CD040000}"/>
    <cellStyle name="Normal 19 2 3 10" xfId="16386" xr:uid="{00000000-0005-0000-0000-000016400000}"/>
    <cellStyle name="Normal 19 2 3 2" xfId="1432" xr:uid="{00000000-0005-0000-0000-0000A8050000}"/>
    <cellStyle name="Normal 19 2 3 2 2" xfId="1853" xr:uid="{00000000-0005-0000-0000-00004D070000}"/>
    <cellStyle name="Normal 19 2 3 2 2 2" xfId="2692" xr:uid="{00000000-0005-0000-0000-0000940A0000}"/>
    <cellStyle name="Normal 19 2 3 2 2 2 2" xfId="4381" xr:uid="{00000000-0005-0000-0000-00002E110000}"/>
    <cellStyle name="Normal 19 2 3 2 2 2 2 2" xfId="14454" xr:uid="{00000000-0005-0000-0000-000087380000}"/>
    <cellStyle name="Normal 19 2 3 2 2 2 2 2 3" xfId="29549" xr:uid="{00000000-0005-0000-0000-000081730000}"/>
    <cellStyle name="Normal 19 2 3 2 2 2 2 3" xfId="9434" xr:uid="{00000000-0005-0000-0000-0000EB240000}"/>
    <cellStyle name="Normal 19 2 3 2 2 2 2 3 3" xfId="24532" xr:uid="{00000000-0005-0000-0000-0000E85F0000}"/>
    <cellStyle name="Normal 19 2 3 2 2 2 2 5" xfId="19519" xr:uid="{00000000-0005-0000-0000-0000534C0000}"/>
    <cellStyle name="Normal 19 2 3 2 2 2 3" xfId="6073" xr:uid="{00000000-0005-0000-0000-0000CA170000}"/>
    <cellStyle name="Normal 19 2 3 2 2 2 3 2" xfId="16125" xr:uid="{00000000-0005-0000-0000-00000E3F0000}"/>
    <cellStyle name="Normal 19 2 3 2 2 2 3 2 3" xfId="31220" xr:uid="{00000000-0005-0000-0000-0000087A0000}"/>
    <cellStyle name="Normal 19 2 3 2 2 2 3 3" xfId="11105" xr:uid="{00000000-0005-0000-0000-0000722B0000}"/>
    <cellStyle name="Normal 19 2 3 2 2 2 3 3 3" xfId="26203" xr:uid="{00000000-0005-0000-0000-00006F660000}"/>
    <cellStyle name="Normal 19 2 3 2 2 2 3 5" xfId="21190" xr:uid="{00000000-0005-0000-0000-0000DA520000}"/>
    <cellStyle name="Normal 19 2 3 2 2 2 4" xfId="12783" xr:uid="{00000000-0005-0000-0000-000000320000}"/>
    <cellStyle name="Normal 19 2 3 2 2 2 4 3" xfId="27878" xr:uid="{00000000-0005-0000-0000-0000FA6C0000}"/>
    <cellStyle name="Normal 19 2 3 2 2 2 5" xfId="7762" xr:uid="{00000000-0005-0000-0000-0000631E0000}"/>
    <cellStyle name="Normal 19 2 3 2 2 2 5 3" xfId="22861" xr:uid="{00000000-0005-0000-0000-000061590000}"/>
    <cellStyle name="Normal 19 2 3 2 2 2 7" xfId="17848" xr:uid="{00000000-0005-0000-0000-0000CC450000}"/>
    <cellStyle name="Normal 19 2 3 2 2 3" xfId="3544" xr:uid="{00000000-0005-0000-0000-0000E90D0000}"/>
    <cellStyle name="Normal 19 2 3 2 2 3 2" xfId="13618" xr:uid="{00000000-0005-0000-0000-000043350000}"/>
    <cellStyle name="Normal 19 2 3 2 2 3 2 3" xfId="28713" xr:uid="{00000000-0005-0000-0000-00003D700000}"/>
    <cellStyle name="Normal 19 2 3 2 2 3 3" xfId="8598" xr:uid="{00000000-0005-0000-0000-0000A7210000}"/>
    <cellStyle name="Normal 19 2 3 2 2 3 3 3" xfId="23696" xr:uid="{00000000-0005-0000-0000-0000A45C0000}"/>
    <cellStyle name="Normal 19 2 3 2 2 3 5" xfId="18683" xr:uid="{00000000-0005-0000-0000-00000F490000}"/>
    <cellStyle name="Normal 19 2 3 2 2 4" xfId="5237" xr:uid="{00000000-0005-0000-0000-000086140000}"/>
    <cellStyle name="Normal 19 2 3 2 2 4 2" xfId="15289" xr:uid="{00000000-0005-0000-0000-0000CA3B0000}"/>
    <cellStyle name="Normal 19 2 3 2 2 4 2 3" xfId="30384" xr:uid="{00000000-0005-0000-0000-0000C4760000}"/>
    <cellStyle name="Normal 19 2 3 2 2 4 3" xfId="10269" xr:uid="{00000000-0005-0000-0000-00002E280000}"/>
    <cellStyle name="Normal 19 2 3 2 2 4 3 3" xfId="25367" xr:uid="{00000000-0005-0000-0000-00002B630000}"/>
    <cellStyle name="Normal 19 2 3 2 2 4 5" xfId="20354" xr:uid="{00000000-0005-0000-0000-0000964F0000}"/>
    <cellStyle name="Normal 19 2 3 2 2 5" xfId="11947" xr:uid="{00000000-0005-0000-0000-0000BC2E0000}"/>
    <cellStyle name="Normal 19 2 3 2 2 5 3" xfId="27042" xr:uid="{00000000-0005-0000-0000-0000B6690000}"/>
    <cellStyle name="Normal 19 2 3 2 2 6" xfId="6926" xr:uid="{00000000-0005-0000-0000-00001F1B0000}"/>
    <cellStyle name="Normal 19 2 3 2 2 6 3" xfId="22025" xr:uid="{00000000-0005-0000-0000-00001D560000}"/>
    <cellStyle name="Normal 19 2 3 2 2 8" xfId="17012" xr:uid="{00000000-0005-0000-0000-000088420000}"/>
    <cellStyle name="Normal 19 2 3 2 3" xfId="2274" xr:uid="{00000000-0005-0000-0000-0000F2080000}"/>
    <cellStyle name="Normal 19 2 3 2 3 2" xfId="3963" xr:uid="{00000000-0005-0000-0000-00008C0F0000}"/>
    <cellStyle name="Normal 19 2 3 2 3 2 2" xfId="14036" xr:uid="{00000000-0005-0000-0000-0000E5360000}"/>
    <cellStyle name="Normal 19 2 3 2 3 2 2 3" xfId="29131" xr:uid="{00000000-0005-0000-0000-0000DF710000}"/>
    <cellStyle name="Normal 19 2 3 2 3 2 3" xfId="9016" xr:uid="{00000000-0005-0000-0000-000049230000}"/>
    <cellStyle name="Normal 19 2 3 2 3 2 3 3" xfId="24114" xr:uid="{00000000-0005-0000-0000-0000465E0000}"/>
    <cellStyle name="Normal 19 2 3 2 3 2 5" xfId="19101" xr:uid="{00000000-0005-0000-0000-0000B14A0000}"/>
    <cellStyle name="Normal 19 2 3 2 3 3" xfId="5655" xr:uid="{00000000-0005-0000-0000-000028160000}"/>
    <cellStyle name="Normal 19 2 3 2 3 3 2" xfId="15707" xr:uid="{00000000-0005-0000-0000-00006C3D0000}"/>
    <cellStyle name="Normal 19 2 3 2 3 3 2 3" xfId="30802" xr:uid="{00000000-0005-0000-0000-000066780000}"/>
    <cellStyle name="Normal 19 2 3 2 3 3 3" xfId="10687" xr:uid="{00000000-0005-0000-0000-0000D0290000}"/>
    <cellStyle name="Normal 19 2 3 2 3 3 3 3" xfId="25785" xr:uid="{00000000-0005-0000-0000-0000CD640000}"/>
    <cellStyle name="Normal 19 2 3 2 3 3 5" xfId="20772" xr:uid="{00000000-0005-0000-0000-000038510000}"/>
    <cellStyle name="Normal 19 2 3 2 3 4" xfId="12365" xr:uid="{00000000-0005-0000-0000-00005E300000}"/>
    <cellStyle name="Normal 19 2 3 2 3 4 3" xfId="27460" xr:uid="{00000000-0005-0000-0000-0000586B0000}"/>
    <cellStyle name="Normal 19 2 3 2 3 5" xfId="7344" xr:uid="{00000000-0005-0000-0000-0000C11C0000}"/>
    <cellStyle name="Normal 19 2 3 2 3 5 3" xfId="22443" xr:uid="{00000000-0005-0000-0000-0000BF570000}"/>
    <cellStyle name="Normal 19 2 3 2 3 7" xfId="17430" xr:uid="{00000000-0005-0000-0000-00002A440000}"/>
    <cellStyle name="Normal 19 2 3 2 4" xfId="3126" xr:uid="{00000000-0005-0000-0000-0000470C0000}"/>
    <cellStyle name="Normal 19 2 3 2 4 2" xfId="13200" xr:uid="{00000000-0005-0000-0000-0000A1330000}"/>
    <cellStyle name="Normal 19 2 3 2 4 2 3" xfId="28295" xr:uid="{00000000-0005-0000-0000-00009B6E0000}"/>
    <cellStyle name="Normal 19 2 3 2 4 3" xfId="8180" xr:uid="{00000000-0005-0000-0000-000005200000}"/>
    <cellStyle name="Normal 19 2 3 2 4 3 3" xfId="23278" xr:uid="{00000000-0005-0000-0000-0000025B0000}"/>
    <cellStyle name="Normal 19 2 3 2 4 5" xfId="18265" xr:uid="{00000000-0005-0000-0000-00006D470000}"/>
    <cellStyle name="Normal 19 2 3 2 5" xfId="4819" xr:uid="{00000000-0005-0000-0000-0000E4120000}"/>
    <cellStyle name="Normal 19 2 3 2 5 2" xfId="14871" xr:uid="{00000000-0005-0000-0000-0000283A0000}"/>
    <cellStyle name="Normal 19 2 3 2 5 2 3" xfId="29966" xr:uid="{00000000-0005-0000-0000-000022750000}"/>
    <cellStyle name="Normal 19 2 3 2 5 3" xfId="9851" xr:uid="{00000000-0005-0000-0000-00008C260000}"/>
    <cellStyle name="Normal 19 2 3 2 5 3 3" xfId="24949" xr:uid="{00000000-0005-0000-0000-000089610000}"/>
    <cellStyle name="Normal 19 2 3 2 5 5" xfId="19936" xr:uid="{00000000-0005-0000-0000-0000F44D0000}"/>
    <cellStyle name="Normal 19 2 3 2 6" xfId="11529" xr:uid="{00000000-0005-0000-0000-00001A2D0000}"/>
    <cellStyle name="Normal 19 2 3 2 6 3" xfId="26624" xr:uid="{00000000-0005-0000-0000-000014680000}"/>
    <cellStyle name="Normal 19 2 3 2 7" xfId="6508" xr:uid="{00000000-0005-0000-0000-00007D190000}"/>
    <cellStyle name="Normal 19 2 3 2 7 3" xfId="21607" xr:uid="{00000000-0005-0000-0000-00007B540000}"/>
    <cellStyle name="Normal 19 2 3 2 9" xfId="16594" xr:uid="{00000000-0005-0000-0000-0000E6400000}"/>
    <cellStyle name="Normal 19 2 3 3" xfId="1645" xr:uid="{00000000-0005-0000-0000-00007D060000}"/>
    <cellStyle name="Normal 19 2 3 3 2" xfId="2484" xr:uid="{00000000-0005-0000-0000-0000C4090000}"/>
    <cellStyle name="Normal 19 2 3 3 2 2" xfId="4173" xr:uid="{00000000-0005-0000-0000-00005E100000}"/>
    <cellStyle name="Normal 19 2 3 3 2 2 2" xfId="14246" xr:uid="{00000000-0005-0000-0000-0000B7370000}"/>
    <cellStyle name="Normal 19 2 3 3 2 2 2 3" xfId="29341" xr:uid="{00000000-0005-0000-0000-0000B1720000}"/>
    <cellStyle name="Normal 19 2 3 3 2 2 3" xfId="9226" xr:uid="{00000000-0005-0000-0000-00001B240000}"/>
    <cellStyle name="Normal 19 2 3 3 2 2 3 3" xfId="24324" xr:uid="{00000000-0005-0000-0000-0000185F0000}"/>
    <cellStyle name="Normal 19 2 3 3 2 2 5" xfId="19311" xr:uid="{00000000-0005-0000-0000-0000834B0000}"/>
    <cellStyle name="Normal 19 2 3 3 2 3" xfId="5865" xr:uid="{00000000-0005-0000-0000-0000FA160000}"/>
    <cellStyle name="Normal 19 2 3 3 2 3 2" xfId="15917" xr:uid="{00000000-0005-0000-0000-00003E3E0000}"/>
    <cellStyle name="Normal 19 2 3 3 2 3 2 3" xfId="31012" xr:uid="{00000000-0005-0000-0000-000038790000}"/>
    <cellStyle name="Normal 19 2 3 3 2 3 3" xfId="10897" xr:uid="{00000000-0005-0000-0000-0000A22A0000}"/>
    <cellStyle name="Normal 19 2 3 3 2 3 3 3" xfId="25995" xr:uid="{00000000-0005-0000-0000-00009F650000}"/>
    <cellStyle name="Normal 19 2 3 3 2 3 5" xfId="20982" xr:uid="{00000000-0005-0000-0000-00000A520000}"/>
    <cellStyle name="Normal 19 2 3 3 2 4" xfId="12575" xr:uid="{00000000-0005-0000-0000-000030310000}"/>
    <cellStyle name="Normal 19 2 3 3 2 4 3" xfId="27670" xr:uid="{00000000-0005-0000-0000-00002A6C0000}"/>
    <cellStyle name="Normal 19 2 3 3 2 5" xfId="7554" xr:uid="{00000000-0005-0000-0000-0000931D0000}"/>
    <cellStyle name="Normal 19 2 3 3 2 5 3" xfId="22653" xr:uid="{00000000-0005-0000-0000-000091580000}"/>
    <cellStyle name="Normal 19 2 3 3 2 7" xfId="17640" xr:uid="{00000000-0005-0000-0000-0000FC440000}"/>
    <cellStyle name="Normal 19 2 3 3 3" xfId="3336" xr:uid="{00000000-0005-0000-0000-0000190D0000}"/>
    <cellStyle name="Normal 19 2 3 3 3 2" xfId="13410" xr:uid="{00000000-0005-0000-0000-000073340000}"/>
    <cellStyle name="Normal 19 2 3 3 3 2 3" xfId="28505" xr:uid="{00000000-0005-0000-0000-00006D6F0000}"/>
    <cellStyle name="Normal 19 2 3 3 3 3" xfId="8390" xr:uid="{00000000-0005-0000-0000-0000D7200000}"/>
    <cellStyle name="Normal 19 2 3 3 3 3 3" xfId="23488" xr:uid="{00000000-0005-0000-0000-0000D45B0000}"/>
    <cellStyle name="Normal 19 2 3 3 3 5" xfId="18475" xr:uid="{00000000-0005-0000-0000-00003F480000}"/>
    <cellStyle name="Normal 19 2 3 3 4" xfId="5029" xr:uid="{00000000-0005-0000-0000-0000B6130000}"/>
    <cellStyle name="Normal 19 2 3 3 4 2" xfId="15081" xr:uid="{00000000-0005-0000-0000-0000FA3A0000}"/>
    <cellStyle name="Normal 19 2 3 3 4 2 3" xfId="30176" xr:uid="{00000000-0005-0000-0000-0000F4750000}"/>
    <cellStyle name="Normal 19 2 3 3 4 3" xfId="10061" xr:uid="{00000000-0005-0000-0000-00005E270000}"/>
    <cellStyle name="Normal 19 2 3 3 4 3 3" xfId="25159" xr:uid="{00000000-0005-0000-0000-00005B620000}"/>
    <cellStyle name="Normal 19 2 3 3 4 5" xfId="20146" xr:uid="{00000000-0005-0000-0000-0000C64E0000}"/>
    <cellStyle name="Normal 19 2 3 3 5" xfId="11739" xr:uid="{00000000-0005-0000-0000-0000EC2D0000}"/>
    <cellStyle name="Normal 19 2 3 3 5 3" xfId="26834" xr:uid="{00000000-0005-0000-0000-0000E6680000}"/>
    <cellStyle name="Normal 19 2 3 3 6" xfId="6718" xr:uid="{00000000-0005-0000-0000-00004F1A0000}"/>
    <cellStyle name="Normal 19 2 3 3 6 3" xfId="21817" xr:uid="{00000000-0005-0000-0000-00004D550000}"/>
    <cellStyle name="Normal 19 2 3 3 8" xfId="16804" xr:uid="{00000000-0005-0000-0000-0000B8410000}"/>
    <cellStyle name="Normal 19 2 3 4" xfId="2066" xr:uid="{00000000-0005-0000-0000-000022080000}"/>
    <cellStyle name="Normal 19 2 3 4 2" xfId="3755" xr:uid="{00000000-0005-0000-0000-0000BC0E0000}"/>
    <cellStyle name="Normal 19 2 3 4 2 2" xfId="13828" xr:uid="{00000000-0005-0000-0000-000015360000}"/>
    <cellStyle name="Normal 19 2 3 4 2 2 3" xfId="28923" xr:uid="{00000000-0005-0000-0000-00000F710000}"/>
    <cellStyle name="Normal 19 2 3 4 2 3" xfId="8808" xr:uid="{00000000-0005-0000-0000-000079220000}"/>
    <cellStyle name="Normal 19 2 3 4 2 3 3" xfId="23906" xr:uid="{00000000-0005-0000-0000-0000765D0000}"/>
    <cellStyle name="Normal 19 2 3 4 2 5" xfId="18893" xr:uid="{00000000-0005-0000-0000-0000E1490000}"/>
    <cellStyle name="Normal 19 2 3 4 3" xfId="5447" xr:uid="{00000000-0005-0000-0000-000058150000}"/>
    <cellStyle name="Normal 19 2 3 4 3 2" xfId="15499" xr:uid="{00000000-0005-0000-0000-00009C3C0000}"/>
    <cellStyle name="Normal 19 2 3 4 3 2 3" xfId="30594" xr:uid="{00000000-0005-0000-0000-000096770000}"/>
    <cellStyle name="Normal 19 2 3 4 3 3" xfId="10479" xr:uid="{00000000-0005-0000-0000-000000290000}"/>
    <cellStyle name="Normal 19 2 3 4 3 3 3" xfId="25577" xr:uid="{00000000-0005-0000-0000-0000FD630000}"/>
    <cellStyle name="Normal 19 2 3 4 3 5" xfId="20564" xr:uid="{00000000-0005-0000-0000-000068500000}"/>
    <cellStyle name="Normal 19 2 3 4 4" xfId="12157" xr:uid="{00000000-0005-0000-0000-00008E2F0000}"/>
    <cellStyle name="Normal 19 2 3 4 4 3" xfId="27252" xr:uid="{00000000-0005-0000-0000-0000886A0000}"/>
    <cellStyle name="Normal 19 2 3 4 5" xfId="7136" xr:uid="{00000000-0005-0000-0000-0000F11B0000}"/>
    <cellStyle name="Normal 19 2 3 4 5 3" xfId="22235" xr:uid="{00000000-0005-0000-0000-0000EF560000}"/>
    <cellStyle name="Normal 19 2 3 4 7" xfId="17222" xr:uid="{00000000-0005-0000-0000-00005A430000}"/>
    <cellStyle name="Normal 19 2 3 5" xfId="2918" xr:uid="{00000000-0005-0000-0000-0000770B0000}"/>
    <cellStyle name="Normal 19 2 3 5 2" xfId="12992" xr:uid="{00000000-0005-0000-0000-0000D1320000}"/>
    <cellStyle name="Normal 19 2 3 5 2 3" xfId="28087" xr:uid="{00000000-0005-0000-0000-0000CB6D0000}"/>
    <cellStyle name="Normal 19 2 3 5 3" xfId="7972" xr:uid="{00000000-0005-0000-0000-0000351F0000}"/>
    <cellStyle name="Normal 19 2 3 5 3 3" xfId="23070" xr:uid="{00000000-0005-0000-0000-0000325A0000}"/>
    <cellStyle name="Normal 19 2 3 5 5" xfId="18057" xr:uid="{00000000-0005-0000-0000-00009D460000}"/>
    <cellStyle name="Normal 19 2 3 6" xfId="4611" xr:uid="{00000000-0005-0000-0000-000014120000}"/>
    <cellStyle name="Normal 19 2 3 6 2" xfId="14663" xr:uid="{00000000-0005-0000-0000-000058390000}"/>
    <cellStyle name="Normal 19 2 3 6 2 3" xfId="29758" xr:uid="{00000000-0005-0000-0000-000052740000}"/>
    <cellStyle name="Normal 19 2 3 6 3" xfId="9643" xr:uid="{00000000-0005-0000-0000-0000BC250000}"/>
    <cellStyle name="Normal 19 2 3 6 3 3" xfId="24741" xr:uid="{00000000-0005-0000-0000-0000B9600000}"/>
    <cellStyle name="Normal 19 2 3 6 5" xfId="19728" xr:uid="{00000000-0005-0000-0000-0000244D0000}"/>
    <cellStyle name="Normal 19 2 3 7" xfId="11321" xr:uid="{00000000-0005-0000-0000-00004A2C0000}"/>
    <cellStyle name="Normal 19 2 3 7 3" xfId="26416" xr:uid="{00000000-0005-0000-0000-000044670000}"/>
    <cellStyle name="Normal 19 2 3 8" xfId="6300" xr:uid="{00000000-0005-0000-0000-0000AD180000}"/>
    <cellStyle name="Normal 19 2 3 8 3" xfId="21399" xr:uid="{00000000-0005-0000-0000-0000AB530000}"/>
    <cellStyle name="Normal 19 2 4" xfId="1326" xr:uid="{00000000-0005-0000-0000-00003E050000}"/>
    <cellStyle name="Normal 19 2 4 2" xfId="1749" xr:uid="{00000000-0005-0000-0000-0000E5060000}"/>
    <cellStyle name="Normal 19 2 4 2 2" xfId="2588" xr:uid="{00000000-0005-0000-0000-00002C0A0000}"/>
    <cellStyle name="Normal 19 2 4 2 2 2" xfId="4277" xr:uid="{00000000-0005-0000-0000-0000C6100000}"/>
    <cellStyle name="Normal 19 2 4 2 2 2 2" xfId="14350" xr:uid="{00000000-0005-0000-0000-00001F380000}"/>
    <cellStyle name="Normal 19 2 4 2 2 2 2 3" xfId="29445" xr:uid="{00000000-0005-0000-0000-000019730000}"/>
    <cellStyle name="Normal 19 2 4 2 2 2 3" xfId="9330" xr:uid="{00000000-0005-0000-0000-000083240000}"/>
    <cellStyle name="Normal 19 2 4 2 2 2 3 3" xfId="24428" xr:uid="{00000000-0005-0000-0000-0000805F0000}"/>
    <cellStyle name="Normal 19 2 4 2 2 2 5" xfId="19415" xr:uid="{00000000-0005-0000-0000-0000EB4B0000}"/>
    <cellStyle name="Normal 19 2 4 2 2 3" xfId="5969" xr:uid="{00000000-0005-0000-0000-000062170000}"/>
    <cellStyle name="Normal 19 2 4 2 2 3 2" xfId="16021" xr:uid="{00000000-0005-0000-0000-0000A63E0000}"/>
    <cellStyle name="Normal 19 2 4 2 2 3 2 3" xfId="31116" xr:uid="{00000000-0005-0000-0000-0000A0790000}"/>
    <cellStyle name="Normal 19 2 4 2 2 3 3" xfId="11001" xr:uid="{00000000-0005-0000-0000-00000A2B0000}"/>
    <cellStyle name="Normal 19 2 4 2 2 3 3 3" xfId="26099" xr:uid="{00000000-0005-0000-0000-000007660000}"/>
    <cellStyle name="Normal 19 2 4 2 2 3 5" xfId="21086" xr:uid="{00000000-0005-0000-0000-000072520000}"/>
    <cellStyle name="Normal 19 2 4 2 2 4" xfId="12679" xr:uid="{00000000-0005-0000-0000-000098310000}"/>
    <cellStyle name="Normal 19 2 4 2 2 4 3" xfId="27774" xr:uid="{00000000-0005-0000-0000-0000926C0000}"/>
    <cellStyle name="Normal 19 2 4 2 2 5" xfId="7658" xr:uid="{00000000-0005-0000-0000-0000FB1D0000}"/>
    <cellStyle name="Normal 19 2 4 2 2 5 3" xfId="22757" xr:uid="{00000000-0005-0000-0000-0000F9580000}"/>
    <cellStyle name="Normal 19 2 4 2 2 7" xfId="17744" xr:uid="{00000000-0005-0000-0000-000064450000}"/>
    <cellStyle name="Normal 19 2 4 2 3" xfId="3440" xr:uid="{00000000-0005-0000-0000-0000810D0000}"/>
    <cellStyle name="Normal 19 2 4 2 3 2" xfId="13514" xr:uid="{00000000-0005-0000-0000-0000DB340000}"/>
    <cellStyle name="Normal 19 2 4 2 3 2 3" xfId="28609" xr:uid="{00000000-0005-0000-0000-0000D56F0000}"/>
    <cellStyle name="Normal 19 2 4 2 3 3" xfId="8494" xr:uid="{00000000-0005-0000-0000-00003F210000}"/>
    <cellStyle name="Normal 19 2 4 2 3 3 3" xfId="23592" xr:uid="{00000000-0005-0000-0000-00003C5C0000}"/>
    <cellStyle name="Normal 19 2 4 2 3 5" xfId="18579" xr:uid="{00000000-0005-0000-0000-0000A7480000}"/>
    <cellStyle name="Normal 19 2 4 2 4" xfId="5133" xr:uid="{00000000-0005-0000-0000-00001E140000}"/>
    <cellStyle name="Normal 19 2 4 2 4 2" xfId="15185" xr:uid="{00000000-0005-0000-0000-0000623B0000}"/>
    <cellStyle name="Normal 19 2 4 2 4 2 3" xfId="30280" xr:uid="{00000000-0005-0000-0000-00005C760000}"/>
    <cellStyle name="Normal 19 2 4 2 4 3" xfId="10165" xr:uid="{00000000-0005-0000-0000-0000C6270000}"/>
    <cellStyle name="Normal 19 2 4 2 4 3 3" xfId="25263" xr:uid="{00000000-0005-0000-0000-0000C3620000}"/>
    <cellStyle name="Normal 19 2 4 2 4 5" xfId="20250" xr:uid="{00000000-0005-0000-0000-00002E4F0000}"/>
    <cellStyle name="Normal 19 2 4 2 5" xfId="11843" xr:uid="{00000000-0005-0000-0000-0000542E0000}"/>
    <cellStyle name="Normal 19 2 4 2 5 3" xfId="26938" xr:uid="{00000000-0005-0000-0000-00004E690000}"/>
    <cellStyle name="Normal 19 2 4 2 6" xfId="6822" xr:uid="{00000000-0005-0000-0000-0000B71A0000}"/>
    <cellStyle name="Normal 19 2 4 2 6 3" xfId="21921" xr:uid="{00000000-0005-0000-0000-0000B5550000}"/>
    <cellStyle name="Normal 19 2 4 2 8" xfId="16908" xr:uid="{00000000-0005-0000-0000-000020420000}"/>
    <cellStyle name="Normal 19 2 4 3" xfId="2170" xr:uid="{00000000-0005-0000-0000-00008A080000}"/>
    <cellStyle name="Normal 19 2 4 3 2" xfId="3859" xr:uid="{00000000-0005-0000-0000-0000240F0000}"/>
    <cellStyle name="Normal 19 2 4 3 2 2" xfId="13932" xr:uid="{00000000-0005-0000-0000-00007D360000}"/>
    <cellStyle name="Normal 19 2 4 3 2 2 3" xfId="29027" xr:uid="{00000000-0005-0000-0000-000077710000}"/>
    <cellStyle name="Normal 19 2 4 3 2 3" xfId="8912" xr:uid="{00000000-0005-0000-0000-0000E1220000}"/>
    <cellStyle name="Normal 19 2 4 3 2 3 3" xfId="24010" xr:uid="{00000000-0005-0000-0000-0000DE5D0000}"/>
    <cellStyle name="Normal 19 2 4 3 2 5" xfId="18997" xr:uid="{00000000-0005-0000-0000-0000494A0000}"/>
    <cellStyle name="Normal 19 2 4 3 3" xfId="5551" xr:uid="{00000000-0005-0000-0000-0000C0150000}"/>
    <cellStyle name="Normal 19 2 4 3 3 2" xfId="15603" xr:uid="{00000000-0005-0000-0000-0000043D0000}"/>
    <cellStyle name="Normal 19 2 4 3 3 2 3" xfId="30698" xr:uid="{00000000-0005-0000-0000-0000FE770000}"/>
    <cellStyle name="Normal 19 2 4 3 3 3" xfId="10583" xr:uid="{00000000-0005-0000-0000-000068290000}"/>
    <cellStyle name="Normal 19 2 4 3 3 3 3" xfId="25681" xr:uid="{00000000-0005-0000-0000-000065640000}"/>
    <cellStyle name="Normal 19 2 4 3 3 5" xfId="20668" xr:uid="{00000000-0005-0000-0000-0000D0500000}"/>
    <cellStyle name="Normal 19 2 4 3 4" xfId="12261" xr:uid="{00000000-0005-0000-0000-0000F62F0000}"/>
    <cellStyle name="Normal 19 2 4 3 4 3" xfId="27356" xr:uid="{00000000-0005-0000-0000-0000F06A0000}"/>
    <cellStyle name="Normal 19 2 4 3 5" xfId="7240" xr:uid="{00000000-0005-0000-0000-0000591C0000}"/>
    <cellStyle name="Normal 19 2 4 3 5 3" xfId="22339" xr:uid="{00000000-0005-0000-0000-000057570000}"/>
    <cellStyle name="Normal 19 2 4 3 7" xfId="17326" xr:uid="{00000000-0005-0000-0000-0000C2430000}"/>
    <cellStyle name="Normal 19 2 4 4" xfId="3022" xr:uid="{00000000-0005-0000-0000-0000DF0B0000}"/>
    <cellStyle name="Normal 19 2 4 4 2" xfId="13096" xr:uid="{00000000-0005-0000-0000-000039330000}"/>
    <cellStyle name="Normal 19 2 4 4 2 3" xfId="28191" xr:uid="{00000000-0005-0000-0000-0000336E0000}"/>
    <cellStyle name="Normal 19 2 4 4 3" xfId="8076" xr:uid="{00000000-0005-0000-0000-00009D1F0000}"/>
    <cellStyle name="Normal 19 2 4 4 3 3" xfId="23174" xr:uid="{00000000-0005-0000-0000-00009A5A0000}"/>
    <cellStyle name="Normal 19 2 4 4 5" xfId="18161" xr:uid="{00000000-0005-0000-0000-000005470000}"/>
    <cellStyle name="Normal 19 2 4 5" xfId="4715" xr:uid="{00000000-0005-0000-0000-00007C120000}"/>
    <cellStyle name="Normal 19 2 4 5 2" xfId="14767" xr:uid="{00000000-0005-0000-0000-0000C0390000}"/>
    <cellStyle name="Normal 19 2 4 5 2 3" xfId="29862" xr:uid="{00000000-0005-0000-0000-0000BA740000}"/>
    <cellStyle name="Normal 19 2 4 5 3" xfId="9747" xr:uid="{00000000-0005-0000-0000-000024260000}"/>
    <cellStyle name="Normal 19 2 4 5 3 3" xfId="24845" xr:uid="{00000000-0005-0000-0000-000021610000}"/>
    <cellStyle name="Normal 19 2 4 5 5" xfId="19832" xr:uid="{00000000-0005-0000-0000-00008C4D0000}"/>
    <cellStyle name="Normal 19 2 4 6" xfId="11425" xr:uid="{00000000-0005-0000-0000-0000B22C0000}"/>
    <cellStyle name="Normal 19 2 4 6 3" xfId="26520" xr:uid="{00000000-0005-0000-0000-0000AC670000}"/>
    <cellStyle name="Normal 19 2 4 7" xfId="6404" xr:uid="{00000000-0005-0000-0000-000015190000}"/>
    <cellStyle name="Normal 19 2 4 7 3" xfId="21503" xr:uid="{00000000-0005-0000-0000-000013540000}"/>
    <cellStyle name="Normal 19 2 4 9" xfId="16490" xr:uid="{00000000-0005-0000-0000-00007E400000}"/>
    <cellStyle name="Normal 19 2 5" xfId="1539" xr:uid="{00000000-0005-0000-0000-000013060000}"/>
    <cellStyle name="Normal 19 2 5 2" xfId="2380" xr:uid="{00000000-0005-0000-0000-00005C090000}"/>
    <cellStyle name="Normal 19 2 5 2 2" xfId="4069" xr:uid="{00000000-0005-0000-0000-0000F60F0000}"/>
    <cellStyle name="Normal 19 2 5 2 2 2" xfId="14142" xr:uid="{00000000-0005-0000-0000-00004F370000}"/>
    <cellStyle name="Normal 19 2 5 2 2 2 3" xfId="29237" xr:uid="{00000000-0005-0000-0000-000049720000}"/>
    <cellStyle name="Normal 19 2 5 2 2 3" xfId="9122" xr:uid="{00000000-0005-0000-0000-0000B3230000}"/>
    <cellStyle name="Normal 19 2 5 2 2 3 3" xfId="24220" xr:uid="{00000000-0005-0000-0000-0000B05E0000}"/>
    <cellStyle name="Normal 19 2 5 2 2 5" xfId="19207" xr:uid="{00000000-0005-0000-0000-00001B4B0000}"/>
    <cellStyle name="Normal 19 2 5 2 3" xfId="5761" xr:uid="{00000000-0005-0000-0000-000092160000}"/>
    <cellStyle name="Normal 19 2 5 2 3 2" xfId="15813" xr:uid="{00000000-0005-0000-0000-0000D63D0000}"/>
    <cellStyle name="Normal 19 2 5 2 3 2 3" xfId="30908" xr:uid="{00000000-0005-0000-0000-0000D0780000}"/>
    <cellStyle name="Normal 19 2 5 2 3 3" xfId="10793" xr:uid="{00000000-0005-0000-0000-00003A2A0000}"/>
    <cellStyle name="Normal 19 2 5 2 3 3 3" xfId="25891" xr:uid="{00000000-0005-0000-0000-000037650000}"/>
    <cellStyle name="Normal 19 2 5 2 3 5" xfId="20878" xr:uid="{00000000-0005-0000-0000-0000A2510000}"/>
    <cellStyle name="Normal 19 2 5 2 4" xfId="12471" xr:uid="{00000000-0005-0000-0000-0000C8300000}"/>
    <cellStyle name="Normal 19 2 5 2 4 3" xfId="27566" xr:uid="{00000000-0005-0000-0000-0000C26B0000}"/>
    <cellStyle name="Normal 19 2 5 2 5" xfId="7450" xr:uid="{00000000-0005-0000-0000-00002B1D0000}"/>
    <cellStyle name="Normal 19 2 5 2 5 3" xfId="22549" xr:uid="{00000000-0005-0000-0000-000029580000}"/>
    <cellStyle name="Normal 19 2 5 2 7" xfId="17536" xr:uid="{00000000-0005-0000-0000-000094440000}"/>
    <cellStyle name="Normal 19 2 5 3" xfId="3232" xr:uid="{00000000-0005-0000-0000-0000B10C0000}"/>
    <cellStyle name="Normal 19 2 5 3 2" xfId="13306" xr:uid="{00000000-0005-0000-0000-00000B340000}"/>
    <cellStyle name="Normal 19 2 5 3 2 3" xfId="28401" xr:uid="{00000000-0005-0000-0000-0000056F0000}"/>
    <cellStyle name="Normal 19 2 5 3 3" xfId="8286" xr:uid="{00000000-0005-0000-0000-00006F200000}"/>
    <cellStyle name="Normal 19 2 5 3 3 3" xfId="23384" xr:uid="{00000000-0005-0000-0000-00006C5B0000}"/>
    <cellStyle name="Normal 19 2 5 3 5" xfId="18371" xr:uid="{00000000-0005-0000-0000-0000D7470000}"/>
    <cellStyle name="Normal 19 2 5 4" xfId="4925" xr:uid="{00000000-0005-0000-0000-00004E130000}"/>
    <cellStyle name="Normal 19 2 5 4 2" xfId="14977" xr:uid="{00000000-0005-0000-0000-0000923A0000}"/>
    <cellStyle name="Normal 19 2 5 4 2 3" xfId="30072" xr:uid="{00000000-0005-0000-0000-00008C750000}"/>
    <cellStyle name="Normal 19 2 5 4 3" xfId="9957" xr:uid="{00000000-0005-0000-0000-0000F6260000}"/>
    <cellStyle name="Normal 19 2 5 4 3 3" xfId="25055" xr:uid="{00000000-0005-0000-0000-0000F3610000}"/>
    <cellStyle name="Normal 19 2 5 4 5" xfId="20042" xr:uid="{00000000-0005-0000-0000-00005E4E0000}"/>
    <cellStyle name="Normal 19 2 5 5" xfId="11635" xr:uid="{00000000-0005-0000-0000-0000842D0000}"/>
    <cellStyle name="Normal 19 2 5 5 3" xfId="26730" xr:uid="{00000000-0005-0000-0000-00007E680000}"/>
    <cellStyle name="Normal 19 2 5 6" xfId="6614" xr:uid="{00000000-0005-0000-0000-0000E7190000}"/>
    <cellStyle name="Normal 19 2 5 6 3" xfId="21713" xr:uid="{00000000-0005-0000-0000-0000E5540000}"/>
    <cellStyle name="Normal 19 2 5 8" xfId="16700" xr:uid="{00000000-0005-0000-0000-000050410000}"/>
    <cellStyle name="Normal 19 2 6" xfId="1960" xr:uid="{00000000-0005-0000-0000-0000B8070000}"/>
    <cellStyle name="Normal 19 2 6 2" xfId="3651" xr:uid="{00000000-0005-0000-0000-0000540E0000}"/>
    <cellStyle name="Normal 19 2 6 2 2" xfId="13724" xr:uid="{00000000-0005-0000-0000-0000AD350000}"/>
    <cellStyle name="Normal 19 2 6 2 2 3" xfId="28819" xr:uid="{00000000-0005-0000-0000-0000A7700000}"/>
    <cellStyle name="Normal 19 2 6 2 3" xfId="8704" xr:uid="{00000000-0005-0000-0000-000011220000}"/>
    <cellStyle name="Normal 19 2 6 2 3 3" xfId="23802" xr:uid="{00000000-0005-0000-0000-00000E5D0000}"/>
    <cellStyle name="Normal 19 2 6 2 5" xfId="18789" xr:uid="{00000000-0005-0000-0000-000079490000}"/>
    <cellStyle name="Normal 19 2 6 3" xfId="5343" xr:uid="{00000000-0005-0000-0000-0000F0140000}"/>
    <cellStyle name="Normal 19 2 6 3 2" xfId="15395" xr:uid="{00000000-0005-0000-0000-0000343C0000}"/>
    <cellStyle name="Normal 19 2 6 3 2 3" xfId="30490" xr:uid="{00000000-0005-0000-0000-00002E770000}"/>
    <cellStyle name="Normal 19 2 6 3 3" xfId="10375" xr:uid="{00000000-0005-0000-0000-000098280000}"/>
    <cellStyle name="Normal 19 2 6 3 3 3" xfId="25473" xr:uid="{00000000-0005-0000-0000-000095630000}"/>
    <cellStyle name="Normal 19 2 6 3 5" xfId="20460" xr:uid="{00000000-0005-0000-0000-000000500000}"/>
    <cellStyle name="Normal 19 2 6 4" xfId="12053" xr:uid="{00000000-0005-0000-0000-0000262F0000}"/>
    <cellStyle name="Normal 19 2 6 4 3" xfId="27148" xr:uid="{00000000-0005-0000-0000-0000206A0000}"/>
    <cellStyle name="Normal 19 2 6 5" xfId="7032" xr:uid="{00000000-0005-0000-0000-0000891B0000}"/>
    <cellStyle name="Normal 19 2 6 5 3" xfId="22131" xr:uid="{00000000-0005-0000-0000-000087560000}"/>
    <cellStyle name="Normal 19 2 6 7" xfId="17118" xr:uid="{00000000-0005-0000-0000-0000F2420000}"/>
    <cellStyle name="Normal 19 2 7" xfId="2810" xr:uid="{00000000-0005-0000-0000-00000B0B0000}"/>
    <cellStyle name="Normal 19 2 7 2" xfId="12888" xr:uid="{00000000-0005-0000-0000-000069320000}"/>
    <cellStyle name="Normal 19 2 7 2 3" xfId="27983" xr:uid="{00000000-0005-0000-0000-0000636D0000}"/>
    <cellStyle name="Normal 19 2 7 3" xfId="7868" xr:uid="{00000000-0005-0000-0000-0000CD1E0000}"/>
    <cellStyle name="Normal 19 2 7 3 3" xfId="22966" xr:uid="{00000000-0005-0000-0000-0000CA590000}"/>
    <cellStyle name="Normal 19 2 7 5" xfId="17953" xr:uid="{00000000-0005-0000-0000-000035460000}"/>
    <cellStyle name="Normal 19 2 8" xfId="4504" xr:uid="{00000000-0005-0000-0000-0000A9110000}"/>
    <cellStyle name="Normal 19 2 8 2" xfId="14559" xr:uid="{00000000-0005-0000-0000-0000F0380000}"/>
    <cellStyle name="Normal 19 2 8 2 3" xfId="29654" xr:uid="{00000000-0005-0000-0000-0000EA730000}"/>
    <cellStyle name="Normal 19 2 8 3" xfId="9539" xr:uid="{00000000-0005-0000-0000-000054250000}"/>
    <cellStyle name="Normal 19 2 8 3 3" xfId="24637" xr:uid="{00000000-0005-0000-0000-000051600000}"/>
    <cellStyle name="Normal 19 2 8 5" xfId="19624" xr:uid="{00000000-0005-0000-0000-0000BC4C0000}"/>
    <cellStyle name="Normal 19 2 9" xfId="11215" xr:uid="{00000000-0005-0000-0000-0000E02B0000}"/>
    <cellStyle name="Normal 19 2 9 3" xfId="26312" xr:uid="{00000000-0005-0000-0000-0000DC660000}"/>
    <cellStyle name="Normal 2" xfId="133" xr:uid="{00000000-0005-0000-0000-00008A000000}"/>
    <cellStyle name="Normal 2 2" xfId="134" xr:uid="{00000000-0005-0000-0000-00008B000000}"/>
    <cellStyle name="Normal 2 2 2 2" xfId="31323" xr:uid="{CFA1CEE0-23C3-4BF9-85D0-A0B6329D0206}"/>
    <cellStyle name="Normal 2 2 3" xfId="828" xr:uid="{00000000-0005-0000-0000-00004B030000}"/>
    <cellStyle name="Normal 2 2 3 10" xfId="6195" xr:uid="{00000000-0005-0000-0000-000044180000}"/>
    <cellStyle name="Normal 2 2 3 10 3" xfId="21296" xr:uid="{00000000-0005-0000-0000-000044530000}"/>
    <cellStyle name="Normal 2 2 3 11" xfId="31372" xr:uid="{9132262D-398C-4746-883C-47858294E8F0}"/>
    <cellStyle name="Normal 2 2 3 12" xfId="16281" xr:uid="{00000000-0005-0000-0000-0000AD3F0000}"/>
    <cellStyle name="Normal 2 2 3 2" xfId="1160" xr:uid="{00000000-0005-0000-0000-000098040000}"/>
    <cellStyle name="Normal 2 2 3 2 11" xfId="16335" xr:uid="{00000000-0005-0000-0000-0000E33F0000}"/>
    <cellStyle name="Normal 2 2 3 2 2" xfId="1268" xr:uid="{00000000-0005-0000-0000-000004050000}"/>
    <cellStyle name="Normal 2 2 3 2 2 10" xfId="16439" xr:uid="{00000000-0005-0000-0000-00004B400000}"/>
    <cellStyle name="Normal 2 2 3 2 2 2" xfId="1485" xr:uid="{00000000-0005-0000-0000-0000DD050000}"/>
    <cellStyle name="Normal 2 2 3 2 2 2 2" xfId="1906" xr:uid="{00000000-0005-0000-0000-000082070000}"/>
    <cellStyle name="Normal 2 2 3 2 2 2 2 2" xfId="2745" xr:uid="{00000000-0005-0000-0000-0000C90A0000}"/>
    <cellStyle name="Normal 2 2 3 2 2 2 2 2 2" xfId="4434" xr:uid="{00000000-0005-0000-0000-000063110000}"/>
    <cellStyle name="Normal 2 2 3 2 2 2 2 2 2 2" xfId="14507" xr:uid="{00000000-0005-0000-0000-0000BC380000}"/>
    <cellStyle name="Normal 2 2 3 2 2 2 2 2 2 2 3" xfId="29602" xr:uid="{00000000-0005-0000-0000-0000B6730000}"/>
    <cellStyle name="Normal 2 2 3 2 2 2 2 2 2 3" xfId="9487" xr:uid="{00000000-0005-0000-0000-000020250000}"/>
    <cellStyle name="Normal 2 2 3 2 2 2 2 2 2 3 3" xfId="24585" xr:uid="{00000000-0005-0000-0000-00001D600000}"/>
    <cellStyle name="Normal 2 2 3 2 2 2 2 2 2 5" xfId="19572" xr:uid="{00000000-0005-0000-0000-0000884C0000}"/>
    <cellStyle name="Normal 2 2 3 2 2 2 2 2 3" xfId="6126" xr:uid="{00000000-0005-0000-0000-0000FF170000}"/>
    <cellStyle name="Normal 2 2 3 2 2 2 2 2 3 2" xfId="16178" xr:uid="{00000000-0005-0000-0000-0000433F0000}"/>
    <cellStyle name="Normal 2 2 3 2 2 2 2 2 3 2 3" xfId="31273" xr:uid="{00000000-0005-0000-0000-00003D7A0000}"/>
    <cellStyle name="Normal 2 2 3 2 2 2 2 2 3 3" xfId="11158" xr:uid="{00000000-0005-0000-0000-0000A72B0000}"/>
    <cellStyle name="Normal 2 2 3 2 2 2 2 2 3 3 3" xfId="26256" xr:uid="{00000000-0005-0000-0000-0000A4660000}"/>
    <cellStyle name="Normal 2 2 3 2 2 2 2 2 3 5" xfId="21243" xr:uid="{00000000-0005-0000-0000-00000F530000}"/>
    <cellStyle name="Normal 2 2 3 2 2 2 2 2 4" xfId="12836" xr:uid="{00000000-0005-0000-0000-000035320000}"/>
    <cellStyle name="Normal 2 2 3 2 2 2 2 2 4 3" xfId="27931" xr:uid="{00000000-0005-0000-0000-00002F6D0000}"/>
    <cellStyle name="Normal 2 2 3 2 2 2 2 2 5" xfId="7815" xr:uid="{00000000-0005-0000-0000-0000981E0000}"/>
    <cellStyle name="Normal 2 2 3 2 2 2 2 2 5 3" xfId="22914" xr:uid="{00000000-0005-0000-0000-000096590000}"/>
    <cellStyle name="Normal 2 2 3 2 2 2 2 2 7" xfId="17901" xr:uid="{00000000-0005-0000-0000-000001460000}"/>
    <cellStyle name="Normal 2 2 3 2 2 2 2 3" xfId="3597" xr:uid="{00000000-0005-0000-0000-00001E0E0000}"/>
    <cellStyle name="Normal 2 2 3 2 2 2 2 3 2" xfId="13671" xr:uid="{00000000-0005-0000-0000-000078350000}"/>
    <cellStyle name="Normal 2 2 3 2 2 2 2 3 2 3" xfId="28766" xr:uid="{00000000-0005-0000-0000-000072700000}"/>
    <cellStyle name="Normal 2 2 3 2 2 2 2 3 3" xfId="8651" xr:uid="{00000000-0005-0000-0000-0000DC210000}"/>
    <cellStyle name="Normal 2 2 3 2 2 2 2 3 3 3" xfId="23749" xr:uid="{00000000-0005-0000-0000-0000D95C0000}"/>
    <cellStyle name="Normal 2 2 3 2 2 2 2 3 5" xfId="18736" xr:uid="{00000000-0005-0000-0000-000044490000}"/>
    <cellStyle name="Normal 2 2 3 2 2 2 2 4" xfId="5290" xr:uid="{00000000-0005-0000-0000-0000BB140000}"/>
    <cellStyle name="Normal 2 2 3 2 2 2 2 4 2" xfId="15342" xr:uid="{00000000-0005-0000-0000-0000FF3B0000}"/>
    <cellStyle name="Normal 2 2 3 2 2 2 2 4 2 3" xfId="30437" xr:uid="{00000000-0005-0000-0000-0000F9760000}"/>
    <cellStyle name="Normal 2 2 3 2 2 2 2 4 3" xfId="10322" xr:uid="{00000000-0005-0000-0000-000063280000}"/>
    <cellStyle name="Normal 2 2 3 2 2 2 2 4 3 3" xfId="25420" xr:uid="{00000000-0005-0000-0000-000060630000}"/>
    <cellStyle name="Normal 2 2 3 2 2 2 2 4 5" xfId="20407" xr:uid="{00000000-0005-0000-0000-0000CB4F0000}"/>
    <cellStyle name="Normal 2 2 3 2 2 2 2 5" xfId="12000" xr:uid="{00000000-0005-0000-0000-0000F12E0000}"/>
    <cellStyle name="Normal 2 2 3 2 2 2 2 5 3" xfId="27095" xr:uid="{00000000-0005-0000-0000-0000EB690000}"/>
    <cellStyle name="Normal 2 2 3 2 2 2 2 6" xfId="6979" xr:uid="{00000000-0005-0000-0000-0000541B0000}"/>
    <cellStyle name="Normal 2 2 3 2 2 2 2 6 3" xfId="22078" xr:uid="{00000000-0005-0000-0000-000052560000}"/>
    <cellStyle name="Normal 2 2 3 2 2 2 2 8" xfId="17065" xr:uid="{00000000-0005-0000-0000-0000BD420000}"/>
    <cellStyle name="Normal 2 2 3 2 2 2 3" xfId="2327" xr:uid="{00000000-0005-0000-0000-000027090000}"/>
    <cellStyle name="Normal 2 2 3 2 2 2 3 2" xfId="4016" xr:uid="{00000000-0005-0000-0000-0000C10F0000}"/>
    <cellStyle name="Normal 2 2 3 2 2 2 3 2 2" xfId="14089" xr:uid="{00000000-0005-0000-0000-00001A370000}"/>
    <cellStyle name="Normal 2 2 3 2 2 2 3 2 2 3" xfId="29184" xr:uid="{00000000-0005-0000-0000-000014720000}"/>
    <cellStyle name="Normal 2 2 3 2 2 2 3 2 3" xfId="9069" xr:uid="{00000000-0005-0000-0000-00007E230000}"/>
    <cellStyle name="Normal 2 2 3 2 2 2 3 2 3 3" xfId="24167" xr:uid="{00000000-0005-0000-0000-00007B5E0000}"/>
    <cellStyle name="Normal 2 2 3 2 2 2 3 2 5" xfId="19154" xr:uid="{00000000-0005-0000-0000-0000E64A0000}"/>
    <cellStyle name="Normal 2 2 3 2 2 2 3 3" xfId="5708" xr:uid="{00000000-0005-0000-0000-00005D160000}"/>
    <cellStyle name="Normal 2 2 3 2 2 2 3 3 2" xfId="15760" xr:uid="{00000000-0005-0000-0000-0000A13D0000}"/>
    <cellStyle name="Normal 2 2 3 2 2 2 3 3 2 3" xfId="30855" xr:uid="{00000000-0005-0000-0000-00009B780000}"/>
    <cellStyle name="Normal 2 2 3 2 2 2 3 3 3" xfId="10740" xr:uid="{00000000-0005-0000-0000-0000052A0000}"/>
    <cellStyle name="Normal 2 2 3 2 2 2 3 3 3 3" xfId="25838" xr:uid="{00000000-0005-0000-0000-000002650000}"/>
    <cellStyle name="Normal 2 2 3 2 2 2 3 3 5" xfId="20825" xr:uid="{00000000-0005-0000-0000-00006D510000}"/>
    <cellStyle name="Normal 2 2 3 2 2 2 3 4" xfId="12418" xr:uid="{00000000-0005-0000-0000-000093300000}"/>
    <cellStyle name="Normal 2 2 3 2 2 2 3 4 3" xfId="27513" xr:uid="{00000000-0005-0000-0000-00008D6B0000}"/>
    <cellStyle name="Normal 2 2 3 2 2 2 3 5" xfId="7397" xr:uid="{00000000-0005-0000-0000-0000F61C0000}"/>
    <cellStyle name="Normal 2 2 3 2 2 2 3 5 3" xfId="22496" xr:uid="{00000000-0005-0000-0000-0000F4570000}"/>
    <cellStyle name="Normal 2 2 3 2 2 2 3 7" xfId="17483" xr:uid="{00000000-0005-0000-0000-00005F440000}"/>
    <cellStyle name="Normal 2 2 3 2 2 2 4" xfId="3179" xr:uid="{00000000-0005-0000-0000-00007C0C0000}"/>
    <cellStyle name="Normal 2 2 3 2 2 2 4 2" xfId="13253" xr:uid="{00000000-0005-0000-0000-0000D6330000}"/>
    <cellStyle name="Normal 2 2 3 2 2 2 4 2 3" xfId="28348" xr:uid="{00000000-0005-0000-0000-0000D06E0000}"/>
    <cellStyle name="Normal 2 2 3 2 2 2 4 3" xfId="8233" xr:uid="{00000000-0005-0000-0000-00003A200000}"/>
    <cellStyle name="Normal 2 2 3 2 2 2 4 3 3" xfId="23331" xr:uid="{00000000-0005-0000-0000-0000375B0000}"/>
    <cellStyle name="Normal 2 2 3 2 2 2 4 5" xfId="18318" xr:uid="{00000000-0005-0000-0000-0000A2470000}"/>
    <cellStyle name="Normal 2 2 3 2 2 2 5" xfId="4872" xr:uid="{00000000-0005-0000-0000-000019130000}"/>
    <cellStyle name="Normal 2 2 3 2 2 2 5 2" xfId="14924" xr:uid="{00000000-0005-0000-0000-00005D3A0000}"/>
    <cellStyle name="Normal 2 2 3 2 2 2 5 2 3" xfId="30019" xr:uid="{00000000-0005-0000-0000-000057750000}"/>
    <cellStyle name="Normal 2 2 3 2 2 2 5 3" xfId="9904" xr:uid="{00000000-0005-0000-0000-0000C1260000}"/>
    <cellStyle name="Normal 2 2 3 2 2 2 5 3 3" xfId="25002" xr:uid="{00000000-0005-0000-0000-0000BE610000}"/>
    <cellStyle name="Normal 2 2 3 2 2 2 5 5" xfId="19989" xr:uid="{00000000-0005-0000-0000-0000294E0000}"/>
    <cellStyle name="Normal 2 2 3 2 2 2 6" xfId="11582" xr:uid="{00000000-0005-0000-0000-00004F2D0000}"/>
    <cellStyle name="Normal 2 2 3 2 2 2 6 3" xfId="26677" xr:uid="{00000000-0005-0000-0000-000049680000}"/>
    <cellStyle name="Normal 2 2 3 2 2 2 7" xfId="6561" xr:uid="{00000000-0005-0000-0000-0000B2190000}"/>
    <cellStyle name="Normal 2 2 3 2 2 2 7 3" xfId="21660" xr:uid="{00000000-0005-0000-0000-0000B0540000}"/>
    <cellStyle name="Normal 2 2 3 2 2 2 9" xfId="16647" xr:uid="{00000000-0005-0000-0000-00001B410000}"/>
    <cellStyle name="Normal 2 2 3 2 2 3" xfId="1698" xr:uid="{00000000-0005-0000-0000-0000B2060000}"/>
    <cellStyle name="Normal 2 2 3 2 2 3 2" xfId="2537" xr:uid="{00000000-0005-0000-0000-0000F9090000}"/>
    <cellStyle name="Normal 2 2 3 2 2 3 2 2" xfId="4226" xr:uid="{00000000-0005-0000-0000-000093100000}"/>
    <cellStyle name="Normal 2 2 3 2 2 3 2 2 2" xfId="14299" xr:uid="{00000000-0005-0000-0000-0000EC370000}"/>
    <cellStyle name="Normal 2 2 3 2 2 3 2 2 2 3" xfId="29394" xr:uid="{00000000-0005-0000-0000-0000E6720000}"/>
    <cellStyle name="Normal 2 2 3 2 2 3 2 2 3" xfId="9279" xr:uid="{00000000-0005-0000-0000-000050240000}"/>
    <cellStyle name="Normal 2 2 3 2 2 3 2 2 3 3" xfId="24377" xr:uid="{00000000-0005-0000-0000-00004D5F0000}"/>
    <cellStyle name="Normal 2 2 3 2 2 3 2 2 5" xfId="19364" xr:uid="{00000000-0005-0000-0000-0000B84B0000}"/>
    <cellStyle name="Normal 2 2 3 2 2 3 2 3" xfId="5918" xr:uid="{00000000-0005-0000-0000-00002F170000}"/>
    <cellStyle name="Normal 2 2 3 2 2 3 2 3 2" xfId="15970" xr:uid="{00000000-0005-0000-0000-0000733E0000}"/>
    <cellStyle name="Normal 2 2 3 2 2 3 2 3 2 3" xfId="31065" xr:uid="{00000000-0005-0000-0000-00006D790000}"/>
    <cellStyle name="Normal 2 2 3 2 2 3 2 3 3" xfId="10950" xr:uid="{00000000-0005-0000-0000-0000D72A0000}"/>
    <cellStyle name="Normal 2 2 3 2 2 3 2 3 3 3" xfId="26048" xr:uid="{00000000-0005-0000-0000-0000D4650000}"/>
    <cellStyle name="Normal 2 2 3 2 2 3 2 3 5" xfId="21035" xr:uid="{00000000-0005-0000-0000-00003F520000}"/>
    <cellStyle name="Normal 2 2 3 2 2 3 2 4" xfId="12628" xr:uid="{00000000-0005-0000-0000-000065310000}"/>
    <cellStyle name="Normal 2 2 3 2 2 3 2 4 3" xfId="27723" xr:uid="{00000000-0005-0000-0000-00005F6C0000}"/>
    <cellStyle name="Normal 2 2 3 2 2 3 2 5" xfId="7607" xr:uid="{00000000-0005-0000-0000-0000C81D0000}"/>
    <cellStyle name="Normal 2 2 3 2 2 3 2 5 3" xfId="22706" xr:uid="{00000000-0005-0000-0000-0000C6580000}"/>
    <cellStyle name="Normal 2 2 3 2 2 3 2 7" xfId="17693" xr:uid="{00000000-0005-0000-0000-000031450000}"/>
    <cellStyle name="Normal 2 2 3 2 2 3 3" xfId="3389" xr:uid="{00000000-0005-0000-0000-00004E0D0000}"/>
    <cellStyle name="Normal 2 2 3 2 2 3 3 2" xfId="13463" xr:uid="{00000000-0005-0000-0000-0000A8340000}"/>
    <cellStyle name="Normal 2 2 3 2 2 3 3 2 3" xfId="28558" xr:uid="{00000000-0005-0000-0000-0000A26F0000}"/>
    <cellStyle name="Normal 2 2 3 2 2 3 3 3" xfId="8443" xr:uid="{00000000-0005-0000-0000-00000C210000}"/>
    <cellStyle name="Normal 2 2 3 2 2 3 3 3 3" xfId="23541" xr:uid="{00000000-0005-0000-0000-0000095C0000}"/>
    <cellStyle name="Normal 2 2 3 2 2 3 3 5" xfId="18528" xr:uid="{00000000-0005-0000-0000-000074480000}"/>
    <cellStyle name="Normal 2 2 3 2 2 3 4" xfId="5082" xr:uid="{00000000-0005-0000-0000-0000EB130000}"/>
    <cellStyle name="Normal 2 2 3 2 2 3 4 2" xfId="15134" xr:uid="{00000000-0005-0000-0000-00002F3B0000}"/>
    <cellStyle name="Normal 2 2 3 2 2 3 4 2 3" xfId="30229" xr:uid="{00000000-0005-0000-0000-000029760000}"/>
    <cellStyle name="Normal 2 2 3 2 2 3 4 3" xfId="10114" xr:uid="{00000000-0005-0000-0000-000093270000}"/>
    <cellStyle name="Normal 2 2 3 2 2 3 4 3 3" xfId="25212" xr:uid="{00000000-0005-0000-0000-000090620000}"/>
    <cellStyle name="Normal 2 2 3 2 2 3 4 5" xfId="20199" xr:uid="{00000000-0005-0000-0000-0000FB4E0000}"/>
    <cellStyle name="Normal 2 2 3 2 2 3 5" xfId="11792" xr:uid="{00000000-0005-0000-0000-0000212E0000}"/>
    <cellStyle name="Normal 2 2 3 2 2 3 5 3" xfId="26887" xr:uid="{00000000-0005-0000-0000-00001B690000}"/>
    <cellStyle name="Normal 2 2 3 2 2 3 6" xfId="6771" xr:uid="{00000000-0005-0000-0000-0000841A0000}"/>
    <cellStyle name="Normal 2 2 3 2 2 3 6 3" xfId="21870" xr:uid="{00000000-0005-0000-0000-000082550000}"/>
    <cellStyle name="Normal 2 2 3 2 2 3 8" xfId="16857" xr:uid="{00000000-0005-0000-0000-0000ED410000}"/>
    <cellStyle name="Normal 2 2 3 2 2 4" xfId="2119" xr:uid="{00000000-0005-0000-0000-000057080000}"/>
    <cellStyle name="Normal 2 2 3 2 2 4 2" xfId="3808" xr:uid="{00000000-0005-0000-0000-0000F10E0000}"/>
    <cellStyle name="Normal 2 2 3 2 2 4 2 2" xfId="13881" xr:uid="{00000000-0005-0000-0000-00004A360000}"/>
    <cellStyle name="Normal 2 2 3 2 2 4 2 2 3" xfId="28976" xr:uid="{00000000-0005-0000-0000-000044710000}"/>
    <cellStyle name="Normal 2 2 3 2 2 4 2 3" xfId="8861" xr:uid="{00000000-0005-0000-0000-0000AE220000}"/>
    <cellStyle name="Normal 2 2 3 2 2 4 2 3 3" xfId="23959" xr:uid="{00000000-0005-0000-0000-0000AB5D0000}"/>
    <cellStyle name="Normal 2 2 3 2 2 4 2 5" xfId="18946" xr:uid="{00000000-0005-0000-0000-0000164A0000}"/>
    <cellStyle name="Normal 2 2 3 2 2 4 3" xfId="5500" xr:uid="{00000000-0005-0000-0000-00008D150000}"/>
    <cellStyle name="Normal 2 2 3 2 2 4 3 2" xfId="15552" xr:uid="{00000000-0005-0000-0000-0000D13C0000}"/>
    <cellStyle name="Normal 2 2 3 2 2 4 3 2 3" xfId="30647" xr:uid="{00000000-0005-0000-0000-0000CB770000}"/>
    <cellStyle name="Normal 2 2 3 2 2 4 3 3" xfId="10532" xr:uid="{00000000-0005-0000-0000-000035290000}"/>
    <cellStyle name="Normal 2 2 3 2 2 4 3 3 3" xfId="25630" xr:uid="{00000000-0005-0000-0000-000032640000}"/>
    <cellStyle name="Normal 2 2 3 2 2 4 3 5" xfId="20617" xr:uid="{00000000-0005-0000-0000-00009D500000}"/>
    <cellStyle name="Normal 2 2 3 2 2 4 4" xfId="12210" xr:uid="{00000000-0005-0000-0000-0000C32F0000}"/>
    <cellStyle name="Normal 2 2 3 2 2 4 4 3" xfId="27305" xr:uid="{00000000-0005-0000-0000-0000BD6A0000}"/>
    <cellStyle name="Normal 2 2 3 2 2 4 5" xfId="7189" xr:uid="{00000000-0005-0000-0000-0000261C0000}"/>
    <cellStyle name="Normal 2 2 3 2 2 4 5 3" xfId="22288" xr:uid="{00000000-0005-0000-0000-000024570000}"/>
    <cellStyle name="Normal 2 2 3 2 2 4 7" xfId="17275" xr:uid="{00000000-0005-0000-0000-00008F430000}"/>
    <cellStyle name="Normal 2 2 3 2 2 5" xfId="2971" xr:uid="{00000000-0005-0000-0000-0000AC0B0000}"/>
    <cellStyle name="Normal 2 2 3 2 2 5 2" xfId="13045" xr:uid="{00000000-0005-0000-0000-000006330000}"/>
    <cellStyle name="Normal 2 2 3 2 2 5 2 3" xfId="28140" xr:uid="{00000000-0005-0000-0000-0000006E0000}"/>
    <cellStyle name="Normal 2 2 3 2 2 5 3" xfId="8025" xr:uid="{00000000-0005-0000-0000-00006A1F0000}"/>
    <cellStyle name="Normal 2 2 3 2 2 5 3 3" xfId="23123" xr:uid="{00000000-0005-0000-0000-0000675A0000}"/>
    <cellStyle name="Normal 2 2 3 2 2 5 5" xfId="18110" xr:uid="{00000000-0005-0000-0000-0000D2460000}"/>
    <cellStyle name="Normal 2 2 3 2 2 6" xfId="4664" xr:uid="{00000000-0005-0000-0000-000049120000}"/>
    <cellStyle name="Normal 2 2 3 2 2 6 2" xfId="14716" xr:uid="{00000000-0005-0000-0000-00008D390000}"/>
    <cellStyle name="Normal 2 2 3 2 2 6 2 3" xfId="29811" xr:uid="{00000000-0005-0000-0000-000087740000}"/>
    <cellStyle name="Normal 2 2 3 2 2 6 3" xfId="9696" xr:uid="{00000000-0005-0000-0000-0000F1250000}"/>
    <cellStyle name="Normal 2 2 3 2 2 6 3 3" xfId="24794" xr:uid="{00000000-0005-0000-0000-0000EE600000}"/>
    <cellStyle name="Normal 2 2 3 2 2 6 5" xfId="19781" xr:uid="{00000000-0005-0000-0000-0000594D0000}"/>
    <cellStyle name="Normal 2 2 3 2 2 7" xfId="11374" xr:uid="{00000000-0005-0000-0000-00007F2C0000}"/>
    <cellStyle name="Normal 2 2 3 2 2 7 3" xfId="26469" xr:uid="{00000000-0005-0000-0000-000079670000}"/>
    <cellStyle name="Normal 2 2 3 2 2 8" xfId="6353" xr:uid="{00000000-0005-0000-0000-0000E2180000}"/>
    <cellStyle name="Normal 2 2 3 2 2 8 3" xfId="21452" xr:uid="{00000000-0005-0000-0000-0000E0530000}"/>
    <cellStyle name="Normal 2 2 3 2 3" xfId="1381" xr:uid="{00000000-0005-0000-0000-000075050000}"/>
    <cellStyle name="Normal 2 2 3 2 3 2" xfId="1802" xr:uid="{00000000-0005-0000-0000-00001A070000}"/>
    <cellStyle name="Normal 2 2 3 2 3 2 2" xfId="2641" xr:uid="{00000000-0005-0000-0000-0000610A0000}"/>
    <cellStyle name="Normal 2 2 3 2 3 2 2 2" xfId="4330" xr:uid="{00000000-0005-0000-0000-0000FB100000}"/>
    <cellStyle name="Normal 2 2 3 2 3 2 2 2 2" xfId="14403" xr:uid="{00000000-0005-0000-0000-000054380000}"/>
    <cellStyle name="Normal 2 2 3 2 3 2 2 2 2 3" xfId="29498" xr:uid="{00000000-0005-0000-0000-00004E730000}"/>
    <cellStyle name="Normal 2 2 3 2 3 2 2 2 3" xfId="9383" xr:uid="{00000000-0005-0000-0000-0000B8240000}"/>
    <cellStyle name="Normal 2 2 3 2 3 2 2 2 3 3" xfId="24481" xr:uid="{00000000-0005-0000-0000-0000B55F0000}"/>
    <cellStyle name="Normal 2 2 3 2 3 2 2 2 5" xfId="19468" xr:uid="{00000000-0005-0000-0000-0000204C0000}"/>
    <cellStyle name="Normal 2 2 3 2 3 2 2 3" xfId="6022" xr:uid="{00000000-0005-0000-0000-000097170000}"/>
    <cellStyle name="Normal 2 2 3 2 3 2 2 3 2" xfId="16074" xr:uid="{00000000-0005-0000-0000-0000DB3E0000}"/>
    <cellStyle name="Normal 2 2 3 2 3 2 2 3 2 3" xfId="31169" xr:uid="{00000000-0005-0000-0000-0000D5790000}"/>
    <cellStyle name="Normal 2 2 3 2 3 2 2 3 3" xfId="11054" xr:uid="{00000000-0005-0000-0000-00003F2B0000}"/>
    <cellStyle name="Normal 2 2 3 2 3 2 2 3 3 3" xfId="26152" xr:uid="{00000000-0005-0000-0000-00003C660000}"/>
    <cellStyle name="Normal 2 2 3 2 3 2 2 3 5" xfId="21139" xr:uid="{00000000-0005-0000-0000-0000A7520000}"/>
    <cellStyle name="Normal 2 2 3 2 3 2 2 4" xfId="12732" xr:uid="{00000000-0005-0000-0000-0000CD310000}"/>
    <cellStyle name="Normal 2 2 3 2 3 2 2 4 3" xfId="27827" xr:uid="{00000000-0005-0000-0000-0000C76C0000}"/>
    <cellStyle name="Normal 2 2 3 2 3 2 2 5" xfId="7711" xr:uid="{00000000-0005-0000-0000-0000301E0000}"/>
    <cellStyle name="Normal 2 2 3 2 3 2 2 5 3" xfId="22810" xr:uid="{00000000-0005-0000-0000-00002E590000}"/>
    <cellStyle name="Normal 2 2 3 2 3 2 2 7" xfId="17797" xr:uid="{00000000-0005-0000-0000-000099450000}"/>
    <cellStyle name="Normal 2 2 3 2 3 2 3" xfId="3493" xr:uid="{00000000-0005-0000-0000-0000B60D0000}"/>
    <cellStyle name="Normal 2 2 3 2 3 2 3 2" xfId="13567" xr:uid="{00000000-0005-0000-0000-000010350000}"/>
    <cellStyle name="Normal 2 2 3 2 3 2 3 2 3" xfId="28662" xr:uid="{00000000-0005-0000-0000-00000A700000}"/>
    <cellStyle name="Normal 2 2 3 2 3 2 3 3" xfId="8547" xr:uid="{00000000-0005-0000-0000-000074210000}"/>
    <cellStyle name="Normal 2 2 3 2 3 2 3 3 3" xfId="23645" xr:uid="{00000000-0005-0000-0000-0000715C0000}"/>
    <cellStyle name="Normal 2 2 3 2 3 2 3 5" xfId="18632" xr:uid="{00000000-0005-0000-0000-0000DC480000}"/>
    <cellStyle name="Normal 2 2 3 2 3 2 4" xfId="5186" xr:uid="{00000000-0005-0000-0000-000053140000}"/>
    <cellStyle name="Normal 2 2 3 2 3 2 4 2" xfId="15238" xr:uid="{00000000-0005-0000-0000-0000973B0000}"/>
    <cellStyle name="Normal 2 2 3 2 3 2 4 2 3" xfId="30333" xr:uid="{00000000-0005-0000-0000-000091760000}"/>
    <cellStyle name="Normal 2 2 3 2 3 2 4 3" xfId="10218" xr:uid="{00000000-0005-0000-0000-0000FB270000}"/>
    <cellStyle name="Normal 2 2 3 2 3 2 4 3 3" xfId="25316" xr:uid="{00000000-0005-0000-0000-0000F8620000}"/>
    <cellStyle name="Normal 2 2 3 2 3 2 4 5" xfId="20303" xr:uid="{00000000-0005-0000-0000-0000634F0000}"/>
    <cellStyle name="Normal 2 2 3 2 3 2 5" xfId="11896" xr:uid="{00000000-0005-0000-0000-0000892E0000}"/>
    <cellStyle name="Normal 2 2 3 2 3 2 5 3" xfId="26991" xr:uid="{00000000-0005-0000-0000-000083690000}"/>
    <cellStyle name="Normal 2 2 3 2 3 2 6" xfId="6875" xr:uid="{00000000-0005-0000-0000-0000EC1A0000}"/>
    <cellStyle name="Normal 2 2 3 2 3 2 6 3" xfId="21974" xr:uid="{00000000-0005-0000-0000-0000EA550000}"/>
    <cellStyle name="Normal 2 2 3 2 3 2 8" xfId="16961" xr:uid="{00000000-0005-0000-0000-000055420000}"/>
    <cellStyle name="Normal 2 2 3 2 3 3" xfId="2223" xr:uid="{00000000-0005-0000-0000-0000BF080000}"/>
    <cellStyle name="Normal 2 2 3 2 3 3 2" xfId="3912" xr:uid="{00000000-0005-0000-0000-0000590F0000}"/>
    <cellStyle name="Normal 2 2 3 2 3 3 2 2" xfId="13985" xr:uid="{00000000-0005-0000-0000-0000B2360000}"/>
    <cellStyle name="Normal 2 2 3 2 3 3 2 2 3" xfId="29080" xr:uid="{00000000-0005-0000-0000-0000AC710000}"/>
    <cellStyle name="Normal 2 2 3 2 3 3 2 3" xfId="8965" xr:uid="{00000000-0005-0000-0000-000016230000}"/>
    <cellStyle name="Normal 2 2 3 2 3 3 2 3 3" xfId="24063" xr:uid="{00000000-0005-0000-0000-0000135E0000}"/>
    <cellStyle name="Normal 2 2 3 2 3 3 2 5" xfId="19050" xr:uid="{00000000-0005-0000-0000-00007E4A0000}"/>
    <cellStyle name="Normal 2 2 3 2 3 3 3" xfId="5604" xr:uid="{00000000-0005-0000-0000-0000F5150000}"/>
    <cellStyle name="Normal 2 2 3 2 3 3 3 2" xfId="15656" xr:uid="{00000000-0005-0000-0000-0000393D0000}"/>
    <cellStyle name="Normal 2 2 3 2 3 3 3 2 3" xfId="30751" xr:uid="{00000000-0005-0000-0000-000033780000}"/>
    <cellStyle name="Normal 2 2 3 2 3 3 3 3" xfId="10636" xr:uid="{00000000-0005-0000-0000-00009D290000}"/>
    <cellStyle name="Normal 2 2 3 2 3 3 3 3 3" xfId="25734" xr:uid="{00000000-0005-0000-0000-00009A640000}"/>
    <cellStyle name="Normal 2 2 3 2 3 3 3 5" xfId="20721" xr:uid="{00000000-0005-0000-0000-000005510000}"/>
    <cellStyle name="Normal 2 2 3 2 3 3 4" xfId="12314" xr:uid="{00000000-0005-0000-0000-00002B300000}"/>
    <cellStyle name="Normal 2 2 3 2 3 3 4 3" xfId="27409" xr:uid="{00000000-0005-0000-0000-0000256B0000}"/>
    <cellStyle name="Normal 2 2 3 2 3 3 5" xfId="7293" xr:uid="{00000000-0005-0000-0000-00008E1C0000}"/>
    <cellStyle name="Normal 2 2 3 2 3 3 5 3" xfId="22392" xr:uid="{00000000-0005-0000-0000-00008C570000}"/>
    <cellStyle name="Normal 2 2 3 2 3 3 7" xfId="17379" xr:uid="{00000000-0005-0000-0000-0000F7430000}"/>
    <cellStyle name="Normal 2 2 3 2 3 4" xfId="3075" xr:uid="{00000000-0005-0000-0000-0000140C0000}"/>
    <cellStyle name="Normal 2 2 3 2 3 4 2" xfId="13149" xr:uid="{00000000-0005-0000-0000-00006E330000}"/>
    <cellStyle name="Normal 2 2 3 2 3 4 2 3" xfId="28244" xr:uid="{00000000-0005-0000-0000-0000686E0000}"/>
    <cellStyle name="Normal 2 2 3 2 3 4 3" xfId="8129" xr:uid="{00000000-0005-0000-0000-0000D21F0000}"/>
    <cellStyle name="Normal 2 2 3 2 3 4 3 3" xfId="23227" xr:uid="{00000000-0005-0000-0000-0000CF5A0000}"/>
    <cellStyle name="Normal 2 2 3 2 3 4 5" xfId="18214" xr:uid="{00000000-0005-0000-0000-00003A470000}"/>
    <cellStyle name="Normal 2 2 3 2 3 5" xfId="4768" xr:uid="{00000000-0005-0000-0000-0000B1120000}"/>
    <cellStyle name="Normal 2 2 3 2 3 5 2" xfId="14820" xr:uid="{00000000-0005-0000-0000-0000F5390000}"/>
    <cellStyle name="Normal 2 2 3 2 3 5 2 3" xfId="29915" xr:uid="{00000000-0005-0000-0000-0000EF740000}"/>
    <cellStyle name="Normal 2 2 3 2 3 5 3" xfId="9800" xr:uid="{00000000-0005-0000-0000-000059260000}"/>
    <cellStyle name="Normal 2 2 3 2 3 5 3 3" xfId="24898" xr:uid="{00000000-0005-0000-0000-000056610000}"/>
    <cellStyle name="Normal 2 2 3 2 3 5 5" xfId="19885" xr:uid="{00000000-0005-0000-0000-0000C14D0000}"/>
    <cellStyle name="Normal 2 2 3 2 3 6" xfId="11478" xr:uid="{00000000-0005-0000-0000-0000E72C0000}"/>
    <cellStyle name="Normal 2 2 3 2 3 6 3" xfId="26573" xr:uid="{00000000-0005-0000-0000-0000E1670000}"/>
    <cellStyle name="Normal 2 2 3 2 3 7" xfId="6457" xr:uid="{00000000-0005-0000-0000-00004A190000}"/>
    <cellStyle name="Normal 2 2 3 2 3 7 3" xfId="21556" xr:uid="{00000000-0005-0000-0000-000048540000}"/>
    <cellStyle name="Normal 2 2 3 2 3 9" xfId="16543" xr:uid="{00000000-0005-0000-0000-0000B3400000}"/>
    <cellStyle name="Normal 2 2 3 2 4" xfId="1594" xr:uid="{00000000-0005-0000-0000-00004A060000}"/>
    <cellStyle name="Normal 2 2 3 2 4 2" xfId="2433" xr:uid="{00000000-0005-0000-0000-000091090000}"/>
    <cellStyle name="Normal 2 2 3 2 4 2 2" xfId="4122" xr:uid="{00000000-0005-0000-0000-00002B100000}"/>
    <cellStyle name="Normal 2 2 3 2 4 2 2 2" xfId="14195" xr:uid="{00000000-0005-0000-0000-000084370000}"/>
    <cellStyle name="Normal 2 2 3 2 4 2 2 2 3" xfId="29290" xr:uid="{00000000-0005-0000-0000-00007E720000}"/>
    <cellStyle name="Normal 2 2 3 2 4 2 2 3" xfId="9175" xr:uid="{00000000-0005-0000-0000-0000E8230000}"/>
    <cellStyle name="Normal 2 2 3 2 4 2 2 3 3" xfId="24273" xr:uid="{00000000-0005-0000-0000-0000E55E0000}"/>
    <cellStyle name="Normal 2 2 3 2 4 2 2 5" xfId="19260" xr:uid="{00000000-0005-0000-0000-0000504B0000}"/>
    <cellStyle name="Normal 2 2 3 2 4 2 3" xfId="5814" xr:uid="{00000000-0005-0000-0000-0000C7160000}"/>
    <cellStyle name="Normal 2 2 3 2 4 2 3 2" xfId="15866" xr:uid="{00000000-0005-0000-0000-00000B3E0000}"/>
    <cellStyle name="Normal 2 2 3 2 4 2 3 2 3" xfId="30961" xr:uid="{00000000-0005-0000-0000-000005790000}"/>
    <cellStyle name="Normal 2 2 3 2 4 2 3 3" xfId="10846" xr:uid="{00000000-0005-0000-0000-00006F2A0000}"/>
    <cellStyle name="Normal 2 2 3 2 4 2 3 3 3" xfId="25944" xr:uid="{00000000-0005-0000-0000-00006C650000}"/>
    <cellStyle name="Normal 2 2 3 2 4 2 3 5" xfId="20931" xr:uid="{00000000-0005-0000-0000-0000D7510000}"/>
    <cellStyle name="Normal 2 2 3 2 4 2 4" xfId="12524" xr:uid="{00000000-0005-0000-0000-0000FD300000}"/>
    <cellStyle name="Normal 2 2 3 2 4 2 4 3" xfId="27619" xr:uid="{00000000-0005-0000-0000-0000F76B0000}"/>
    <cellStyle name="Normal 2 2 3 2 4 2 5" xfId="7503" xr:uid="{00000000-0005-0000-0000-0000601D0000}"/>
    <cellStyle name="Normal 2 2 3 2 4 2 5 3" xfId="22602" xr:uid="{00000000-0005-0000-0000-00005E580000}"/>
    <cellStyle name="Normal 2 2 3 2 4 2 7" xfId="17589" xr:uid="{00000000-0005-0000-0000-0000C9440000}"/>
    <cellStyle name="Normal 2 2 3 2 4 3" xfId="3285" xr:uid="{00000000-0005-0000-0000-0000E60C0000}"/>
    <cellStyle name="Normal 2 2 3 2 4 3 2" xfId="13359" xr:uid="{00000000-0005-0000-0000-000040340000}"/>
    <cellStyle name="Normal 2 2 3 2 4 3 2 3" xfId="28454" xr:uid="{00000000-0005-0000-0000-00003A6F0000}"/>
    <cellStyle name="Normal 2 2 3 2 4 3 3" xfId="8339" xr:uid="{00000000-0005-0000-0000-0000A4200000}"/>
    <cellStyle name="Normal 2 2 3 2 4 3 3 3" xfId="23437" xr:uid="{00000000-0005-0000-0000-0000A15B0000}"/>
    <cellStyle name="Normal 2 2 3 2 4 3 5" xfId="18424" xr:uid="{00000000-0005-0000-0000-00000C480000}"/>
    <cellStyle name="Normal 2 2 3 2 4 4" xfId="4978" xr:uid="{00000000-0005-0000-0000-000083130000}"/>
    <cellStyle name="Normal 2 2 3 2 4 4 2" xfId="15030" xr:uid="{00000000-0005-0000-0000-0000C73A0000}"/>
    <cellStyle name="Normal 2 2 3 2 4 4 2 3" xfId="30125" xr:uid="{00000000-0005-0000-0000-0000C1750000}"/>
    <cellStyle name="Normal 2 2 3 2 4 4 3" xfId="10010" xr:uid="{00000000-0005-0000-0000-00002B270000}"/>
    <cellStyle name="Normal 2 2 3 2 4 4 3 3" xfId="25108" xr:uid="{00000000-0005-0000-0000-000028620000}"/>
    <cellStyle name="Normal 2 2 3 2 4 4 5" xfId="20095" xr:uid="{00000000-0005-0000-0000-0000934E0000}"/>
    <cellStyle name="Normal 2 2 3 2 4 5" xfId="11688" xr:uid="{00000000-0005-0000-0000-0000B92D0000}"/>
    <cellStyle name="Normal 2 2 3 2 4 5 3" xfId="26783" xr:uid="{00000000-0005-0000-0000-0000B3680000}"/>
    <cellStyle name="Normal 2 2 3 2 4 6" xfId="6667" xr:uid="{00000000-0005-0000-0000-00001C1A0000}"/>
    <cellStyle name="Normal 2 2 3 2 4 6 3" xfId="21766" xr:uid="{00000000-0005-0000-0000-00001A550000}"/>
    <cellStyle name="Normal 2 2 3 2 4 8" xfId="16753" xr:uid="{00000000-0005-0000-0000-000085410000}"/>
    <cellStyle name="Normal 2 2 3 2 5" xfId="2015" xr:uid="{00000000-0005-0000-0000-0000EF070000}"/>
    <cellStyle name="Normal 2 2 3 2 5 2" xfId="3704" xr:uid="{00000000-0005-0000-0000-0000890E0000}"/>
    <cellStyle name="Normal 2 2 3 2 5 2 2" xfId="13777" xr:uid="{00000000-0005-0000-0000-0000E2350000}"/>
    <cellStyle name="Normal 2 2 3 2 5 2 2 3" xfId="28872" xr:uid="{00000000-0005-0000-0000-0000DC700000}"/>
    <cellStyle name="Normal 2 2 3 2 5 2 3" xfId="8757" xr:uid="{00000000-0005-0000-0000-000046220000}"/>
    <cellStyle name="Normal 2 2 3 2 5 2 3 3" xfId="23855" xr:uid="{00000000-0005-0000-0000-0000435D0000}"/>
    <cellStyle name="Normal 2 2 3 2 5 2 5" xfId="18842" xr:uid="{00000000-0005-0000-0000-0000AE490000}"/>
    <cellStyle name="Normal 2 2 3 2 5 3" xfId="5396" xr:uid="{00000000-0005-0000-0000-000025150000}"/>
    <cellStyle name="Normal 2 2 3 2 5 3 2" xfId="15448" xr:uid="{00000000-0005-0000-0000-0000693C0000}"/>
    <cellStyle name="Normal 2 2 3 2 5 3 2 3" xfId="30543" xr:uid="{00000000-0005-0000-0000-000063770000}"/>
    <cellStyle name="Normal 2 2 3 2 5 3 3" xfId="10428" xr:uid="{00000000-0005-0000-0000-0000CD280000}"/>
    <cellStyle name="Normal 2 2 3 2 5 3 3 3" xfId="25526" xr:uid="{00000000-0005-0000-0000-0000CA630000}"/>
    <cellStyle name="Normal 2 2 3 2 5 3 5" xfId="20513" xr:uid="{00000000-0005-0000-0000-000035500000}"/>
    <cellStyle name="Normal 2 2 3 2 5 4" xfId="12106" xr:uid="{00000000-0005-0000-0000-00005B2F0000}"/>
    <cellStyle name="Normal 2 2 3 2 5 4 3" xfId="27201" xr:uid="{00000000-0005-0000-0000-0000556A0000}"/>
    <cellStyle name="Normal 2 2 3 2 5 5" xfId="7085" xr:uid="{00000000-0005-0000-0000-0000BE1B0000}"/>
    <cellStyle name="Normal 2 2 3 2 5 5 3" xfId="22184" xr:uid="{00000000-0005-0000-0000-0000BC560000}"/>
    <cellStyle name="Normal 2 2 3 2 5 7" xfId="17171" xr:uid="{00000000-0005-0000-0000-000027430000}"/>
    <cellStyle name="Normal 2 2 3 2 6" xfId="2867" xr:uid="{00000000-0005-0000-0000-0000440B0000}"/>
    <cellStyle name="Normal 2 2 3 2 6 2" xfId="12941" xr:uid="{00000000-0005-0000-0000-00009E320000}"/>
    <cellStyle name="Normal 2 2 3 2 6 2 3" xfId="28036" xr:uid="{00000000-0005-0000-0000-0000986D0000}"/>
    <cellStyle name="Normal 2 2 3 2 6 3" xfId="7921" xr:uid="{00000000-0005-0000-0000-0000021F0000}"/>
    <cellStyle name="Normal 2 2 3 2 6 3 3" xfId="23019" xr:uid="{00000000-0005-0000-0000-0000FF590000}"/>
    <cellStyle name="Normal 2 2 3 2 6 5" xfId="18006" xr:uid="{00000000-0005-0000-0000-00006A460000}"/>
    <cellStyle name="Normal 2 2 3 2 7" xfId="4560" xr:uid="{00000000-0005-0000-0000-0000E1110000}"/>
    <cellStyle name="Normal 2 2 3 2 7 2" xfId="14612" xr:uid="{00000000-0005-0000-0000-000025390000}"/>
    <cellStyle name="Normal 2 2 3 2 7 2 3" xfId="29707" xr:uid="{00000000-0005-0000-0000-00001F740000}"/>
    <cellStyle name="Normal 2 2 3 2 7 3" xfId="9592" xr:uid="{00000000-0005-0000-0000-000089250000}"/>
    <cellStyle name="Normal 2 2 3 2 7 3 3" xfId="24690" xr:uid="{00000000-0005-0000-0000-000086600000}"/>
    <cellStyle name="Normal 2 2 3 2 7 5" xfId="19677" xr:uid="{00000000-0005-0000-0000-0000F14C0000}"/>
    <cellStyle name="Normal 2 2 3 2 8" xfId="11270" xr:uid="{00000000-0005-0000-0000-0000172C0000}"/>
    <cellStyle name="Normal 2 2 3 2 8 3" xfId="26365" xr:uid="{00000000-0005-0000-0000-000011670000}"/>
    <cellStyle name="Normal 2 2 3 2 9" xfId="6249" xr:uid="{00000000-0005-0000-0000-00007A180000}"/>
    <cellStyle name="Normal 2 2 3 2 9 3" xfId="21348" xr:uid="{00000000-0005-0000-0000-000078530000}"/>
    <cellStyle name="Normal 2 2 3 3" xfId="1214" xr:uid="{00000000-0005-0000-0000-0000CE040000}"/>
    <cellStyle name="Normal 2 2 3 3 10" xfId="16387" xr:uid="{00000000-0005-0000-0000-000017400000}"/>
    <cellStyle name="Normal 2 2 3 3 2" xfId="1433" xr:uid="{00000000-0005-0000-0000-0000A9050000}"/>
    <cellStyle name="Normal 2 2 3 3 2 2" xfId="1854" xr:uid="{00000000-0005-0000-0000-00004E070000}"/>
    <cellStyle name="Normal 2 2 3 3 2 2 2" xfId="2693" xr:uid="{00000000-0005-0000-0000-0000950A0000}"/>
    <cellStyle name="Normal 2 2 3 3 2 2 2 2" xfId="4382" xr:uid="{00000000-0005-0000-0000-00002F110000}"/>
    <cellStyle name="Normal 2 2 3 3 2 2 2 2 2" xfId="14455" xr:uid="{00000000-0005-0000-0000-000088380000}"/>
    <cellStyle name="Normal 2 2 3 3 2 2 2 2 2 3" xfId="29550" xr:uid="{00000000-0005-0000-0000-000082730000}"/>
    <cellStyle name="Normal 2 2 3 3 2 2 2 2 3" xfId="9435" xr:uid="{00000000-0005-0000-0000-0000EC240000}"/>
    <cellStyle name="Normal 2 2 3 3 2 2 2 2 3 3" xfId="24533" xr:uid="{00000000-0005-0000-0000-0000E95F0000}"/>
    <cellStyle name="Normal 2 2 3 3 2 2 2 2 5" xfId="19520" xr:uid="{00000000-0005-0000-0000-0000544C0000}"/>
    <cellStyle name="Normal 2 2 3 3 2 2 2 3" xfId="6074" xr:uid="{00000000-0005-0000-0000-0000CB170000}"/>
    <cellStyle name="Normal 2 2 3 3 2 2 2 3 2" xfId="16126" xr:uid="{00000000-0005-0000-0000-00000F3F0000}"/>
    <cellStyle name="Normal 2 2 3 3 2 2 2 3 2 3" xfId="31221" xr:uid="{00000000-0005-0000-0000-0000097A0000}"/>
    <cellStyle name="Normal 2 2 3 3 2 2 2 3 3" xfId="11106" xr:uid="{00000000-0005-0000-0000-0000732B0000}"/>
    <cellStyle name="Normal 2 2 3 3 2 2 2 3 3 3" xfId="26204" xr:uid="{00000000-0005-0000-0000-000070660000}"/>
    <cellStyle name="Normal 2 2 3 3 2 2 2 3 5" xfId="21191" xr:uid="{00000000-0005-0000-0000-0000DB520000}"/>
    <cellStyle name="Normal 2 2 3 3 2 2 2 4" xfId="12784" xr:uid="{00000000-0005-0000-0000-000001320000}"/>
    <cellStyle name="Normal 2 2 3 3 2 2 2 4 3" xfId="27879" xr:uid="{00000000-0005-0000-0000-0000FB6C0000}"/>
    <cellStyle name="Normal 2 2 3 3 2 2 2 5" xfId="7763" xr:uid="{00000000-0005-0000-0000-0000641E0000}"/>
    <cellStyle name="Normal 2 2 3 3 2 2 2 5 3" xfId="22862" xr:uid="{00000000-0005-0000-0000-000062590000}"/>
    <cellStyle name="Normal 2 2 3 3 2 2 2 7" xfId="17849" xr:uid="{00000000-0005-0000-0000-0000CD450000}"/>
    <cellStyle name="Normal 2 2 3 3 2 2 3" xfId="3545" xr:uid="{00000000-0005-0000-0000-0000EA0D0000}"/>
    <cellStyle name="Normal 2 2 3 3 2 2 3 2" xfId="13619" xr:uid="{00000000-0005-0000-0000-000044350000}"/>
    <cellStyle name="Normal 2 2 3 3 2 2 3 2 3" xfId="28714" xr:uid="{00000000-0005-0000-0000-00003E700000}"/>
    <cellStyle name="Normal 2 2 3 3 2 2 3 3" xfId="8599" xr:uid="{00000000-0005-0000-0000-0000A8210000}"/>
    <cellStyle name="Normal 2 2 3 3 2 2 3 3 3" xfId="23697" xr:uid="{00000000-0005-0000-0000-0000A55C0000}"/>
    <cellStyle name="Normal 2 2 3 3 2 2 3 5" xfId="18684" xr:uid="{00000000-0005-0000-0000-000010490000}"/>
    <cellStyle name="Normal 2 2 3 3 2 2 4" xfId="5238" xr:uid="{00000000-0005-0000-0000-000087140000}"/>
    <cellStyle name="Normal 2 2 3 3 2 2 4 2" xfId="15290" xr:uid="{00000000-0005-0000-0000-0000CB3B0000}"/>
    <cellStyle name="Normal 2 2 3 3 2 2 4 2 3" xfId="30385" xr:uid="{00000000-0005-0000-0000-0000C5760000}"/>
    <cellStyle name="Normal 2 2 3 3 2 2 4 3" xfId="10270" xr:uid="{00000000-0005-0000-0000-00002F280000}"/>
    <cellStyle name="Normal 2 2 3 3 2 2 4 3 3" xfId="25368" xr:uid="{00000000-0005-0000-0000-00002C630000}"/>
    <cellStyle name="Normal 2 2 3 3 2 2 4 5" xfId="20355" xr:uid="{00000000-0005-0000-0000-0000974F0000}"/>
    <cellStyle name="Normal 2 2 3 3 2 2 5" xfId="11948" xr:uid="{00000000-0005-0000-0000-0000BD2E0000}"/>
    <cellStyle name="Normal 2 2 3 3 2 2 5 3" xfId="27043" xr:uid="{00000000-0005-0000-0000-0000B7690000}"/>
    <cellStyle name="Normal 2 2 3 3 2 2 6" xfId="6927" xr:uid="{00000000-0005-0000-0000-0000201B0000}"/>
    <cellStyle name="Normal 2 2 3 3 2 2 6 3" xfId="22026" xr:uid="{00000000-0005-0000-0000-00001E560000}"/>
    <cellStyle name="Normal 2 2 3 3 2 2 8" xfId="17013" xr:uid="{00000000-0005-0000-0000-000089420000}"/>
    <cellStyle name="Normal 2 2 3 3 2 3" xfId="2275" xr:uid="{00000000-0005-0000-0000-0000F3080000}"/>
    <cellStyle name="Normal 2 2 3 3 2 3 2" xfId="3964" xr:uid="{00000000-0005-0000-0000-00008D0F0000}"/>
    <cellStyle name="Normal 2 2 3 3 2 3 2 2" xfId="14037" xr:uid="{00000000-0005-0000-0000-0000E6360000}"/>
    <cellStyle name="Normal 2 2 3 3 2 3 2 2 3" xfId="29132" xr:uid="{00000000-0005-0000-0000-0000E0710000}"/>
    <cellStyle name="Normal 2 2 3 3 2 3 2 3" xfId="9017" xr:uid="{00000000-0005-0000-0000-00004A230000}"/>
    <cellStyle name="Normal 2 2 3 3 2 3 2 3 3" xfId="24115" xr:uid="{00000000-0005-0000-0000-0000475E0000}"/>
    <cellStyle name="Normal 2 2 3 3 2 3 2 5" xfId="19102" xr:uid="{00000000-0005-0000-0000-0000B24A0000}"/>
    <cellStyle name="Normal 2 2 3 3 2 3 3" xfId="5656" xr:uid="{00000000-0005-0000-0000-000029160000}"/>
    <cellStyle name="Normal 2 2 3 3 2 3 3 2" xfId="15708" xr:uid="{00000000-0005-0000-0000-00006D3D0000}"/>
    <cellStyle name="Normal 2 2 3 3 2 3 3 2 3" xfId="30803" xr:uid="{00000000-0005-0000-0000-000067780000}"/>
    <cellStyle name="Normal 2 2 3 3 2 3 3 3" xfId="10688" xr:uid="{00000000-0005-0000-0000-0000D1290000}"/>
    <cellStyle name="Normal 2 2 3 3 2 3 3 3 3" xfId="25786" xr:uid="{00000000-0005-0000-0000-0000CE640000}"/>
    <cellStyle name="Normal 2 2 3 3 2 3 3 5" xfId="20773" xr:uid="{00000000-0005-0000-0000-000039510000}"/>
    <cellStyle name="Normal 2 2 3 3 2 3 4" xfId="12366" xr:uid="{00000000-0005-0000-0000-00005F300000}"/>
    <cellStyle name="Normal 2 2 3 3 2 3 4 3" xfId="27461" xr:uid="{00000000-0005-0000-0000-0000596B0000}"/>
    <cellStyle name="Normal 2 2 3 3 2 3 5" xfId="7345" xr:uid="{00000000-0005-0000-0000-0000C21C0000}"/>
    <cellStyle name="Normal 2 2 3 3 2 3 5 3" xfId="22444" xr:uid="{00000000-0005-0000-0000-0000C0570000}"/>
    <cellStyle name="Normal 2 2 3 3 2 3 7" xfId="17431" xr:uid="{00000000-0005-0000-0000-00002B440000}"/>
    <cellStyle name="Normal 2 2 3 3 2 4" xfId="3127" xr:uid="{00000000-0005-0000-0000-0000480C0000}"/>
    <cellStyle name="Normal 2 2 3 3 2 4 2" xfId="13201" xr:uid="{00000000-0005-0000-0000-0000A2330000}"/>
    <cellStyle name="Normal 2 2 3 3 2 4 2 3" xfId="28296" xr:uid="{00000000-0005-0000-0000-00009C6E0000}"/>
    <cellStyle name="Normal 2 2 3 3 2 4 3" xfId="8181" xr:uid="{00000000-0005-0000-0000-000006200000}"/>
    <cellStyle name="Normal 2 2 3 3 2 4 3 3" xfId="23279" xr:uid="{00000000-0005-0000-0000-0000035B0000}"/>
    <cellStyle name="Normal 2 2 3 3 2 4 5" xfId="18266" xr:uid="{00000000-0005-0000-0000-00006E470000}"/>
    <cellStyle name="Normal 2 2 3 3 2 5" xfId="4820" xr:uid="{00000000-0005-0000-0000-0000E5120000}"/>
    <cellStyle name="Normal 2 2 3 3 2 5 2" xfId="14872" xr:uid="{00000000-0005-0000-0000-0000293A0000}"/>
    <cellStyle name="Normal 2 2 3 3 2 5 2 3" xfId="29967" xr:uid="{00000000-0005-0000-0000-000023750000}"/>
    <cellStyle name="Normal 2 2 3 3 2 5 3" xfId="9852" xr:uid="{00000000-0005-0000-0000-00008D260000}"/>
    <cellStyle name="Normal 2 2 3 3 2 5 3 3" xfId="24950" xr:uid="{00000000-0005-0000-0000-00008A610000}"/>
    <cellStyle name="Normal 2 2 3 3 2 5 5" xfId="19937" xr:uid="{00000000-0005-0000-0000-0000F54D0000}"/>
    <cellStyle name="Normal 2 2 3 3 2 6" xfId="11530" xr:uid="{00000000-0005-0000-0000-00001B2D0000}"/>
    <cellStyle name="Normal 2 2 3 3 2 6 3" xfId="26625" xr:uid="{00000000-0005-0000-0000-000015680000}"/>
    <cellStyle name="Normal 2 2 3 3 2 7" xfId="6509" xr:uid="{00000000-0005-0000-0000-00007E190000}"/>
    <cellStyle name="Normal 2 2 3 3 2 7 3" xfId="21608" xr:uid="{00000000-0005-0000-0000-00007C540000}"/>
    <cellStyle name="Normal 2 2 3 3 2 9" xfId="16595" xr:uid="{00000000-0005-0000-0000-0000E7400000}"/>
    <cellStyle name="Normal 2 2 3 3 3" xfId="1646" xr:uid="{00000000-0005-0000-0000-00007E060000}"/>
    <cellStyle name="Normal 2 2 3 3 3 2" xfId="2485" xr:uid="{00000000-0005-0000-0000-0000C5090000}"/>
    <cellStyle name="Normal 2 2 3 3 3 2 2" xfId="4174" xr:uid="{00000000-0005-0000-0000-00005F100000}"/>
    <cellStyle name="Normal 2 2 3 3 3 2 2 2" xfId="14247" xr:uid="{00000000-0005-0000-0000-0000B8370000}"/>
    <cellStyle name="Normal 2 2 3 3 3 2 2 2 3" xfId="29342" xr:uid="{00000000-0005-0000-0000-0000B2720000}"/>
    <cellStyle name="Normal 2 2 3 3 3 2 2 3" xfId="9227" xr:uid="{00000000-0005-0000-0000-00001C240000}"/>
    <cellStyle name="Normal 2 2 3 3 3 2 2 3 3" xfId="24325" xr:uid="{00000000-0005-0000-0000-0000195F0000}"/>
    <cellStyle name="Normal 2 2 3 3 3 2 2 5" xfId="19312" xr:uid="{00000000-0005-0000-0000-0000844B0000}"/>
    <cellStyle name="Normal 2 2 3 3 3 2 3" xfId="5866" xr:uid="{00000000-0005-0000-0000-0000FB160000}"/>
    <cellStyle name="Normal 2 2 3 3 3 2 3 2" xfId="15918" xr:uid="{00000000-0005-0000-0000-00003F3E0000}"/>
    <cellStyle name="Normal 2 2 3 3 3 2 3 2 3" xfId="31013" xr:uid="{00000000-0005-0000-0000-000039790000}"/>
    <cellStyle name="Normal 2 2 3 3 3 2 3 3" xfId="10898" xr:uid="{00000000-0005-0000-0000-0000A32A0000}"/>
    <cellStyle name="Normal 2 2 3 3 3 2 3 3 3" xfId="25996" xr:uid="{00000000-0005-0000-0000-0000A0650000}"/>
    <cellStyle name="Normal 2 2 3 3 3 2 3 5" xfId="20983" xr:uid="{00000000-0005-0000-0000-00000B520000}"/>
    <cellStyle name="Normal 2 2 3 3 3 2 4" xfId="12576" xr:uid="{00000000-0005-0000-0000-000031310000}"/>
    <cellStyle name="Normal 2 2 3 3 3 2 4 3" xfId="27671" xr:uid="{00000000-0005-0000-0000-00002B6C0000}"/>
    <cellStyle name="Normal 2 2 3 3 3 2 5" xfId="7555" xr:uid="{00000000-0005-0000-0000-0000941D0000}"/>
    <cellStyle name="Normal 2 2 3 3 3 2 5 3" xfId="22654" xr:uid="{00000000-0005-0000-0000-000092580000}"/>
    <cellStyle name="Normal 2 2 3 3 3 2 7" xfId="17641" xr:uid="{00000000-0005-0000-0000-0000FD440000}"/>
    <cellStyle name="Normal 2 2 3 3 3 3" xfId="3337" xr:uid="{00000000-0005-0000-0000-00001A0D0000}"/>
    <cellStyle name="Normal 2 2 3 3 3 3 2" xfId="13411" xr:uid="{00000000-0005-0000-0000-000074340000}"/>
    <cellStyle name="Normal 2 2 3 3 3 3 2 3" xfId="28506" xr:uid="{00000000-0005-0000-0000-00006E6F0000}"/>
    <cellStyle name="Normal 2 2 3 3 3 3 3" xfId="8391" xr:uid="{00000000-0005-0000-0000-0000D8200000}"/>
    <cellStyle name="Normal 2 2 3 3 3 3 3 3" xfId="23489" xr:uid="{00000000-0005-0000-0000-0000D55B0000}"/>
    <cellStyle name="Normal 2 2 3 3 3 3 5" xfId="18476" xr:uid="{00000000-0005-0000-0000-000040480000}"/>
    <cellStyle name="Normal 2 2 3 3 3 4" xfId="5030" xr:uid="{00000000-0005-0000-0000-0000B7130000}"/>
    <cellStyle name="Normal 2 2 3 3 3 4 2" xfId="15082" xr:uid="{00000000-0005-0000-0000-0000FB3A0000}"/>
    <cellStyle name="Normal 2 2 3 3 3 4 2 3" xfId="30177" xr:uid="{00000000-0005-0000-0000-0000F5750000}"/>
    <cellStyle name="Normal 2 2 3 3 3 4 3" xfId="10062" xr:uid="{00000000-0005-0000-0000-00005F270000}"/>
    <cellStyle name="Normal 2 2 3 3 3 4 3 3" xfId="25160" xr:uid="{00000000-0005-0000-0000-00005C620000}"/>
    <cellStyle name="Normal 2 2 3 3 3 4 5" xfId="20147" xr:uid="{00000000-0005-0000-0000-0000C74E0000}"/>
    <cellStyle name="Normal 2 2 3 3 3 5" xfId="11740" xr:uid="{00000000-0005-0000-0000-0000ED2D0000}"/>
    <cellStyle name="Normal 2 2 3 3 3 5 3" xfId="26835" xr:uid="{00000000-0005-0000-0000-0000E7680000}"/>
    <cellStyle name="Normal 2 2 3 3 3 6" xfId="6719" xr:uid="{00000000-0005-0000-0000-0000501A0000}"/>
    <cellStyle name="Normal 2 2 3 3 3 6 3" xfId="21818" xr:uid="{00000000-0005-0000-0000-00004E550000}"/>
    <cellStyle name="Normal 2 2 3 3 3 8" xfId="16805" xr:uid="{00000000-0005-0000-0000-0000B9410000}"/>
    <cellStyle name="Normal 2 2 3 3 4" xfId="2067" xr:uid="{00000000-0005-0000-0000-000023080000}"/>
    <cellStyle name="Normal 2 2 3 3 4 2" xfId="3756" xr:uid="{00000000-0005-0000-0000-0000BD0E0000}"/>
    <cellStyle name="Normal 2 2 3 3 4 2 2" xfId="13829" xr:uid="{00000000-0005-0000-0000-000016360000}"/>
    <cellStyle name="Normal 2 2 3 3 4 2 2 3" xfId="28924" xr:uid="{00000000-0005-0000-0000-000010710000}"/>
    <cellStyle name="Normal 2 2 3 3 4 2 3" xfId="8809" xr:uid="{00000000-0005-0000-0000-00007A220000}"/>
    <cellStyle name="Normal 2 2 3 3 4 2 3 3" xfId="23907" xr:uid="{00000000-0005-0000-0000-0000775D0000}"/>
    <cellStyle name="Normal 2 2 3 3 4 2 5" xfId="18894" xr:uid="{00000000-0005-0000-0000-0000E2490000}"/>
    <cellStyle name="Normal 2 2 3 3 4 3" xfId="5448" xr:uid="{00000000-0005-0000-0000-000059150000}"/>
    <cellStyle name="Normal 2 2 3 3 4 3 2" xfId="15500" xr:uid="{00000000-0005-0000-0000-00009D3C0000}"/>
    <cellStyle name="Normal 2 2 3 3 4 3 2 3" xfId="30595" xr:uid="{00000000-0005-0000-0000-000097770000}"/>
    <cellStyle name="Normal 2 2 3 3 4 3 3" xfId="10480" xr:uid="{00000000-0005-0000-0000-000001290000}"/>
    <cellStyle name="Normal 2 2 3 3 4 3 3 3" xfId="25578" xr:uid="{00000000-0005-0000-0000-0000FE630000}"/>
    <cellStyle name="Normal 2 2 3 3 4 3 5" xfId="20565" xr:uid="{00000000-0005-0000-0000-000069500000}"/>
    <cellStyle name="Normal 2 2 3 3 4 4" xfId="12158" xr:uid="{00000000-0005-0000-0000-00008F2F0000}"/>
    <cellStyle name="Normal 2 2 3 3 4 4 3" xfId="27253" xr:uid="{00000000-0005-0000-0000-0000896A0000}"/>
    <cellStyle name="Normal 2 2 3 3 4 5" xfId="7137" xr:uid="{00000000-0005-0000-0000-0000F21B0000}"/>
    <cellStyle name="Normal 2 2 3 3 4 5 3" xfId="22236" xr:uid="{00000000-0005-0000-0000-0000F0560000}"/>
    <cellStyle name="Normal 2 2 3 3 4 7" xfId="17223" xr:uid="{00000000-0005-0000-0000-00005B430000}"/>
    <cellStyle name="Normal 2 2 3 3 5" xfId="2919" xr:uid="{00000000-0005-0000-0000-0000780B0000}"/>
    <cellStyle name="Normal 2 2 3 3 5 2" xfId="12993" xr:uid="{00000000-0005-0000-0000-0000D2320000}"/>
    <cellStyle name="Normal 2 2 3 3 5 2 3" xfId="28088" xr:uid="{00000000-0005-0000-0000-0000CC6D0000}"/>
    <cellStyle name="Normal 2 2 3 3 5 3" xfId="7973" xr:uid="{00000000-0005-0000-0000-0000361F0000}"/>
    <cellStyle name="Normal 2 2 3 3 5 3 3" xfId="23071" xr:uid="{00000000-0005-0000-0000-0000335A0000}"/>
    <cellStyle name="Normal 2 2 3 3 5 5" xfId="18058" xr:uid="{00000000-0005-0000-0000-00009E460000}"/>
    <cellStyle name="Normal 2 2 3 3 6" xfId="4612" xr:uid="{00000000-0005-0000-0000-000015120000}"/>
    <cellStyle name="Normal 2 2 3 3 6 2" xfId="14664" xr:uid="{00000000-0005-0000-0000-000059390000}"/>
    <cellStyle name="Normal 2 2 3 3 6 2 3" xfId="29759" xr:uid="{00000000-0005-0000-0000-000053740000}"/>
    <cellStyle name="Normal 2 2 3 3 6 3" xfId="9644" xr:uid="{00000000-0005-0000-0000-0000BD250000}"/>
    <cellStyle name="Normal 2 2 3 3 6 3 3" xfId="24742" xr:uid="{00000000-0005-0000-0000-0000BA600000}"/>
    <cellStyle name="Normal 2 2 3 3 6 5" xfId="19729" xr:uid="{00000000-0005-0000-0000-0000254D0000}"/>
    <cellStyle name="Normal 2 2 3 3 7" xfId="11322" xr:uid="{00000000-0005-0000-0000-00004B2C0000}"/>
    <cellStyle name="Normal 2 2 3 3 7 3" xfId="26417" xr:uid="{00000000-0005-0000-0000-000045670000}"/>
    <cellStyle name="Normal 2 2 3 3 8" xfId="6301" xr:uid="{00000000-0005-0000-0000-0000AE180000}"/>
    <cellStyle name="Normal 2 2 3 3 8 3" xfId="21400" xr:uid="{00000000-0005-0000-0000-0000AC530000}"/>
    <cellStyle name="Normal 2 2 3 4" xfId="1327" xr:uid="{00000000-0005-0000-0000-00003F050000}"/>
    <cellStyle name="Normal 2 2 3 4 2" xfId="1750" xr:uid="{00000000-0005-0000-0000-0000E6060000}"/>
    <cellStyle name="Normal 2 2 3 4 2 2" xfId="2589" xr:uid="{00000000-0005-0000-0000-00002D0A0000}"/>
    <cellStyle name="Normal 2 2 3 4 2 2 2" xfId="4278" xr:uid="{00000000-0005-0000-0000-0000C7100000}"/>
    <cellStyle name="Normal 2 2 3 4 2 2 2 2" xfId="14351" xr:uid="{00000000-0005-0000-0000-000020380000}"/>
    <cellStyle name="Normal 2 2 3 4 2 2 2 2 3" xfId="29446" xr:uid="{00000000-0005-0000-0000-00001A730000}"/>
    <cellStyle name="Normal 2 2 3 4 2 2 2 3" xfId="9331" xr:uid="{00000000-0005-0000-0000-000084240000}"/>
    <cellStyle name="Normal 2 2 3 4 2 2 2 3 3" xfId="24429" xr:uid="{00000000-0005-0000-0000-0000815F0000}"/>
    <cellStyle name="Normal 2 2 3 4 2 2 2 5" xfId="19416" xr:uid="{00000000-0005-0000-0000-0000EC4B0000}"/>
    <cellStyle name="Normal 2 2 3 4 2 2 3" xfId="5970" xr:uid="{00000000-0005-0000-0000-000063170000}"/>
    <cellStyle name="Normal 2 2 3 4 2 2 3 2" xfId="16022" xr:uid="{00000000-0005-0000-0000-0000A73E0000}"/>
    <cellStyle name="Normal 2 2 3 4 2 2 3 2 3" xfId="31117" xr:uid="{00000000-0005-0000-0000-0000A1790000}"/>
    <cellStyle name="Normal 2 2 3 4 2 2 3 3" xfId="11002" xr:uid="{00000000-0005-0000-0000-00000B2B0000}"/>
    <cellStyle name="Normal 2 2 3 4 2 2 3 3 3" xfId="26100" xr:uid="{00000000-0005-0000-0000-000008660000}"/>
    <cellStyle name="Normal 2 2 3 4 2 2 3 5" xfId="21087" xr:uid="{00000000-0005-0000-0000-000073520000}"/>
    <cellStyle name="Normal 2 2 3 4 2 2 4" xfId="12680" xr:uid="{00000000-0005-0000-0000-000099310000}"/>
    <cellStyle name="Normal 2 2 3 4 2 2 4 3" xfId="27775" xr:uid="{00000000-0005-0000-0000-0000936C0000}"/>
    <cellStyle name="Normal 2 2 3 4 2 2 5" xfId="7659" xr:uid="{00000000-0005-0000-0000-0000FC1D0000}"/>
    <cellStyle name="Normal 2 2 3 4 2 2 5 3" xfId="22758" xr:uid="{00000000-0005-0000-0000-0000FA580000}"/>
    <cellStyle name="Normal 2 2 3 4 2 2 7" xfId="17745" xr:uid="{00000000-0005-0000-0000-000065450000}"/>
    <cellStyle name="Normal 2 2 3 4 2 3" xfId="3441" xr:uid="{00000000-0005-0000-0000-0000820D0000}"/>
    <cellStyle name="Normal 2 2 3 4 2 3 2" xfId="13515" xr:uid="{00000000-0005-0000-0000-0000DC340000}"/>
    <cellStyle name="Normal 2 2 3 4 2 3 2 3" xfId="28610" xr:uid="{00000000-0005-0000-0000-0000D66F0000}"/>
    <cellStyle name="Normal 2 2 3 4 2 3 3" xfId="8495" xr:uid="{00000000-0005-0000-0000-000040210000}"/>
    <cellStyle name="Normal 2 2 3 4 2 3 3 3" xfId="23593" xr:uid="{00000000-0005-0000-0000-00003D5C0000}"/>
    <cellStyle name="Normal 2 2 3 4 2 3 5" xfId="18580" xr:uid="{00000000-0005-0000-0000-0000A8480000}"/>
    <cellStyle name="Normal 2 2 3 4 2 4" xfId="5134" xr:uid="{00000000-0005-0000-0000-00001F140000}"/>
    <cellStyle name="Normal 2 2 3 4 2 4 2" xfId="15186" xr:uid="{00000000-0005-0000-0000-0000633B0000}"/>
    <cellStyle name="Normal 2 2 3 4 2 4 2 3" xfId="30281" xr:uid="{00000000-0005-0000-0000-00005D760000}"/>
    <cellStyle name="Normal 2 2 3 4 2 4 3" xfId="10166" xr:uid="{00000000-0005-0000-0000-0000C7270000}"/>
    <cellStyle name="Normal 2 2 3 4 2 4 3 3" xfId="25264" xr:uid="{00000000-0005-0000-0000-0000C4620000}"/>
    <cellStyle name="Normal 2 2 3 4 2 4 5" xfId="20251" xr:uid="{00000000-0005-0000-0000-00002F4F0000}"/>
    <cellStyle name="Normal 2 2 3 4 2 5" xfId="11844" xr:uid="{00000000-0005-0000-0000-0000552E0000}"/>
    <cellStyle name="Normal 2 2 3 4 2 5 3" xfId="26939" xr:uid="{00000000-0005-0000-0000-00004F690000}"/>
    <cellStyle name="Normal 2 2 3 4 2 6" xfId="6823" xr:uid="{00000000-0005-0000-0000-0000B81A0000}"/>
    <cellStyle name="Normal 2 2 3 4 2 6 3" xfId="21922" xr:uid="{00000000-0005-0000-0000-0000B6550000}"/>
    <cellStyle name="Normal 2 2 3 4 2 8" xfId="16909" xr:uid="{00000000-0005-0000-0000-000021420000}"/>
    <cellStyle name="Normal 2 2 3 4 3" xfId="2171" xr:uid="{00000000-0005-0000-0000-00008B080000}"/>
    <cellStyle name="Normal 2 2 3 4 3 2" xfId="3860" xr:uid="{00000000-0005-0000-0000-0000250F0000}"/>
    <cellStyle name="Normal 2 2 3 4 3 2 2" xfId="13933" xr:uid="{00000000-0005-0000-0000-00007E360000}"/>
    <cellStyle name="Normal 2 2 3 4 3 2 2 3" xfId="29028" xr:uid="{00000000-0005-0000-0000-000078710000}"/>
    <cellStyle name="Normal 2 2 3 4 3 2 3" xfId="8913" xr:uid="{00000000-0005-0000-0000-0000E2220000}"/>
    <cellStyle name="Normal 2 2 3 4 3 2 3 3" xfId="24011" xr:uid="{00000000-0005-0000-0000-0000DF5D0000}"/>
    <cellStyle name="Normal 2 2 3 4 3 2 5" xfId="18998" xr:uid="{00000000-0005-0000-0000-00004A4A0000}"/>
    <cellStyle name="Normal 2 2 3 4 3 3" xfId="5552" xr:uid="{00000000-0005-0000-0000-0000C1150000}"/>
    <cellStyle name="Normal 2 2 3 4 3 3 2" xfId="15604" xr:uid="{00000000-0005-0000-0000-0000053D0000}"/>
    <cellStyle name="Normal 2 2 3 4 3 3 2 3" xfId="30699" xr:uid="{00000000-0005-0000-0000-0000FF770000}"/>
    <cellStyle name="Normal 2 2 3 4 3 3 3" xfId="10584" xr:uid="{00000000-0005-0000-0000-000069290000}"/>
    <cellStyle name="Normal 2 2 3 4 3 3 3 3" xfId="25682" xr:uid="{00000000-0005-0000-0000-000066640000}"/>
    <cellStyle name="Normal 2 2 3 4 3 3 5" xfId="20669" xr:uid="{00000000-0005-0000-0000-0000D1500000}"/>
    <cellStyle name="Normal 2 2 3 4 3 4" xfId="12262" xr:uid="{00000000-0005-0000-0000-0000F72F0000}"/>
    <cellStyle name="Normal 2 2 3 4 3 4 3" xfId="27357" xr:uid="{00000000-0005-0000-0000-0000F16A0000}"/>
    <cellStyle name="Normal 2 2 3 4 3 5" xfId="7241" xr:uid="{00000000-0005-0000-0000-00005A1C0000}"/>
    <cellStyle name="Normal 2 2 3 4 3 5 3" xfId="22340" xr:uid="{00000000-0005-0000-0000-000058570000}"/>
    <cellStyle name="Normal 2 2 3 4 3 7" xfId="17327" xr:uid="{00000000-0005-0000-0000-0000C3430000}"/>
    <cellStyle name="Normal 2 2 3 4 4" xfId="3023" xr:uid="{00000000-0005-0000-0000-0000E00B0000}"/>
    <cellStyle name="Normal 2 2 3 4 4 2" xfId="13097" xr:uid="{00000000-0005-0000-0000-00003A330000}"/>
    <cellStyle name="Normal 2 2 3 4 4 2 3" xfId="28192" xr:uid="{00000000-0005-0000-0000-0000346E0000}"/>
    <cellStyle name="Normal 2 2 3 4 4 3" xfId="8077" xr:uid="{00000000-0005-0000-0000-00009E1F0000}"/>
    <cellStyle name="Normal 2 2 3 4 4 3 3" xfId="23175" xr:uid="{00000000-0005-0000-0000-00009B5A0000}"/>
    <cellStyle name="Normal 2 2 3 4 4 5" xfId="18162" xr:uid="{00000000-0005-0000-0000-000006470000}"/>
    <cellStyle name="Normal 2 2 3 4 5" xfId="4716" xr:uid="{00000000-0005-0000-0000-00007D120000}"/>
    <cellStyle name="Normal 2 2 3 4 5 2" xfId="14768" xr:uid="{00000000-0005-0000-0000-0000C1390000}"/>
    <cellStyle name="Normal 2 2 3 4 5 2 3" xfId="29863" xr:uid="{00000000-0005-0000-0000-0000BB740000}"/>
    <cellStyle name="Normal 2 2 3 4 5 3" xfId="9748" xr:uid="{00000000-0005-0000-0000-000025260000}"/>
    <cellStyle name="Normal 2 2 3 4 5 3 3" xfId="24846" xr:uid="{00000000-0005-0000-0000-000022610000}"/>
    <cellStyle name="Normal 2 2 3 4 5 5" xfId="19833" xr:uid="{00000000-0005-0000-0000-00008D4D0000}"/>
    <cellStyle name="Normal 2 2 3 4 6" xfId="11426" xr:uid="{00000000-0005-0000-0000-0000B32C0000}"/>
    <cellStyle name="Normal 2 2 3 4 6 3" xfId="26521" xr:uid="{00000000-0005-0000-0000-0000AD670000}"/>
    <cellStyle name="Normal 2 2 3 4 7" xfId="6405" xr:uid="{00000000-0005-0000-0000-000016190000}"/>
    <cellStyle name="Normal 2 2 3 4 7 3" xfId="21504" xr:uid="{00000000-0005-0000-0000-000014540000}"/>
    <cellStyle name="Normal 2 2 3 4 9" xfId="16491" xr:uid="{00000000-0005-0000-0000-00007F400000}"/>
    <cellStyle name="Normal 2 2 3 5" xfId="1540" xr:uid="{00000000-0005-0000-0000-000014060000}"/>
    <cellStyle name="Normal 2 2 3 5 2" xfId="2381" xr:uid="{00000000-0005-0000-0000-00005D090000}"/>
    <cellStyle name="Normal 2 2 3 5 2 2" xfId="4070" xr:uid="{00000000-0005-0000-0000-0000F70F0000}"/>
    <cellStyle name="Normal 2 2 3 5 2 2 2" xfId="14143" xr:uid="{00000000-0005-0000-0000-000050370000}"/>
    <cellStyle name="Normal 2 2 3 5 2 2 2 3" xfId="29238" xr:uid="{00000000-0005-0000-0000-00004A720000}"/>
    <cellStyle name="Normal 2 2 3 5 2 2 3" xfId="9123" xr:uid="{00000000-0005-0000-0000-0000B4230000}"/>
    <cellStyle name="Normal 2 2 3 5 2 2 3 3" xfId="24221" xr:uid="{00000000-0005-0000-0000-0000B15E0000}"/>
    <cellStyle name="Normal 2 2 3 5 2 2 5" xfId="19208" xr:uid="{00000000-0005-0000-0000-00001C4B0000}"/>
    <cellStyle name="Normal 2 2 3 5 2 3" xfId="5762" xr:uid="{00000000-0005-0000-0000-000093160000}"/>
    <cellStyle name="Normal 2 2 3 5 2 3 2" xfId="15814" xr:uid="{00000000-0005-0000-0000-0000D73D0000}"/>
    <cellStyle name="Normal 2 2 3 5 2 3 2 3" xfId="30909" xr:uid="{00000000-0005-0000-0000-0000D1780000}"/>
    <cellStyle name="Normal 2 2 3 5 2 3 3" xfId="10794" xr:uid="{00000000-0005-0000-0000-00003B2A0000}"/>
    <cellStyle name="Normal 2 2 3 5 2 3 3 3" xfId="25892" xr:uid="{00000000-0005-0000-0000-000038650000}"/>
    <cellStyle name="Normal 2 2 3 5 2 3 5" xfId="20879" xr:uid="{00000000-0005-0000-0000-0000A3510000}"/>
    <cellStyle name="Normal 2 2 3 5 2 4" xfId="12472" xr:uid="{00000000-0005-0000-0000-0000C9300000}"/>
    <cellStyle name="Normal 2 2 3 5 2 4 3" xfId="27567" xr:uid="{00000000-0005-0000-0000-0000C36B0000}"/>
    <cellStyle name="Normal 2 2 3 5 2 5" xfId="7451" xr:uid="{00000000-0005-0000-0000-00002C1D0000}"/>
    <cellStyle name="Normal 2 2 3 5 2 5 3" xfId="22550" xr:uid="{00000000-0005-0000-0000-00002A580000}"/>
    <cellStyle name="Normal 2 2 3 5 2 7" xfId="17537" xr:uid="{00000000-0005-0000-0000-000095440000}"/>
    <cellStyle name="Normal 2 2 3 5 3" xfId="3233" xr:uid="{00000000-0005-0000-0000-0000B20C0000}"/>
    <cellStyle name="Normal 2 2 3 5 3 2" xfId="13307" xr:uid="{00000000-0005-0000-0000-00000C340000}"/>
    <cellStyle name="Normal 2 2 3 5 3 2 3" xfId="28402" xr:uid="{00000000-0005-0000-0000-0000066F0000}"/>
    <cellStyle name="Normal 2 2 3 5 3 3" xfId="8287" xr:uid="{00000000-0005-0000-0000-000070200000}"/>
    <cellStyle name="Normal 2 2 3 5 3 3 3" xfId="23385" xr:uid="{00000000-0005-0000-0000-00006D5B0000}"/>
    <cellStyle name="Normal 2 2 3 5 3 5" xfId="18372" xr:uid="{00000000-0005-0000-0000-0000D8470000}"/>
    <cellStyle name="Normal 2 2 3 5 4" xfId="4926" xr:uid="{00000000-0005-0000-0000-00004F130000}"/>
    <cellStyle name="Normal 2 2 3 5 4 2" xfId="14978" xr:uid="{00000000-0005-0000-0000-0000933A0000}"/>
    <cellStyle name="Normal 2 2 3 5 4 2 3" xfId="30073" xr:uid="{00000000-0005-0000-0000-00008D750000}"/>
    <cellStyle name="Normal 2 2 3 5 4 3" xfId="9958" xr:uid="{00000000-0005-0000-0000-0000F7260000}"/>
    <cellStyle name="Normal 2 2 3 5 4 3 3" xfId="25056" xr:uid="{00000000-0005-0000-0000-0000F4610000}"/>
    <cellStyle name="Normal 2 2 3 5 4 5" xfId="20043" xr:uid="{00000000-0005-0000-0000-00005F4E0000}"/>
    <cellStyle name="Normal 2 2 3 5 5" xfId="11636" xr:uid="{00000000-0005-0000-0000-0000852D0000}"/>
    <cellStyle name="Normal 2 2 3 5 5 3" xfId="26731" xr:uid="{00000000-0005-0000-0000-00007F680000}"/>
    <cellStyle name="Normal 2 2 3 5 6" xfId="6615" xr:uid="{00000000-0005-0000-0000-0000E8190000}"/>
    <cellStyle name="Normal 2 2 3 5 6 3" xfId="21714" xr:uid="{00000000-0005-0000-0000-0000E6540000}"/>
    <cellStyle name="Normal 2 2 3 5 8" xfId="16701" xr:uid="{00000000-0005-0000-0000-000051410000}"/>
    <cellStyle name="Normal 2 2 3 6" xfId="1961" xr:uid="{00000000-0005-0000-0000-0000B9070000}"/>
    <cellStyle name="Normal 2 2 3 6 2" xfId="3652" xr:uid="{00000000-0005-0000-0000-0000550E0000}"/>
    <cellStyle name="Normal 2 2 3 6 2 2" xfId="13725" xr:uid="{00000000-0005-0000-0000-0000AE350000}"/>
    <cellStyle name="Normal 2 2 3 6 2 2 3" xfId="28820" xr:uid="{00000000-0005-0000-0000-0000A8700000}"/>
    <cellStyle name="Normal 2 2 3 6 2 3" xfId="8705" xr:uid="{00000000-0005-0000-0000-000012220000}"/>
    <cellStyle name="Normal 2 2 3 6 2 3 3" xfId="23803" xr:uid="{00000000-0005-0000-0000-00000F5D0000}"/>
    <cellStyle name="Normal 2 2 3 6 2 5" xfId="18790" xr:uid="{00000000-0005-0000-0000-00007A490000}"/>
    <cellStyle name="Normal 2 2 3 6 3" xfId="5344" xr:uid="{00000000-0005-0000-0000-0000F1140000}"/>
    <cellStyle name="Normal 2 2 3 6 3 2" xfId="15396" xr:uid="{00000000-0005-0000-0000-0000353C0000}"/>
    <cellStyle name="Normal 2 2 3 6 3 2 3" xfId="30491" xr:uid="{00000000-0005-0000-0000-00002F770000}"/>
    <cellStyle name="Normal 2 2 3 6 3 3" xfId="10376" xr:uid="{00000000-0005-0000-0000-000099280000}"/>
    <cellStyle name="Normal 2 2 3 6 3 3 3" xfId="25474" xr:uid="{00000000-0005-0000-0000-000096630000}"/>
    <cellStyle name="Normal 2 2 3 6 3 5" xfId="20461" xr:uid="{00000000-0005-0000-0000-000001500000}"/>
    <cellStyle name="Normal 2 2 3 6 4" xfId="12054" xr:uid="{00000000-0005-0000-0000-0000272F0000}"/>
    <cellStyle name="Normal 2 2 3 6 4 3" xfId="27149" xr:uid="{00000000-0005-0000-0000-0000216A0000}"/>
    <cellStyle name="Normal 2 2 3 6 5" xfId="7033" xr:uid="{00000000-0005-0000-0000-00008A1B0000}"/>
    <cellStyle name="Normal 2 2 3 6 5 3" xfId="22132" xr:uid="{00000000-0005-0000-0000-000088560000}"/>
    <cellStyle name="Normal 2 2 3 6 7" xfId="17119" xr:uid="{00000000-0005-0000-0000-0000F3420000}"/>
    <cellStyle name="Normal 2 2 3 7" xfId="2811" xr:uid="{00000000-0005-0000-0000-00000C0B0000}"/>
    <cellStyle name="Normal 2 2 3 7 2" xfId="12889" xr:uid="{00000000-0005-0000-0000-00006A320000}"/>
    <cellStyle name="Normal 2 2 3 7 2 3" xfId="27984" xr:uid="{00000000-0005-0000-0000-0000646D0000}"/>
    <cellStyle name="Normal 2 2 3 7 3" xfId="7869" xr:uid="{00000000-0005-0000-0000-0000CE1E0000}"/>
    <cellStyle name="Normal 2 2 3 7 3 3" xfId="22967" xr:uid="{00000000-0005-0000-0000-0000CB590000}"/>
    <cellStyle name="Normal 2 2 3 7 5" xfId="17954" xr:uid="{00000000-0005-0000-0000-000036460000}"/>
    <cellStyle name="Normal 2 2 3 8" xfId="4505" xr:uid="{00000000-0005-0000-0000-0000AA110000}"/>
    <cellStyle name="Normal 2 2 3 8 2" xfId="14560" xr:uid="{00000000-0005-0000-0000-0000F1380000}"/>
    <cellStyle name="Normal 2 2 3 8 2 3" xfId="29655" xr:uid="{00000000-0005-0000-0000-0000EB730000}"/>
    <cellStyle name="Normal 2 2 3 8 3" xfId="9540" xr:uid="{00000000-0005-0000-0000-000055250000}"/>
    <cellStyle name="Normal 2 2 3 8 3 3" xfId="24638" xr:uid="{00000000-0005-0000-0000-000052600000}"/>
    <cellStyle name="Normal 2 2 3 8 5" xfId="19625" xr:uid="{00000000-0005-0000-0000-0000BD4C0000}"/>
    <cellStyle name="Normal 2 2 3 9" xfId="11216" xr:uid="{00000000-0005-0000-0000-0000E12B0000}"/>
    <cellStyle name="Normal 2 2 3 9 3" xfId="26313" xr:uid="{00000000-0005-0000-0000-0000DD660000}"/>
    <cellStyle name="Normal 2 2 4" xfId="421" xr:uid="{00000000-0005-0000-0000-0000AF010000}"/>
    <cellStyle name="Normal 2 2 5" xfId="31355" xr:uid="{13D13B1F-358B-4694-94FC-F5AB68E781D1}"/>
    <cellStyle name="Normal 2 3" xfId="135" xr:uid="{00000000-0005-0000-0000-00008C000000}"/>
    <cellStyle name="Normal 2 3 2" xfId="830" xr:uid="{00000000-0005-0000-0000-00004D030000}"/>
    <cellStyle name="Normal 2 3 2 10" xfId="6197" xr:uid="{00000000-0005-0000-0000-000046180000}"/>
    <cellStyle name="Normal 2 3 2 10 3" xfId="21298" xr:uid="{00000000-0005-0000-0000-000046530000}"/>
    <cellStyle name="Normal 2 3 2 11" xfId="31381" xr:uid="{54AF1265-772A-41D2-9178-FF1F676B81C4}"/>
    <cellStyle name="Normal 2 3 2 12" xfId="16283" xr:uid="{00000000-0005-0000-0000-0000AF3F0000}"/>
    <cellStyle name="Normal 2 3 2 2" xfId="1162" xr:uid="{00000000-0005-0000-0000-00009A040000}"/>
    <cellStyle name="Normal 2 3 2 2 11" xfId="16337" xr:uid="{00000000-0005-0000-0000-0000E53F0000}"/>
    <cellStyle name="Normal 2 3 2 2 2" xfId="1270" xr:uid="{00000000-0005-0000-0000-000006050000}"/>
    <cellStyle name="Normal 2 3 2 2 2 10" xfId="16441" xr:uid="{00000000-0005-0000-0000-00004D400000}"/>
    <cellStyle name="Normal 2 3 2 2 2 2" xfId="1487" xr:uid="{00000000-0005-0000-0000-0000DF050000}"/>
    <cellStyle name="Normal 2 3 2 2 2 2 2" xfId="1908" xr:uid="{00000000-0005-0000-0000-000084070000}"/>
    <cellStyle name="Normal 2 3 2 2 2 2 2 2" xfId="2747" xr:uid="{00000000-0005-0000-0000-0000CB0A0000}"/>
    <cellStyle name="Normal 2 3 2 2 2 2 2 2 2" xfId="4436" xr:uid="{00000000-0005-0000-0000-000065110000}"/>
    <cellStyle name="Normal 2 3 2 2 2 2 2 2 2 2" xfId="14509" xr:uid="{00000000-0005-0000-0000-0000BE380000}"/>
    <cellStyle name="Normal 2 3 2 2 2 2 2 2 2 2 3" xfId="29604" xr:uid="{00000000-0005-0000-0000-0000B8730000}"/>
    <cellStyle name="Normal 2 3 2 2 2 2 2 2 2 3" xfId="9489" xr:uid="{00000000-0005-0000-0000-000022250000}"/>
    <cellStyle name="Normal 2 3 2 2 2 2 2 2 2 3 3" xfId="24587" xr:uid="{00000000-0005-0000-0000-00001F600000}"/>
    <cellStyle name="Normal 2 3 2 2 2 2 2 2 2 5" xfId="19574" xr:uid="{00000000-0005-0000-0000-00008A4C0000}"/>
    <cellStyle name="Normal 2 3 2 2 2 2 2 2 3" xfId="6128" xr:uid="{00000000-0005-0000-0000-000001180000}"/>
    <cellStyle name="Normal 2 3 2 2 2 2 2 2 3 2" xfId="16180" xr:uid="{00000000-0005-0000-0000-0000453F0000}"/>
    <cellStyle name="Normal 2 3 2 2 2 2 2 2 3 2 3" xfId="31275" xr:uid="{00000000-0005-0000-0000-00003F7A0000}"/>
    <cellStyle name="Normal 2 3 2 2 2 2 2 2 3 3" xfId="11160" xr:uid="{00000000-0005-0000-0000-0000A92B0000}"/>
    <cellStyle name="Normal 2 3 2 2 2 2 2 2 3 3 3" xfId="26258" xr:uid="{00000000-0005-0000-0000-0000A6660000}"/>
    <cellStyle name="Normal 2 3 2 2 2 2 2 2 3 5" xfId="21245" xr:uid="{00000000-0005-0000-0000-000011530000}"/>
    <cellStyle name="Normal 2 3 2 2 2 2 2 2 4" xfId="12838" xr:uid="{00000000-0005-0000-0000-000037320000}"/>
    <cellStyle name="Normal 2 3 2 2 2 2 2 2 4 3" xfId="27933" xr:uid="{00000000-0005-0000-0000-0000316D0000}"/>
    <cellStyle name="Normal 2 3 2 2 2 2 2 2 5" xfId="7817" xr:uid="{00000000-0005-0000-0000-00009A1E0000}"/>
    <cellStyle name="Normal 2 3 2 2 2 2 2 2 5 3" xfId="22916" xr:uid="{00000000-0005-0000-0000-000098590000}"/>
    <cellStyle name="Normal 2 3 2 2 2 2 2 2 7" xfId="17903" xr:uid="{00000000-0005-0000-0000-000003460000}"/>
    <cellStyle name="Normal 2 3 2 2 2 2 2 3" xfId="3599" xr:uid="{00000000-0005-0000-0000-0000200E0000}"/>
    <cellStyle name="Normal 2 3 2 2 2 2 2 3 2" xfId="13673" xr:uid="{00000000-0005-0000-0000-00007A350000}"/>
    <cellStyle name="Normal 2 3 2 2 2 2 2 3 2 3" xfId="28768" xr:uid="{00000000-0005-0000-0000-000074700000}"/>
    <cellStyle name="Normal 2 3 2 2 2 2 2 3 3" xfId="8653" xr:uid="{00000000-0005-0000-0000-0000DE210000}"/>
    <cellStyle name="Normal 2 3 2 2 2 2 2 3 3 3" xfId="23751" xr:uid="{00000000-0005-0000-0000-0000DB5C0000}"/>
    <cellStyle name="Normal 2 3 2 2 2 2 2 3 5" xfId="18738" xr:uid="{00000000-0005-0000-0000-000046490000}"/>
    <cellStyle name="Normal 2 3 2 2 2 2 2 4" xfId="5292" xr:uid="{00000000-0005-0000-0000-0000BD140000}"/>
    <cellStyle name="Normal 2 3 2 2 2 2 2 4 2" xfId="15344" xr:uid="{00000000-0005-0000-0000-0000013C0000}"/>
    <cellStyle name="Normal 2 3 2 2 2 2 2 4 2 3" xfId="30439" xr:uid="{00000000-0005-0000-0000-0000FB760000}"/>
    <cellStyle name="Normal 2 3 2 2 2 2 2 4 3" xfId="10324" xr:uid="{00000000-0005-0000-0000-000065280000}"/>
    <cellStyle name="Normal 2 3 2 2 2 2 2 4 3 3" xfId="25422" xr:uid="{00000000-0005-0000-0000-000062630000}"/>
    <cellStyle name="Normal 2 3 2 2 2 2 2 4 5" xfId="20409" xr:uid="{00000000-0005-0000-0000-0000CD4F0000}"/>
    <cellStyle name="Normal 2 3 2 2 2 2 2 5" xfId="12002" xr:uid="{00000000-0005-0000-0000-0000F32E0000}"/>
    <cellStyle name="Normal 2 3 2 2 2 2 2 5 3" xfId="27097" xr:uid="{00000000-0005-0000-0000-0000ED690000}"/>
    <cellStyle name="Normal 2 3 2 2 2 2 2 6" xfId="6981" xr:uid="{00000000-0005-0000-0000-0000561B0000}"/>
    <cellStyle name="Normal 2 3 2 2 2 2 2 6 3" xfId="22080" xr:uid="{00000000-0005-0000-0000-000054560000}"/>
    <cellStyle name="Normal 2 3 2 2 2 2 2 8" xfId="17067" xr:uid="{00000000-0005-0000-0000-0000BF420000}"/>
    <cellStyle name="Normal 2 3 2 2 2 2 3" xfId="2329" xr:uid="{00000000-0005-0000-0000-000029090000}"/>
    <cellStyle name="Normal 2 3 2 2 2 2 3 2" xfId="4018" xr:uid="{00000000-0005-0000-0000-0000C30F0000}"/>
    <cellStyle name="Normal 2 3 2 2 2 2 3 2 2" xfId="14091" xr:uid="{00000000-0005-0000-0000-00001C370000}"/>
    <cellStyle name="Normal 2 3 2 2 2 2 3 2 2 3" xfId="29186" xr:uid="{00000000-0005-0000-0000-000016720000}"/>
    <cellStyle name="Normal 2 3 2 2 2 2 3 2 3" xfId="9071" xr:uid="{00000000-0005-0000-0000-000080230000}"/>
    <cellStyle name="Normal 2 3 2 2 2 2 3 2 3 3" xfId="24169" xr:uid="{00000000-0005-0000-0000-00007D5E0000}"/>
    <cellStyle name="Normal 2 3 2 2 2 2 3 2 5" xfId="19156" xr:uid="{00000000-0005-0000-0000-0000E84A0000}"/>
    <cellStyle name="Normal 2 3 2 2 2 2 3 3" xfId="5710" xr:uid="{00000000-0005-0000-0000-00005F160000}"/>
    <cellStyle name="Normal 2 3 2 2 2 2 3 3 2" xfId="15762" xr:uid="{00000000-0005-0000-0000-0000A33D0000}"/>
    <cellStyle name="Normal 2 3 2 2 2 2 3 3 2 3" xfId="30857" xr:uid="{00000000-0005-0000-0000-00009D780000}"/>
    <cellStyle name="Normal 2 3 2 2 2 2 3 3 3" xfId="10742" xr:uid="{00000000-0005-0000-0000-0000072A0000}"/>
    <cellStyle name="Normal 2 3 2 2 2 2 3 3 3 3" xfId="25840" xr:uid="{00000000-0005-0000-0000-000004650000}"/>
    <cellStyle name="Normal 2 3 2 2 2 2 3 3 5" xfId="20827" xr:uid="{00000000-0005-0000-0000-00006F510000}"/>
    <cellStyle name="Normal 2 3 2 2 2 2 3 4" xfId="12420" xr:uid="{00000000-0005-0000-0000-000095300000}"/>
    <cellStyle name="Normal 2 3 2 2 2 2 3 4 3" xfId="27515" xr:uid="{00000000-0005-0000-0000-00008F6B0000}"/>
    <cellStyle name="Normal 2 3 2 2 2 2 3 5" xfId="7399" xr:uid="{00000000-0005-0000-0000-0000F81C0000}"/>
    <cellStyle name="Normal 2 3 2 2 2 2 3 5 3" xfId="22498" xr:uid="{00000000-0005-0000-0000-0000F6570000}"/>
    <cellStyle name="Normal 2 3 2 2 2 2 3 7" xfId="17485" xr:uid="{00000000-0005-0000-0000-000061440000}"/>
    <cellStyle name="Normal 2 3 2 2 2 2 4" xfId="3181" xr:uid="{00000000-0005-0000-0000-00007E0C0000}"/>
    <cellStyle name="Normal 2 3 2 2 2 2 4 2" xfId="13255" xr:uid="{00000000-0005-0000-0000-0000D8330000}"/>
    <cellStyle name="Normal 2 3 2 2 2 2 4 2 3" xfId="28350" xr:uid="{00000000-0005-0000-0000-0000D26E0000}"/>
    <cellStyle name="Normal 2 3 2 2 2 2 4 3" xfId="8235" xr:uid="{00000000-0005-0000-0000-00003C200000}"/>
    <cellStyle name="Normal 2 3 2 2 2 2 4 3 3" xfId="23333" xr:uid="{00000000-0005-0000-0000-0000395B0000}"/>
    <cellStyle name="Normal 2 3 2 2 2 2 4 5" xfId="18320" xr:uid="{00000000-0005-0000-0000-0000A4470000}"/>
    <cellStyle name="Normal 2 3 2 2 2 2 5" xfId="4874" xr:uid="{00000000-0005-0000-0000-00001B130000}"/>
    <cellStyle name="Normal 2 3 2 2 2 2 5 2" xfId="14926" xr:uid="{00000000-0005-0000-0000-00005F3A0000}"/>
    <cellStyle name="Normal 2 3 2 2 2 2 5 2 3" xfId="30021" xr:uid="{00000000-0005-0000-0000-000059750000}"/>
    <cellStyle name="Normal 2 3 2 2 2 2 5 3" xfId="9906" xr:uid="{00000000-0005-0000-0000-0000C3260000}"/>
    <cellStyle name="Normal 2 3 2 2 2 2 5 3 3" xfId="25004" xr:uid="{00000000-0005-0000-0000-0000C0610000}"/>
    <cellStyle name="Normal 2 3 2 2 2 2 5 5" xfId="19991" xr:uid="{00000000-0005-0000-0000-00002B4E0000}"/>
    <cellStyle name="Normal 2 3 2 2 2 2 6" xfId="11584" xr:uid="{00000000-0005-0000-0000-0000512D0000}"/>
    <cellStyle name="Normal 2 3 2 2 2 2 6 3" xfId="26679" xr:uid="{00000000-0005-0000-0000-00004B680000}"/>
    <cellStyle name="Normal 2 3 2 2 2 2 7" xfId="6563" xr:uid="{00000000-0005-0000-0000-0000B4190000}"/>
    <cellStyle name="Normal 2 3 2 2 2 2 7 3" xfId="21662" xr:uid="{00000000-0005-0000-0000-0000B2540000}"/>
    <cellStyle name="Normal 2 3 2 2 2 2 9" xfId="16649" xr:uid="{00000000-0005-0000-0000-00001D410000}"/>
    <cellStyle name="Normal 2 3 2 2 2 3" xfId="1700" xr:uid="{00000000-0005-0000-0000-0000B4060000}"/>
    <cellStyle name="Normal 2 3 2 2 2 3 2" xfId="2539" xr:uid="{00000000-0005-0000-0000-0000FB090000}"/>
    <cellStyle name="Normal 2 3 2 2 2 3 2 2" xfId="4228" xr:uid="{00000000-0005-0000-0000-000095100000}"/>
    <cellStyle name="Normal 2 3 2 2 2 3 2 2 2" xfId="14301" xr:uid="{00000000-0005-0000-0000-0000EE370000}"/>
    <cellStyle name="Normal 2 3 2 2 2 3 2 2 2 3" xfId="29396" xr:uid="{00000000-0005-0000-0000-0000E8720000}"/>
    <cellStyle name="Normal 2 3 2 2 2 3 2 2 3" xfId="9281" xr:uid="{00000000-0005-0000-0000-000052240000}"/>
    <cellStyle name="Normal 2 3 2 2 2 3 2 2 3 3" xfId="24379" xr:uid="{00000000-0005-0000-0000-00004F5F0000}"/>
    <cellStyle name="Normal 2 3 2 2 2 3 2 2 5" xfId="19366" xr:uid="{00000000-0005-0000-0000-0000BA4B0000}"/>
    <cellStyle name="Normal 2 3 2 2 2 3 2 3" xfId="5920" xr:uid="{00000000-0005-0000-0000-000031170000}"/>
    <cellStyle name="Normal 2 3 2 2 2 3 2 3 2" xfId="15972" xr:uid="{00000000-0005-0000-0000-0000753E0000}"/>
    <cellStyle name="Normal 2 3 2 2 2 3 2 3 2 3" xfId="31067" xr:uid="{00000000-0005-0000-0000-00006F790000}"/>
    <cellStyle name="Normal 2 3 2 2 2 3 2 3 3" xfId="10952" xr:uid="{00000000-0005-0000-0000-0000D92A0000}"/>
    <cellStyle name="Normal 2 3 2 2 2 3 2 3 3 3" xfId="26050" xr:uid="{00000000-0005-0000-0000-0000D6650000}"/>
    <cellStyle name="Normal 2 3 2 2 2 3 2 3 5" xfId="21037" xr:uid="{00000000-0005-0000-0000-000041520000}"/>
    <cellStyle name="Normal 2 3 2 2 2 3 2 4" xfId="12630" xr:uid="{00000000-0005-0000-0000-000067310000}"/>
    <cellStyle name="Normal 2 3 2 2 2 3 2 4 3" xfId="27725" xr:uid="{00000000-0005-0000-0000-0000616C0000}"/>
    <cellStyle name="Normal 2 3 2 2 2 3 2 5" xfId="7609" xr:uid="{00000000-0005-0000-0000-0000CA1D0000}"/>
    <cellStyle name="Normal 2 3 2 2 2 3 2 5 3" xfId="22708" xr:uid="{00000000-0005-0000-0000-0000C8580000}"/>
    <cellStyle name="Normal 2 3 2 2 2 3 2 7" xfId="17695" xr:uid="{00000000-0005-0000-0000-000033450000}"/>
    <cellStyle name="Normal 2 3 2 2 2 3 3" xfId="3391" xr:uid="{00000000-0005-0000-0000-0000500D0000}"/>
    <cellStyle name="Normal 2 3 2 2 2 3 3 2" xfId="13465" xr:uid="{00000000-0005-0000-0000-0000AA340000}"/>
    <cellStyle name="Normal 2 3 2 2 2 3 3 2 3" xfId="28560" xr:uid="{00000000-0005-0000-0000-0000A46F0000}"/>
    <cellStyle name="Normal 2 3 2 2 2 3 3 3" xfId="8445" xr:uid="{00000000-0005-0000-0000-00000E210000}"/>
    <cellStyle name="Normal 2 3 2 2 2 3 3 3 3" xfId="23543" xr:uid="{00000000-0005-0000-0000-00000B5C0000}"/>
    <cellStyle name="Normal 2 3 2 2 2 3 3 5" xfId="18530" xr:uid="{00000000-0005-0000-0000-000076480000}"/>
    <cellStyle name="Normal 2 3 2 2 2 3 4" xfId="5084" xr:uid="{00000000-0005-0000-0000-0000ED130000}"/>
    <cellStyle name="Normal 2 3 2 2 2 3 4 2" xfId="15136" xr:uid="{00000000-0005-0000-0000-0000313B0000}"/>
    <cellStyle name="Normal 2 3 2 2 2 3 4 2 3" xfId="30231" xr:uid="{00000000-0005-0000-0000-00002B760000}"/>
    <cellStyle name="Normal 2 3 2 2 2 3 4 3" xfId="10116" xr:uid="{00000000-0005-0000-0000-000095270000}"/>
    <cellStyle name="Normal 2 3 2 2 2 3 4 3 3" xfId="25214" xr:uid="{00000000-0005-0000-0000-000092620000}"/>
    <cellStyle name="Normal 2 3 2 2 2 3 4 5" xfId="20201" xr:uid="{00000000-0005-0000-0000-0000FD4E0000}"/>
    <cellStyle name="Normal 2 3 2 2 2 3 5" xfId="11794" xr:uid="{00000000-0005-0000-0000-0000232E0000}"/>
    <cellStyle name="Normal 2 3 2 2 2 3 5 3" xfId="26889" xr:uid="{00000000-0005-0000-0000-00001D690000}"/>
    <cellStyle name="Normal 2 3 2 2 2 3 6" xfId="6773" xr:uid="{00000000-0005-0000-0000-0000861A0000}"/>
    <cellStyle name="Normal 2 3 2 2 2 3 6 3" xfId="21872" xr:uid="{00000000-0005-0000-0000-000084550000}"/>
    <cellStyle name="Normal 2 3 2 2 2 3 8" xfId="16859" xr:uid="{00000000-0005-0000-0000-0000EF410000}"/>
    <cellStyle name="Normal 2 3 2 2 2 4" xfId="2121" xr:uid="{00000000-0005-0000-0000-000059080000}"/>
    <cellStyle name="Normal 2 3 2 2 2 4 2" xfId="3810" xr:uid="{00000000-0005-0000-0000-0000F30E0000}"/>
    <cellStyle name="Normal 2 3 2 2 2 4 2 2" xfId="13883" xr:uid="{00000000-0005-0000-0000-00004C360000}"/>
    <cellStyle name="Normal 2 3 2 2 2 4 2 2 3" xfId="28978" xr:uid="{00000000-0005-0000-0000-000046710000}"/>
    <cellStyle name="Normal 2 3 2 2 2 4 2 3" xfId="8863" xr:uid="{00000000-0005-0000-0000-0000B0220000}"/>
    <cellStyle name="Normal 2 3 2 2 2 4 2 3 3" xfId="23961" xr:uid="{00000000-0005-0000-0000-0000AD5D0000}"/>
    <cellStyle name="Normal 2 3 2 2 2 4 2 5" xfId="18948" xr:uid="{00000000-0005-0000-0000-0000184A0000}"/>
    <cellStyle name="Normal 2 3 2 2 2 4 3" xfId="5502" xr:uid="{00000000-0005-0000-0000-00008F150000}"/>
    <cellStyle name="Normal 2 3 2 2 2 4 3 2" xfId="15554" xr:uid="{00000000-0005-0000-0000-0000D33C0000}"/>
    <cellStyle name="Normal 2 3 2 2 2 4 3 2 3" xfId="30649" xr:uid="{00000000-0005-0000-0000-0000CD770000}"/>
    <cellStyle name="Normal 2 3 2 2 2 4 3 3" xfId="10534" xr:uid="{00000000-0005-0000-0000-000037290000}"/>
    <cellStyle name="Normal 2 3 2 2 2 4 3 3 3" xfId="25632" xr:uid="{00000000-0005-0000-0000-000034640000}"/>
    <cellStyle name="Normal 2 3 2 2 2 4 3 5" xfId="20619" xr:uid="{00000000-0005-0000-0000-00009F500000}"/>
    <cellStyle name="Normal 2 3 2 2 2 4 4" xfId="12212" xr:uid="{00000000-0005-0000-0000-0000C52F0000}"/>
    <cellStyle name="Normal 2 3 2 2 2 4 4 3" xfId="27307" xr:uid="{00000000-0005-0000-0000-0000BF6A0000}"/>
    <cellStyle name="Normal 2 3 2 2 2 4 5" xfId="7191" xr:uid="{00000000-0005-0000-0000-0000281C0000}"/>
    <cellStyle name="Normal 2 3 2 2 2 4 5 3" xfId="22290" xr:uid="{00000000-0005-0000-0000-000026570000}"/>
    <cellStyle name="Normal 2 3 2 2 2 4 7" xfId="17277" xr:uid="{00000000-0005-0000-0000-000091430000}"/>
    <cellStyle name="Normal 2 3 2 2 2 5" xfId="2973" xr:uid="{00000000-0005-0000-0000-0000AE0B0000}"/>
    <cellStyle name="Normal 2 3 2 2 2 5 2" xfId="13047" xr:uid="{00000000-0005-0000-0000-000008330000}"/>
    <cellStyle name="Normal 2 3 2 2 2 5 2 3" xfId="28142" xr:uid="{00000000-0005-0000-0000-0000026E0000}"/>
    <cellStyle name="Normal 2 3 2 2 2 5 3" xfId="8027" xr:uid="{00000000-0005-0000-0000-00006C1F0000}"/>
    <cellStyle name="Normal 2 3 2 2 2 5 3 3" xfId="23125" xr:uid="{00000000-0005-0000-0000-0000695A0000}"/>
    <cellStyle name="Normal 2 3 2 2 2 5 5" xfId="18112" xr:uid="{00000000-0005-0000-0000-0000D4460000}"/>
    <cellStyle name="Normal 2 3 2 2 2 6" xfId="4666" xr:uid="{00000000-0005-0000-0000-00004B120000}"/>
    <cellStyle name="Normal 2 3 2 2 2 6 2" xfId="14718" xr:uid="{00000000-0005-0000-0000-00008F390000}"/>
    <cellStyle name="Normal 2 3 2 2 2 6 2 3" xfId="29813" xr:uid="{00000000-0005-0000-0000-000089740000}"/>
    <cellStyle name="Normal 2 3 2 2 2 6 3" xfId="9698" xr:uid="{00000000-0005-0000-0000-0000F3250000}"/>
    <cellStyle name="Normal 2 3 2 2 2 6 3 3" xfId="24796" xr:uid="{00000000-0005-0000-0000-0000F0600000}"/>
    <cellStyle name="Normal 2 3 2 2 2 6 5" xfId="19783" xr:uid="{00000000-0005-0000-0000-00005B4D0000}"/>
    <cellStyle name="Normal 2 3 2 2 2 7" xfId="11376" xr:uid="{00000000-0005-0000-0000-0000812C0000}"/>
    <cellStyle name="Normal 2 3 2 2 2 7 3" xfId="26471" xr:uid="{00000000-0005-0000-0000-00007B670000}"/>
    <cellStyle name="Normal 2 3 2 2 2 8" xfId="6355" xr:uid="{00000000-0005-0000-0000-0000E4180000}"/>
    <cellStyle name="Normal 2 3 2 2 2 8 3" xfId="21454" xr:uid="{00000000-0005-0000-0000-0000E2530000}"/>
    <cellStyle name="Normal 2 3 2 2 3" xfId="1383" xr:uid="{00000000-0005-0000-0000-000077050000}"/>
    <cellStyle name="Normal 2 3 2 2 3 2" xfId="1804" xr:uid="{00000000-0005-0000-0000-00001C070000}"/>
    <cellStyle name="Normal 2 3 2 2 3 2 2" xfId="2643" xr:uid="{00000000-0005-0000-0000-0000630A0000}"/>
    <cellStyle name="Normal 2 3 2 2 3 2 2 2" xfId="4332" xr:uid="{00000000-0005-0000-0000-0000FD100000}"/>
    <cellStyle name="Normal 2 3 2 2 3 2 2 2 2" xfId="14405" xr:uid="{00000000-0005-0000-0000-000056380000}"/>
    <cellStyle name="Normal 2 3 2 2 3 2 2 2 2 3" xfId="29500" xr:uid="{00000000-0005-0000-0000-000050730000}"/>
    <cellStyle name="Normal 2 3 2 2 3 2 2 2 3" xfId="9385" xr:uid="{00000000-0005-0000-0000-0000BA240000}"/>
    <cellStyle name="Normal 2 3 2 2 3 2 2 2 3 3" xfId="24483" xr:uid="{00000000-0005-0000-0000-0000B75F0000}"/>
    <cellStyle name="Normal 2 3 2 2 3 2 2 2 5" xfId="19470" xr:uid="{00000000-0005-0000-0000-0000224C0000}"/>
    <cellStyle name="Normal 2 3 2 2 3 2 2 3" xfId="6024" xr:uid="{00000000-0005-0000-0000-000099170000}"/>
    <cellStyle name="Normal 2 3 2 2 3 2 2 3 2" xfId="16076" xr:uid="{00000000-0005-0000-0000-0000DD3E0000}"/>
    <cellStyle name="Normal 2 3 2 2 3 2 2 3 2 3" xfId="31171" xr:uid="{00000000-0005-0000-0000-0000D7790000}"/>
    <cellStyle name="Normal 2 3 2 2 3 2 2 3 3" xfId="11056" xr:uid="{00000000-0005-0000-0000-0000412B0000}"/>
    <cellStyle name="Normal 2 3 2 2 3 2 2 3 3 3" xfId="26154" xr:uid="{00000000-0005-0000-0000-00003E660000}"/>
    <cellStyle name="Normal 2 3 2 2 3 2 2 3 5" xfId="21141" xr:uid="{00000000-0005-0000-0000-0000A9520000}"/>
    <cellStyle name="Normal 2 3 2 2 3 2 2 4" xfId="12734" xr:uid="{00000000-0005-0000-0000-0000CF310000}"/>
    <cellStyle name="Normal 2 3 2 2 3 2 2 4 3" xfId="27829" xr:uid="{00000000-0005-0000-0000-0000C96C0000}"/>
    <cellStyle name="Normal 2 3 2 2 3 2 2 5" xfId="7713" xr:uid="{00000000-0005-0000-0000-0000321E0000}"/>
    <cellStyle name="Normal 2 3 2 2 3 2 2 5 3" xfId="22812" xr:uid="{00000000-0005-0000-0000-000030590000}"/>
    <cellStyle name="Normal 2 3 2 2 3 2 2 7" xfId="17799" xr:uid="{00000000-0005-0000-0000-00009B450000}"/>
    <cellStyle name="Normal 2 3 2 2 3 2 3" xfId="3495" xr:uid="{00000000-0005-0000-0000-0000B80D0000}"/>
    <cellStyle name="Normal 2 3 2 2 3 2 3 2" xfId="13569" xr:uid="{00000000-0005-0000-0000-000012350000}"/>
    <cellStyle name="Normal 2 3 2 2 3 2 3 2 3" xfId="28664" xr:uid="{00000000-0005-0000-0000-00000C700000}"/>
    <cellStyle name="Normal 2 3 2 2 3 2 3 3" xfId="8549" xr:uid="{00000000-0005-0000-0000-000076210000}"/>
    <cellStyle name="Normal 2 3 2 2 3 2 3 3 3" xfId="23647" xr:uid="{00000000-0005-0000-0000-0000735C0000}"/>
    <cellStyle name="Normal 2 3 2 2 3 2 3 5" xfId="18634" xr:uid="{00000000-0005-0000-0000-0000DE480000}"/>
    <cellStyle name="Normal 2 3 2 2 3 2 4" xfId="5188" xr:uid="{00000000-0005-0000-0000-000055140000}"/>
    <cellStyle name="Normal 2 3 2 2 3 2 4 2" xfId="15240" xr:uid="{00000000-0005-0000-0000-0000993B0000}"/>
    <cellStyle name="Normal 2 3 2 2 3 2 4 2 3" xfId="30335" xr:uid="{00000000-0005-0000-0000-000093760000}"/>
    <cellStyle name="Normal 2 3 2 2 3 2 4 3" xfId="10220" xr:uid="{00000000-0005-0000-0000-0000FD270000}"/>
    <cellStyle name="Normal 2 3 2 2 3 2 4 3 3" xfId="25318" xr:uid="{00000000-0005-0000-0000-0000FA620000}"/>
    <cellStyle name="Normal 2 3 2 2 3 2 4 5" xfId="20305" xr:uid="{00000000-0005-0000-0000-0000654F0000}"/>
    <cellStyle name="Normal 2 3 2 2 3 2 5" xfId="11898" xr:uid="{00000000-0005-0000-0000-00008B2E0000}"/>
    <cellStyle name="Normal 2 3 2 2 3 2 5 3" xfId="26993" xr:uid="{00000000-0005-0000-0000-000085690000}"/>
    <cellStyle name="Normal 2 3 2 2 3 2 6" xfId="6877" xr:uid="{00000000-0005-0000-0000-0000EE1A0000}"/>
    <cellStyle name="Normal 2 3 2 2 3 2 6 3" xfId="21976" xr:uid="{00000000-0005-0000-0000-0000EC550000}"/>
    <cellStyle name="Normal 2 3 2 2 3 2 8" xfId="16963" xr:uid="{00000000-0005-0000-0000-000057420000}"/>
    <cellStyle name="Normal 2 3 2 2 3 3" xfId="2225" xr:uid="{00000000-0005-0000-0000-0000C1080000}"/>
    <cellStyle name="Normal 2 3 2 2 3 3 2" xfId="3914" xr:uid="{00000000-0005-0000-0000-00005B0F0000}"/>
    <cellStyle name="Normal 2 3 2 2 3 3 2 2" xfId="13987" xr:uid="{00000000-0005-0000-0000-0000B4360000}"/>
    <cellStyle name="Normal 2 3 2 2 3 3 2 2 3" xfId="29082" xr:uid="{00000000-0005-0000-0000-0000AE710000}"/>
    <cellStyle name="Normal 2 3 2 2 3 3 2 3" xfId="8967" xr:uid="{00000000-0005-0000-0000-000018230000}"/>
    <cellStyle name="Normal 2 3 2 2 3 3 2 3 3" xfId="24065" xr:uid="{00000000-0005-0000-0000-0000155E0000}"/>
    <cellStyle name="Normal 2 3 2 2 3 3 2 5" xfId="19052" xr:uid="{00000000-0005-0000-0000-0000804A0000}"/>
    <cellStyle name="Normal 2 3 2 2 3 3 3" xfId="5606" xr:uid="{00000000-0005-0000-0000-0000F7150000}"/>
    <cellStyle name="Normal 2 3 2 2 3 3 3 2" xfId="15658" xr:uid="{00000000-0005-0000-0000-00003B3D0000}"/>
    <cellStyle name="Normal 2 3 2 2 3 3 3 2 3" xfId="30753" xr:uid="{00000000-0005-0000-0000-000035780000}"/>
    <cellStyle name="Normal 2 3 2 2 3 3 3 3" xfId="10638" xr:uid="{00000000-0005-0000-0000-00009F290000}"/>
    <cellStyle name="Normal 2 3 2 2 3 3 3 3 3" xfId="25736" xr:uid="{00000000-0005-0000-0000-00009C640000}"/>
    <cellStyle name="Normal 2 3 2 2 3 3 3 5" xfId="20723" xr:uid="{00000000-0005-0000-0000-000007510000}"/>
    <cellStyle name="Normal 2 3 2 2 3 3 4" xfId="12316" xr:uid="{00000000-0005-0000-0000-00002D300000}"/>
    <cellStyle name="Normal 2 3 2 2 3 3 4 3" xfId="27411" xr:uid="{00000000-0005-0000-0000-0000276B0000}"/>
    <cellStyle name="Normal 2 3 2 2 3 3 5" xfId="7295" xr:uid="{00000000-0005-0000-0000-0000901C0000}"/>
    <cellStyle name="Normal 2 3 2 2 3 3 5 3" xfId="22394" xr:uid="{00000000-0005-0000-0000-00008E570000}"/>
    <cellStyle name="Normal 2 3 2 2 3 3 7" xfId="17381" xr:uid="{00000000-0005-0000-0000-0000F9430000}"/>
    <cellStyle name="Normal 2 3 2 2 3 4" xfId="3077" xr:uid="{00000000-0005-0000-0000-0000160C0000}"/>
    <cellStyle name="Normal 2 3 2 2 3 4 2" xfId="13151" xr:uid="{00000000-0005-0000-0000-000070330000}"/>
    <cellStyle name="Normal 2 3 2 2 3 4 2 3" xfId="28246" xr:uid="{00000000-0005-0000-0000-00006A6E0000}"/>
    <cellStyle name="Normal 2 3 2 2 3 4 3" xfId="8131" xr:uid="{00000000-0005-0000-0000-0000D41F0000}"/>
    <cellStyle name="Normal 2 3 2 2 3 4 3 3" xfId="23229" xr:uid="{00000000-0005-0000-0000-0000D15A0000}"/>
    <cellStyle name="Normal 2 3 2 2 3 4 5" xfId="18216" xr:uid="{00000000-0005-0000-0000-00003C470000}"/>
    <cellStyle name="Normal 2 3 2 2 3 5" xfId="4770" xr:uid="{00000000-0005-0000-0000-0000B3120000}"/>
    <cellStyle name="Normal 2 3 2 2 3 5 2" xfId="14822" xr:uid="{00000000-0005-0000-0000-0000F7390000}"/>
    <cellStyle name="Normal 2 3 2 2 3 5 2 3" xfId="29917" xr:uid="{00000000-0005-0000-0000-0000F1740000}"/>
    <cellStyle name="Normal 2 3 2 2 3 5 3" xfId="9802" xr:uid="{00000000-0005-0000-0000-00005B260000}"/>
    <cellStyle name="Normal 2 3 2 2 3 5 3 3" xfId="24900" xr:uid="{00000000-0005-0000-0000-000058610000}"/>
    <cellStyle name="Normal 2 3 2 2 3 5 5" xfId="19887" xr:uid="{00000000-0005-0000-0000-0000C34D0000}"/>
    <cellStyle name="Normal 2 3 2 2 3 6" xfId="11480" xr:uid="{00000000-0005-0000-0000-0000E92C0000}"/>
    <cellStyle name="Normal 2 3 2 2 3 6 3" xfId="26575" xr:uid="{00000000-0005-0000-0000-0000E3670000}"/>
    <cellStyle name="Normal 2 3 2 2 3 7" xfId="6459" xr:uid="{00000000-0005-0000-0000-00004C190000}"/>
    <cellStyle name="Normal 2 3 2 2 3 7 3" xfId="21558" xr:uid="{00000000-0005-0000-0000-00004A540000}"/>
    <cellStyle name="Normal 2 3 2 2 3 9" xfId="16545" xr:uid="{00000000-0005-0000-0000-0000B5400000}"/>
    <cellStyle name="Normal 2 3 2 2 4" xfId="1596" xr:uid="{00000000-0005-0000-0000-00004C060000}"/>
    <cellStyle name="Normal 2 3 2 2 4 2" xfId="2435" xr:uid="{00000000-0005-0000-0000-000093090000}"/>
    <cellStyle name="Normal 2 3 2 2 4 2 2" xfId="4124" xr:uid="{00000000-0005-0000-0000-00002D100000}"/>
    <cellStyle name="Normal 2 3 2 2 4 2 2 2" xfId="14197" xr:uid="{00000000-0005-0000-0000-000086370000}"/>
    <cellStyle name="Normal 2 3 2 2 4 2 2 2 3" xfId="29292" xr:uid="{00000000-0005-0000-0000-000080720000}"/>
    <cellStyle name="Normal 2 3 2 2 4 2 2 3" xfId="9177" xr:uid="{00000000-0005-0000-0000-0000EA230000}"/>
    <cellStyle name="Normal 2 3 2 2 4 2 2 3 3" xfId="24275" xr:uid="{00000000-0005-0000-0000-0000E75E0000}"/>
    <cellStyle name="Normal 2 3 2 2 4 2 2 5" xfId="19262" xr:uid="{00000000-0005-0000-0000-0000524B0000}"/>
    <cellStyle name="Normal 2 3 2 2 4 2 3" xfId="5816" xr:uid="{00000000-0005-0000-0000-0000C9160000}"/>
    <cellStyle name="Normal 2 3 2 2 4 2 3 2" xfId="15868" xr:uid="{00000000-0005-0000-0000-00000D3E0000}"/>
    <cellStyle name="Normal 2 3 2 2 4 2 3 2 3" xfId="30963" xr:uid="{00000000-0005-0000-0000-000007790000}"/>
    <cellStyle name="Normal 2 3 2 2 4 2 3 3" xfId="10848" xr:uid="{00000000-0005-0000-0000-0000712A0000}"/>
    <cellStyle name="Normal 2 3 2 2 4 2 3 3 3" xfId="25946" xr:uid="{00000000-0005-0000-0000-00006E650000}"/>
    <cellStyle name="Normal 2 3 2 2 4 2 3 5" xfId="20933" xr:uid="{00000000-0005-0000-0000-0000D9510000}"/>
    <cellStyle name="Normal 2 3 2 2 4 2 4" xfId="12526" xr:uid="{00000000-0005-0000-0000-0000FF300000}"/>
    <cellStyle name="Normal 2 3 2 2 4 2 4 3" xfId="27621" xr:uid="{00000000-0005-0000-0000-0000F96B0000}"/>
    <cellStyle name="Normal 2 3 2 2 4 2 5" xfId="7505" xr:uid="{00000000-0005-0000-0000-0000621D0000}"/>
    <cellStyle name="Normal 2 3 2 2 4 2 5 3" xfId="22604" xr:uid="{00000000-0005-0000-0000-000060580000}"/>
    <cellStyle name="Normal 2 3 2 2 4 2 7" xfId="17591" xr:uid="{00000000-0005-0000-0000-0000CB440000}"/>
    <cellStyle name="Normal 2 3 2 2 4 3" xfId="3287" xr:uid="{00000000-0005-0000-0000-0000E80C0000}"/>
    <cellStyle name="Normal 2 3 2 2 4 3 2" xfId="13361" xr:uid="{00000000-0005-0000-0000-000042340000}"/>
    <cellStyle name="Normal 2 3 2 2 4 3 2 3" xfId="28456" xr:uid="{00000000-0005-0000-0000-00003C6F0000}"/>
    <cellStyle name="Normal 2 3 2 2 4 3 3" xfId="8341" xr:uid="{00000000-0005-0000-0000-0000A6200000}"/>
    <cellStyle name="Normal 2 3 2 2 4 3 3 3" xfId="23439" xr:uid="{00000000-0005-0000-0000-0000A35B0000}"/>
    <cellStyle name="Normal 2 3 2 2 4 3 5" xfId="18426" xr:uid="{00000000-0005-0000-0000-00000E480000}"/>
    <cellStyle name="Normal 2 3 2 2 4 4" xfId="4980" xr:uid="{00000000-0005-0000-0000-000085130000}"/>
    <cellStyle name="Normal 2 3 2 2 4 4 2" xfId="15032" xr:uid="{00000000-0005-0000-0000-0000C93A0000}"/>
    <cellStyle name="Normal 2 3 2 2 4 4 2 3" xfId="30127" xr:uid="{00000000-0005-0000-0000-0000C3750000}"/>
    <cellStyle name="Normal 2 3 2 2 4 4 3" xfId="10012" xr:uid="{00000000-0005-0000-0000-00002D270000}"/>
    <cellStyle name="Normal 2 3 2 2 4 4 3 3" xfId="25110" xr:uid="{00000000-0005-0000-0000-00002A620000}"/>
    <cellStyle name="Normal 2 3 2 2 4 4 5" xfId="20097" xr:uid="{00000000-0005-0000-0000-0000954E0000}"/>
    <cellStyle name="Normal 2 3 2 2 4 5" xfId="11690" xr:uid="{00000000-0005-0000-0000-0000BB2D0000}"/>
    <cellStyle name="Normal 2 3 2 2 4 5 3" xfId="26785" xr:uid="{00000000-0005-0000-0000-0000B5680000}"/>
    <cellStyle name="Normal 2 3 2 2 4 6" xfId="6669" xr:uid="{00000000-0005-0000-0000-00001E1A0000}"/>
    <cellStyle name="Normal 2 3 2 2 4 6 3" xfId="21768" xr:uid="{00000000-0005-0000-0000-00001C550000}"/>
    <cellStyle name="Normal 2 3 2 2 4 8" xfId="16755" xr:uid="{00000000-0005-0000-0000-000087410000}"/>
    <cellStyle name="Normal 2 3 2 2 5" xfId="2017" xr:uid="{00000000-0005-0000-0000-0000F1070000}"/>
    <cellStyle name="Normal 2 3 2 2 5 2" xfId="3706" xr:uid="{00000000-0005-0000-0000-00008B0E0000}"/>
    <cellStyle name="Normal 2 3 2 2 5 2 2" xfId="13779" xr:uid="{00000000-0005-0000-0000-0000E4350000}"/>
    <cellStyle name="Normal 2 3 2 2 5 2 2 3" xfId="28874" xr:uid="{00000000-0005-0000-0000-0000DE700000}"/>
    <cellStyle name="Normal 2 3 2 2 5 2 3" xfId="8759" xr:uid="{00000000-0005-0000-0000-000048220000}"/>
    <cellStyle name="Normal 2 3 2 2 5 2 3 3" xfId="23857" xr:uid="{00000000-0005-0000-0000-0000455D0000}"/>
    <cellStyle name="Normal 2 3 2 2 5 2 5" xfId="18844" xr:uid="{00000000-0005-0000-0000-0000B0490000}"/>
    <cellStyle name="Normal 2 3 2 2 5 3" xfId="5398" xr:uid="{00000000-0005-0000-0000-000027150000}"/>
    <cellStyle name="Normal 2 3 2 2 5 3 2" xfId="15450" xr:uid="{00000000-0005-0000-0000-00006B3C0000}"/>
    <cellStyle name="Normal 2 3 2 2 5 3 2 3" xfId="30545" xr:uid="{00000000-0005-0000-0000-000065770000}"/>
    <cellStyle name="Normal 2 3 2 2 5 3 3" xfId="10430" xr:uid="{00000000-0005-0000-0000-0000CF280000}"/>
    <cellStyle name="Normal 2 3 2 2 5 3 3 3" xfId="25528" xr:uid="{00000000-0005-0000-0000-0000CC630000}"/>
    <cellStyle name="Normal 2 3 2 2 5 3 5" xfId="20515" xr:uid="{00000000-0005-0000-0000-000037500000}"/>
    <cellStyle name="Normal 2 3 2 2 5 4" xfId="12108" xr:uid="{00000000-0005-0000-0000-00005D2F0000}"/>
    <cellStyle name="Normal 2 3 2 2 5 4 3" xfId="27203" xr:uid="{00000000-0005-0000-0000-0000576A0000}"/>
    <cellStyle name="Normal 2 3 2 2 5 5" xfId="7087" xr:uid="{00000000-0005-0000-0000-0000C01B0000}"/>
    <cellStyle name="Normal 2 3 2 2 5 5 3" xfId="22186" xr:uid="{00000000-0005-0000-0000-0000BE560000}"/>
    <cellStyle name="Normal 2 3 2 2 5 7" xfId="17173" xr:uid="{00000000-0005-0000-0000-000029430000}"/>
    <cellStyle name="Normal 2 3 2 2 6" xfId="2869" xr:uid="{00000000-0005-0000-0000-0000460B0000}"/>
    <cellStyle name="Normal 2 3 2 2 6 2" xfId="12943" xr:uid="{00000000-0005-0000-0000-0000A0320000}"/>
    <cellStyle name="Normal 2 3 2 2 6 2 3" xfId="28038" xr:uid="{00000000-0005-0000-0000-00009A6D0000}"/>
    <cellStyle name="Normal 2 3 2 2 6 3" xfId="7923" xr:uid="{00000000-0005-0000-0000-0000041F0000}"/>
    <cellStyle name="Normal 2 3 2 2 6 3 3" xfId="23021" xr:uid="{00000000-0005-0000-0000-0000015A0000}"/>
    <cellStyle name="Normal 2 3 2 2 6 5" xfId="18008" xr:uid="{00000000-0005-0000-0000-00006C460000}"/>
    <cellStyle name="Normal 2 3 2 2 7" xfId="4562" xr:uid="{00000000-0005-0000-0000-0000E3110000}"/>
    <cellStyle name="Normal 2 3 2 2 7 2" xfId="14614" xr:uid="{00000000-0005-0000-0000-000027390000}"/>
    <cellStyle name="Normal 2 3 2 2 7 2 3" xfId="29709" xr:uid="{00000000-0005-0000-0000-000021740000}"/>
    <cellStyle name="Normal 2 3 2 2 7 3" xfId="9594" xr:uid="{00000000-0005-0000-0000-00008B250000}"/>
    <cellStyle name="Normal 2 3 2 2 7 3 3" xfId="24692" xr:uid="{00000000-0005-0000-0000-000088600000}"/>
    <cellStyle name="Normal 2 3 2 2 7 5" xfId="19679" xr:uid="{00000000-0005-0000-0000-0000F34C0000}"/>
    <cellStyle name="Normal 2 3 2 2 8" xfId="11272" xr:uid="{00000000-0005-0000-0000-0000192C0000}"/>
    <cellStyle name="Normal 2 3 2 2 8 3" xfId="26367" xr:uid="{00000000-0005-0000-0000-000013670000}"/>
    <cellStyle name="Normal 2 3 2 2 9" xfId="6251" xr:uid="{00000000-0005-0000-0000-00007C180000}"/>
    <cellStyle name="Normal 2 3 2 2 9 3" xfId="21350" xr:uid="{00000000-0005-0000-0000-00007A530000}"/>
    <cellStyle name="Normal 2 3 2 3" xfId="1216" xr:uid="{00000000-0005-0000-0000-0000D0040000}"/>
    <cellStyle name="Normal 2 3 2 3 10" xfId="16389" xr:uid="{00000000-0005-0000-0000-000019400000}"/>
    <cellStyle name="Normal 2 3 2 3 2" xfId="1435" xr:uid="{00000000-0005-0000-0000-0000AB050000}"/>
    <cellStyle name="Normal 2 3 2 3 2 2" xfId="1856" xr:uid="{00000000-0005-0000-0000-000050070000}"/>
    <cellStyle name="Normal 2 3 2 3 2 2 2" xfId="2695" xr:uid="{00000000-0005-0000-0000-0000970A0000}"/>
    <cellStyle name="Normal 2 3 2 3 2 2 2 2" xfId="4384" xr:uid="{00000000-0005-0000-0000-000031110000}"/>
    <cellStyle name="Normal 2 3 2 3 2 2 2 2 2" xfId="14457" xr:uid="{00000000-0005-0000-0000-00008A380000}"/>
    <cellStyle name="Normal 2 3 2 3 2 2 2 2 2 3" xfId="29552" xr:uid="{00000000-0005-0000-0000-000084730000}"/>
    <cellStyle name="Normal 2 3 2 3 2 2 2 2 3" xfId="9437" xr:uid="{00000000-0005-0000-0000-0000EE240000}"/>
    <cellStyle name="Normal 2 3 2 3 2 2 2 2 3 3" xfId="24535" xr:uid="{00000000-0005-0000-0000-0000EB5F0000}"/>
    <cellStyle name="Normal 2 3 2 3 2 2 2 2 5" xfId="19522" xr:uid="{00000000-0005-0000-0000-0000564C0000}"/>
    <cellStyle name="Normal 2 3 2 3 2 2 2 3" xfId="6076" xr:uid="{00000000-0005-0000-0000-0000CD170000}"/>
    <cellStyle name="Normal 2 3 2 3 2 2 2 3 2" xfId="16128" xr:uid="{00000000-0005-0000-0000-0000113F0000}"/>
    <cellStyle name="Normal 2 3 2 3 2 2 2 3 2 3" xfId="31223" xr:uid="{00000000-0005-0000-0000-00000B7A0000}"/>
    <cellStyle name="Normal 2 3 2 3 2 2 2 3 3" xfId="11108" xr:uid="{00000000-0005-0000-0000-0000752B0000}"/>
    <cellStyle name="Normal 2 3 2 3 2 2 2 3 3 3" xfId="26206" xr:uid="{00000000-0005-0000-0000-000072660000}"/>
    <cellStyle name="Normal 2 3 2 3 2 2 2 3 5" xfId="21193" xr:uid="{00000000-0005-0000-0000-0000DD520000}"/>
    <cellStyle name="Normal 2 3 2 3 2 2 2 4" xfId="12786" xr:uid="{00000000-0005-0000-0000-000003320000}"/>
    <cellStyle name="Normal 2 3 2 3 2 2 2 4 3" xfId="27881" xr:uid="{00000000-0005-0000-0000-0000FD6C0000}"/>
    <cellStyle name="Normal 2 3 2 3 2 2 2 5" xfId="7765" xr:uid="{00000000-0005-0000-0000-0000661E0000}"/>
    <cellStyle name="Normal 2 3 2 3 2 2 2 5 3" xfId="22864" xr:uid="{00000000-0005-0000-0000-000064590000}"/>
    <cellStyle name="Normal 2 3 2 3 2 2 2 7" xfId="17851" xr:uid="{00000000-0005-0000-0000-0000CF450000}"/>
    <cellStyle name="Normal 2 3 2 3 2 2 3" xfId="3547" xr:uid="{00000000-0005-0000-0000-0000EC0D0000}"/>
    <cellStyle name="Normal 2 3 2 3 2 2 3 2" xfId="13621" xr:uid="{00000000-0005-0000-0000-000046350000}"/>
    <cellStyle name="Normal 2 3 2 3 2 2 3 2 3" xfId="28716" xr:uid="{00000000-0005-0000-0000-000040700000}"/>
    <cellStyle name="Normal 2 3 2 3 2 2 3 3" xfId="8601" xr:uid="{00000000-0005-0000-0000-0000AA210000}"/>
    <cellStyle name="Normal 2 3 2 3 2 2 3 3 3" xfId="23699" xr:uid="{00000000-0005-0000-0000-0000A75C0000}"/>
    <cellStyle name="Normal 2 3 2 3 2 2 3 5" xfId="18686" xr:uid="{00000000-0005-0000-0000-000012490000}"/>
    <cellStyle name="Normal 2 3 2 3 2 2 4" xfId="5240" xr:uid="{00000000-0005-0000-0000-000089140000}"/>
    <cellStyle name="Normal 2 3 2 3 2 2 4 2" xfId="15292" xr:uid="{00000000-0005-0000-0000-0000CD3B0000}"/>
    <cellStyle name="Normal 2 3 2 3 2 2 4 2 3" xfId="30387" xr:uid="{00000000-0005-0000-0000-0000C7760000}"/>
    <cellStyle name="Normal 2 3 2 3 2 2 4 3" xfId="10272" xr:uid="{00000000-0005-0000-0000-000031280000}"/>
    <cellStyle name="Normal 2 3 2 3 2 2 4 3 3" xfId="25370" xr:uid="{00000000-0005-0000-0000-00002E630000}"/>
    <cellStyle name="Normal 2 3 2 3 2 2 4 5" xfId="20357" xr:uid="{00000000-0005-0000-0000-0000994F0000}"/>
    <cellStyle name="Normal 2 3 2 3 2 2 5" xfId="11950" xr:uid="{00000000-0005-0000-0000-0000BF2E0000}"/>
    <cellStyle name="Normal 2 3 2 3 2 2 5 3" xfId="27045" xr:uid="{00000000-0005-0000-0000-0000B9690000}"/>
    <cellStyle name="Normal 2 3 2 3 2 2 6" xfId="6929" xr:uid="{00000000-0005-0000-0000-0000221B0000}"/>
    <cellStyle name="Normal 2 3 2 3 2 2 6 3" xfId="22028" xr:uid="{00000000-0005-0000-0000-000020560000}"/>
    <cellStyle name="Normal 2 3 2 3 2 2 8" xfId="17015" xr:uid="{00000000-0005-0000-0000-00008B420000}"/>
    <cellStyle name="Normal 2 3 2 3 2 3" xfId="2277" xr:uid="{00000000-0005-0000-0000-0000F5080000}"/>
    <cellStyle name="Normal 2 3 2 3 2 3 2" xfId="3966" xr:uid="{00000000-0005-0000-0000-00008F0F0000}"/>
    <cellStyle name="Normal 2 3 2 3 2 3 2 2" xfId="14039" xr:uid="{00000000-0005-0000-0000-0000E8360000}"/>
    <cellStyle name="Normal 2 3 2 3 2 3 2 2 3" xfId="29134" xr:uid="{00000000-0005-0000-0000-0000E2710000}"/>
    <cellStyle name="Normal 2 3 2 3 2 3 2 3" xfId="9019" xr:uid="{00000000-0005-0000-0000-00004C230000}"/>
    <cellStyle name="Normal 2 3 2 3 2 3 2 3 3" xfId="24117" xr:uid="{00000000-0005-0000-0000-0000495E0000}"/>
    <cellStyle name="Normal 2 3 2 3 2 3 2 5" xfId="19104" xr:uid="{00000000-0005-0000-0000-0000B44A0000}"/>
    <cellStyle name="Normal 2 3 2 3 2 3 3" xfId="5658" xr:uid="{00000000-0005-0000-0000-00002B160000}"/>
    <cellStyle name="Normal 2 3 2 3 2 3 3 2" xfId="15710" xr:uid="{00000000-0005-0000-0000-00006F3D0000}"/>
    <cellStyle name="Normal 2 3 2 3 2 3 3 2 3" xfId="30805" xr:uid="{00000000-0005-0000-0000-000069780000}"/>
    <cellStyle name="Normal 2 3 2 3 2 3 3 3" xfId="10690" xr:uid="{00000000-0005-0000-0000-0000D3290000}"/>
    <cellStyle name="Normal 2 3 2 3 2 3 3 3 3" xfId="25788" xr:uid="{00000000-0005-0000-0000-0000D0640000}"/>
    <cellStyle name="Normal 2 3 2 3 2 3 3 5" xfId="20775" xr:uid="{00000000-0005-0000-0000-00003B510000}"/>
    <cellStyle name="Normal 2 3 2 3 2 3 4" xfId="12368" xr:uid="{00000000-0005-0000-0000-000061300000}"/>
    <cellStyle name="Normal 2 3 2 3 2 3 4 3" xfId="27463" xr:uid="{00000000-0005-0000-0000-00005B6B0000}"/>
    <cellStyle name="Normal 2 3 2 3 2 3 5" xfId="7347" xr:uid="{00000000-0005-0000-0000-0000C41C0000}"/>
    <cellStyle name="Normal 2 3 2 3 2 3 5 3" xfId="22446" xr:uid="{00000000-0005-0000-0000-0000C2570000}"/>
    <cellStyle name="Normal 2 3 2 3 2 3 7" xfId="17433" xr:uid="{00000000-0005-0000-0000-00002D440000}"/>
    <cellStyle name="Normal 2 3 2 3 2 4" xfId="3129" xr:uid="{00000000-0005-0000-0000-00004A0C0000}"/>
    <cellStyle name="Normal 2 3 2 3 2 4 2" xfId="13203" xr:uid="{00000000-0005-0000-0000-0000A4330000}"/>
    <cellStyle name="Normal 2 3 2 3 2 4 2 3" xfId="28298" xr:uid="{00000000-0005-0000-0000-00009E6E0000}"/>
    <cellStyle name="Normal 2 3 2 3 2 4 3" xfId="8183" xr:uid="{00000000-0005-0000-0000-000008200000}"/>
    <cellStyle name="Normal 2 3 2 3 2 4 3 3" xfId="23281" xr:uid="{00000000-0005-0000-0000-0000055B0000}"/>
    <cellStyle name="Normal 2 3 2 3 2 4 5" xfId="18268" xr:uid="{00000000-0005-0000-0000-000070470000}"/>
    <cellStyle name="Normal 2 3 2 3 2 5" xfId="4822" xr:uid="{00000000-0005-0000-0000-0000E7120000}"/>
    <cellStyle name="Normal 2 3 2 3 2 5 2" xfId="14874" xr:uid="{00000000-0005-0000-0000-00002B3A0000}"/>
    <cellStyle name="Normal 2 3 2 3 2 5 2 3" xfId="29969" xr:uid="{00000000-0005-0000-0000-000025750000}"/>
    <cellStyle name="Normal 2 3 2 3 2 5 3" xfId="9854" xr:uid="{00000000-0005-0000-0000-00008F260000}"/>
    <cellStyle name="Normal 2 3 2 3 2 5 3 3" xfId="24952" xr:uid="{00000000-0005-0000-0000-00008C610000}"/>
    <cellStyle name="Normal 2 3 2 3 2 5 5" xfId="19939" xr:uid="{00000000-0005-0000-0000-0000F74D0000}"/>
    <cellStyle name="Normal 2 3 2 3 2 6" xfId="11532" xr:uid="{00000000-0005-0000-0000-00001D2D0000}"/>
    <cellStyle name="Normal 2 3 2 3 2 6 3" xfId="26627" xr:uid="{00000000-0005-0000-0000-000017680000}"/>
    <cellStyle name="Normal 2 3 2 3 2 7" xfId="6511" xr:uid="{00000000-0005-0000-0000-000080190000}"/>
    <cellStyle name="Normal 2 3 2 3 2 7 3" xfId="21610" xr:uid="{00000000-0005-0000-0000-00007E540000}"/>
    <cellStyle name="Normal 2 3 2 3 2 9" xfId="16597" xr:uid="{00000000-0005-0000-0000-0000E9400000}"/>
    <cellStyle name="Normal 2 3 2 3 3" xfId="1648" xr:uid="{00000000-0005-0000-0000-000080060000}"/>
    <cellStyle name="Normal 2 3 2 3 3 2" xfId="2487" xr:uid="{00000000-0005-0000-0000-0000C7090000}"/>
    <cellStyle name="Normal 2 3 2 3 3 2 2" xfId="4176" xr:uid="{00000000-0005-0000-0000-000061100000}"/>
    <cellStyle name="Normal 2 3 2 3 3 2 2 2" xfId="14249" xr:uid="{00000000-0005-0000-0000-0000BA370000}"/>
    <cellStyle name="Normal 2 3 2 3 3 2 2 2 3" xfId="29344" xr:uid="{00000000-0005-0000-0000-0000B4720000}"/>
    <cellStyle name="Normal 2 3 2 3 3 2 2 3" xfId="9229" xr:uid="{00000000-0005-0000-0000-00001E240000}"/>
    <cellStyle name="Normal 2 3 2 3 3 2 2 3 3" xfId="24327" xr:uid="{00000000-0005-0000-0000-00001B5F0000}"/>
    <cellStyle name="Normal 2 3 2 3 3 2 2 5" xfId="19314" xr:uid="{00000000-0005-0000-0000-0000864B0000}"/>
    <cellStyle name="Normal 2 3 2 3 3 2 3" xfId="5868" xr:uid="{00000000-0005-0000-0000-0000FD160000}"/>
    <cellStyle name="Normal 2 3 2 3 3 2 3 2" xfId="15920" xr:uid="{00000000-0005-0000-0000-0000413E0000}"/>
    <cellStyle name="Normal 2 3 2 3 3 2 3 2 3" xfId="31015" xr:uid="{00000000-0005-0000-0000-00003B790000}"/>
    <cellStyle name="Normal 2 3 2 3 3 2 3 3" xfId="10900" xr:uid="{00000000-0005-0000-0000-0000A52A0000}"/>
    <cellStyle name="Normal 2 3 2 3 3 2 3 3 3" xfId="25998" xr:uid="{00000000-0005-0000-0000-0000A2650000}"/>
    <cellStyle name="Normal 2 3 2 3 3 2 3 5" xfId="20985" xr:uid="{00000000-0005-0000-0000-00000D520000}"/>
    <cellStyle name="Normal 2 3 2 3 3 2 4" xfId="12578" xr:uid="{00000000-0005-0000-0000-000033310000}"/>
    <cellStyle name="Normal 2 3 2 3 3 2 4 3" xfId="27673" xr:uid="{00000000-0005-0000-0000-00002D6C0000}"/>
    <cellStyle name="Normal 2 3 2 3 3 2 5" xfId="7557" xr:uid="{00000000-0005-0000-0000-0000961D0000}"/>
    <cellStyle name="Normal 2 3 2 3 3 2 5 3" xfId="22656" xr:uid="{00000000-0005-0000-0000-000094580000}"/>
    <cellStyle name="Normal 2 3 2 3 3 2 7" xfId="17643" xr:uid="{00000000-0005-0000-0000-0000FF440000}"/>
    <cellStyle name="Normal 2 3 2 3 3 3" xfId="3339" xr:uid="{00000000-0005-0000-0000-00001C0D0000}"/>
    <cellStyle name="Normal 2 3 2 3 3 3 2" xfId="13413" xr:uid="{00000000-0005-0000-0000-000076340000}"/>
    <cellStyle name="Normal 2 3 2 3 3 3 2 3" xfId="28508" xr:uid="{00000000-0005-0000-0000-0000706F0000}"/>
    <cellStyle name="Normal 2 3 2 3 3 3 3" xfId="8393" xr:uid="{00000000-0005-0000-0000-0000DA200000}"/>
    <cellStyle name="Normal 2 3 2 3 3 3 3 3" xfId="23491" xr:uid="{00000000-0005-0000-0000-0000D75B0000}"/>
    <cellStyle name="Normal 2 3 2 3 3 3 5" xfId="18478" xr:uid="{00000000-0005-0000-0000-000042480000}"/>
    <cellStyle name="Normal 2 3 2 3 3 4" xfId="5032" xr:uid="{00000000-0005-0000-0000-0000B9130000}"/>
    <cellStyle name="Normal 2 3 2 3 3 4 2" xfId="15084" xr:uid="{00000000-0005-0000-0000-0000FD3A0000}"/>
    <cellStyle name="Normal 2 3 2 3 3 4 2 3" xfId="30179" xr:uid="{00000000-0005-0000-0000-0000F7750000}"/>
    <cellStyle name="Normal 2 3 2 3 3 4 3" xfId="10064" xr:uid="{00000000-0005-0000-0000-000061270000}"/>
    <cellStyle name="Normal 2 3 2 3 3 4 3 3" xfId="25162" xr:uid="{00000000-0005-0000-0000-00005E620000}"/>
    <cellStyle name="Normal 2 3 2 3 3 4 5" xfId="20149" xr:uid="{00000000-0005-0000-0000-0000C94E0000}"/>
    <cellStyle name="Normal 2 3 2 3 3 5" xfId="11742" xr:uid="{00000000-0005-0000-0000-0000EF2D0000}"/>
    <cellStyle name="Normal 2 3 2 3 3 5 3" xfId="26837" xr:uid="{00000000-0005-0000-0000-0000E9680000}"/>
    <cellStyle name="Normal 2 3 2 3 3 6" xfId="6721" xr:uid="{00000000-0005-0000-0000-0000521A0000}"/>
    <cellStyle name="Normal 2 3 2 3 3 6 3" xfId="21820" xr:uid="{00000000-0005-0000-0000-000050550000}"/>
    <cellStyle name="Normal 2 3 2 3 3 8" xfId="16807" xr:uid="{00000000-0005-0000-0000-0000BB410000}"/>
    <cellStyle name="Normal 2 3 2 3 4" xfId="2069" xr:uid="{00000000-0005-0000-0000-000025080000}"/>
    <cellStyle name="Normal 2 3 2 3 4 2" xfId="3758" xr:uid="{00000000-0005-0000-0000-0000BF0E0000}"/>
    <cellStyle name="Normal 2 3 2 3 4 2 2" xfId="13831" xr:uid="{00000000-0005-0000-0000-000018360000}"/>
    <cellStyle name="Normal 2 3 2 3 4 2 2 3" xfId="28926" xr:uid="{00000000-0005-0000-0000-000012710000}"/>
    <cellStyle name="Normal 2 3 2 3 4 2 3" xfId="8811" xr:uid="{00000000-0005-0000-0000-00007C220000}"/>
    <cellStyle name="Normal 2 3 2 3 4 2 3 3" xfId="23909" xr:uid="{00000000-0005-0000-0000-0000795D0000}"/>
    <cellStyle name="Normal 2 3 2 3 4 2 5" xfId="18896" xr:uid="{00000000-0005-0000-0000-0000E4490000}"/>
    <cellStyle name="Normal 2 3 2 3 4 3" xfId="5450" xr:uid="{00000000-0005-0000-0000-00005B150000}"/>
    <cellStyle name="Normal 2 3 2 3 4 3 2" xfId="15502" xr:uid="{00000000-0005-0000-0000-00009F3C0000}"/>
    <cellStyle name="Normal 2 3 2 3 4 3 2 3" xfId="30597" xr:uid="{00000000-0005-0000-0000-000099770000}"/>
    <cellStyle name="Normal 2 3 2 3 4 3 3" xfId="10482" xr:uid="{00000000-0005-0000-0000-000003290000}"/>
    <cellStyle name="Normal 2 3 2 3 4 3 3 3" xfId="25580" xr:uid="{00000000-0005-0000-0000-000000640000}"/>
    <cellStyle name="Normal 2 3 2 3 4 3 5" xfId="20567" xr:uid="{00000000-0005-0000-0000-00006B500000}"/>
    <cellStyle name="Normal 2 3 2 3 4 4" xfId="12160" xr:uid="{00000000-0005-0000-0000-0000912F0000}"/>
    <cellStyle name="Normal 2 3 2 3 4 4 3" xfId="27255" xr:uid="{00000000-0005-0000-0000-00008B6A0000}"/>
    <cellStyle name="Normal 2 3 2 3 4 5" xfId="7139" xr:uid="{00000000-0005-0000-0000-0000F41B0000}"/>
    <cellStyle name="Normal 2 3 2 3 4 5 3" xfId="22238" xr:uid="{00000000-0005-0000-0000-0000F2560000}"/>
    <cellStyle name="Normal 2 3 2 3 4 7" xfId="17225" xr:uid="{00000000-0005-0000-0000-00005D430000}"/>
    <cellStyle name="Normal 2 3 2 3 5" xfId="2921" xr:uid="{00000000-0005-0000-0000-00007A0B0000}"/>
    <cellStyle name="Normal 2 3 2 3 5 2" xfId="12995" xr:uid="{00000000-0005-0000-0000-0000D4320000}"/>
    <cellStyle name="Normal 2 3 2 3 5 2 3" xfId="28090" xr:uid="{00000000-0005-0000-0000-0000CE6D0000}"/>
    <cellStyle name="Normal 2 3 2 3 5 3" xfId="7975" xr:uid="{00000000-0005-0000-0000-0000381F0000}"/>
    <cellStyle name="Normal 2 3 2 3 5 3 3" xfId="23073" xr:uid="{00000000-0005-0000-0000-0000355A0000}"/>
    <cellStyle name="Normal 2 3 2 3 5 5" xfId="18060" xr:uid="{00000000-0005-0000-0000-0000A0460000}"/>
    <cellStyle name="Normal 2 3 2 3 6" xfId="4614" xr:uid="{00000000-0005-0000-0000-000017120000}"/>
    <cellStyle name="Normal 2 3 2 3 6 2" xfId="14666" xr:uid="{00000000-0005-0000-0000-00005B390000}"/>
    <cellStyle name="Normal 2 3 2 3 6 2 3" xfId="29761" xr:uid="{00000000-0005-0000-0000-000055740000}"/>
    <cellStyle name="Normal 2 3 2 3 6 3" xfId="9646" xr:uid="{00000000-0005-0000-0000-0000BF250000}"/>
    <cellStyle name="Normal 2 3 2 3 6 3 3" xfId="24744" xr:uid="{00000000-0005-0000-0000-0000BC600000}"/>
    <cellStyle name="Normal 2 3 2 3 6 5" xfId="19731" xr:uid="{00000000-0005-0000-0000-0000274D0000}"/>
    <cellStyle name="Normal 2 3 2 3 7" xfId="11324" xr:uid="{00000000-0005-0000-0000-00004D2C0000}"/>
    <cellStyle name="Normal 2 3 2 3 7 3" xfId="26419" xr:uid="{00000000-0005-0000-0000-000047670000}"/>
    <cellStyle name="Normal 2 3 2 3 8" xfId="6303" xr:uid="{00000000-0005-0000-0000-0000B0180000}"/>
    <cellStyle name="Normal 2 3 2 3 8 3" xfId="21402" xr:uid="{00000000-0005-0000-0000-0000AE530000}"/>
    <cellStyle name="Normal 2 3 2 4" xfId="1329" xr:uid="{00000000-0005-0000-0000-000041050000}"/>
    <cellStyle name="Normal 2 3 2 4 2" xfId="1752" xr:uid="{00000000-0005-0000-0000-0000E8060000}"/>
    <cellStyle name="Normal 2 3 2 4 2 2" xfId="2591" xr:uid="{00000000-0005-0000-0000-00002F0A0000}"/>
    <cellStyle name="Normal 2 3 2 4 2 2 2" xfId="4280" xr:uid="{00000000-0005-0000-0000-0000C9100000}"/>
    <cellStyle name="Normal 2 3 2 4 2 2 2 2" xfId="14353" xr:uid="{00000000-0005-0000-0000-000022380000}"/>
    <cellStyle name="Normal 2 3 2 4 2 2 2 2 3" xfId="29448" xr:uid="{00000000-0005-0000-0000-00001C730000}"/>
    <cellStyle name="Normal 2 3 2 4 2 2 2 3" xfId="9333" xr:uid="{00000000-0005-0000-0000-000086240000}"/>
    <cellStyle name="Normal 2 3 2 4 2 2 2 3 3" xfId="24431" xr:uid="{00000000-0005-0000-0000-0000835F0000}"/>
    <cellStyle name="Normal 2 3 2 4 2 2 2 5" xfId="19418" xr:uid="{00000000-0005-0000-0000-0000EE4B0000}"/>
    <cellStyle name="Normal 2 3 2 4 2 2 3" xfId="5972" xr:uid="{00000000-0005-0000-0000-000065170000}"/>
    <cellStyle name="Normal 2 3 2 4 2 2 3 2" xfId="16024" xr:uid="{00000000-0005-0000-0000-0000A93E0000}"/>
    <cellStyle name="Normal 2 3 2 4 2 2 3 2 3" xfId="31119" xr:uid="{00000000-0005-0000-0000-0000A3790000}"/>
    <cellStyle name="Normal 2 3 2 4 2 2 3 3" xfId="11004" xr:uid="{00000000-0005-0000-0000-00000D2B0000}"/>
    <cellStyle name="Normal 2 3 2 4 2 2 3 3 3" xfId="26102" xr:uid="{00000000-0005-0000-0000-00000A660000}"/>
    <cellStyle name="Normal 2 3 2 4 2 2 3 5" xfId="21089" xr:uid="{00000000-0005-0000-0000-000075520000}"/>
    <cellStyle name="Normal 2 3 2 4 2 2 4" xfId="12682" xr:uid="{00000000-0005-0000-0000-00009B310000}"/>
    <cellStyle name="Normal 2 3 2 4 2 2 4 3" xfId="27777" xr:uid="{00000000-0005-0000-0000-0000956C0000}"/>
    <cellStyle name="Normal 2 3 2 4 2 2 5" xfId="7661" xr:uid="{00000000-0005-0000-0000-0000FE1D0000}"/>
    <cellStyle name="Normal 2 3 2 4 2 2 5 3" xfId="22760" xr:uid="{00000000-0005-0000-0000-0000FC580000}"/>
    <cellStyle name="Normal 2 3 2 4 2 2 7" xfId="17747" xr:uid="{00000000-0005-0000-0000-000067450000}"/>
    <cellStyle name="Normal 2 3 2 4 2 3" xfId="3443" xr:uid="{00000000-0005-0000-0000-0000840D0000}"/>
    <cellStyle name="Normal 2 3 2 4 2 3 2" xfId="13517" xr:uid="{00000000-0005-0000-0000-0000DE340000}"/>
    <cellStyle name="Normal 2 3 2 4 2 3 2 3" xfId="28612" xr:uid="{00000000-0005-0000-0000-0000D86F0000}"/>
    <cellStyle name="Normal 2 3 2 4 2 3 3" xfId="8497" xr:uid="{00000000-0005-0000-0000-000042210000}"/>
    <cellStyle name="Normal 2 3 2 4 2 3 3 3" xfId="23595" xr:uid="{00000000-0005-0000-0000-00003F5C0000}"/>
    <cellStyle name="Normal 2 3 2 4 2 3 5" xfId="18582" xr:uid="{00000000-0005-0000-0000-0000AA480000}"/>
    <cellStyle name="Normal 2 3 2 4 2 4" xfId="5136" xr:uid="{00000000-0005-0000-0000-000021140000}"/>
    <cellStyle name="Normal 2 3 2 4 2 4 2" xfId="15188" xr:uid="{00000000-0005-0000-0000-0000653B0000}"/>
    <cellStyle name="Normal 2 3 2 4 2 4 2 3" xfId="30283" xr:uid="{00000000-0005-0000-0000-00005F760000}"/>
    <cellStyle name="Normal 2 3 2 4 2 4 3" xfId="10168" xr:uid="{00000000-0005-0000-0000-0000C9270000}"/>
    <cellStyle name="Normal 2 3 2 4 2 4 3 3" xfId="25266" xr:uid="{00000000-0005-0000-0000-0000C6620000}"/>
    <cellStyle name="Normal 2 3 2 4 2 4 5" xfId="20253" xr:uid="{00000000-0005-0000-0000-0000314F0000}"/>
    <cellStyle name="Normal 2 3 2 4 2 5" xfId="11846" xr:uid="{00000000-0005-0000-0000-0000572E0000}"/>
    <cellStyle name="Normal 2 3 2 4 2 5 3" xfId="26941" xr:uid="{00000000-0005-0000-0000-000051690000}"/>
    <cellStyle name="Normal 2 3 2 4 2 6" xfId="6825" xr:uid="{00000000-0005-0000-0000-0000BA1A0000}"/>
    <cellStyle name="Normal 2 3 2 4 2 6 3" xfId="21924" xr:uid="{00000000-0005-0000-0000-0000B8550000}"/>
    <cellStyle name="Normal 2 3 2 4 2 8" xfId="16911" xr:uid="{00000000-0005-0000-0000-000023420000}"/>
    <cellStyle name="Normal 2 3 2 4 3" xfId="2173" xr:uid="{00000000-0005-0000-0000-00008D080000}"/>
    <cellStyle name="Normal 2 3 2 4 3 2" xfId="3862" xr:uid="{00000000-0005-0000-0000-0000270F0000}"/>
    <cellStyle name="Normal 2 3 2 4 3 2 2" xfId="13935" xr:uid="{00000000-0005-0000-0000-000080360000}"/>
    <cellStyle name="Normal 2 3 2 4 3 2 2 3" xfId="29030" xr:uid="{00000000-0005-0000-0000-00007A710000}"/>
    <cellStyle name="Normal 2 3 2 4 3 2 3" xfId="8915" xr:uid="{00000000-0005-0000-0000-0000E4220000}"/>
    <cellStyle name="Normal 2 3 2 4 3 2 3 3" xfId="24013" xr:uid="{00000000-0005-0000-0000-0000E15D0000}"/>
    <cellStyle name="Normal 2 3 2 4 3 2 5" xfId="19000" xr:uid="{00000000-0005-0000-0000-00004C4A0000}"/>
    <cellStyle name="Normal 2 3 2 4 3 3" xfId="5554" xr:uid="{00000000-0005-0000-0000-0000C3150000}"/>
    <cellStyle name="Normal 2 3 2 4 3 3 2" xfId="15606" xr:uid="{00000000-0005-0000-0000-0000073D0000}"/>
    <cellStyle name="Normal 2 3 2 4 3 3 2 3" xfId="30701" xr:uid="{00000000-0005-0000-0000-000001780000}"/>
    <cellStyle name="Normal 2 3 2 4 3 3 3" xfId="10586" xr:uid="{00000000-0005-0000-0000-00006B290000}"/>
    <cellStyle name="Normal 2 3 2 4 3 3 3 3" xfId="25684" xr:uid="{00000000-0005-0000-0000-000068640000}"/>
    <cellStyle name="Normal 2 3 2 4 3 3 5" xfId="20671" xr:uid="{00000000-0005-0000-0000-0000D3500000}"/>
    <cellStyle name="Normal 2 3 2 4 3 4" xfId="12264" xr:uid="{00000000-0005-0000-0000-0000F92F0000}"/>
    <cellStyle name="Normal 2 3 2 4 3 4 3" xfId="27359" xr:uid="{00000000-0005-0000-0000-0000F36A0000}"/>
    <cellStyle name="Normal 2 3 2 4 3 5" xfId="7243" xr:uid="{00000000-0005-0000-0000-00005C1C0000}"/>
    <cellStyle name="Normal 2 3 2 4 3 5 3" xfId="22342" xr:uid="{00000000-0005-0000-0000-00005A570000}"/>
    <cellStyle name="Normal 2 3 2 4 3 7" xfId="17329" xr:uid="{00000000-0005-0000-0000-0000C5430000}"/>
    <cellStyle name="Normal 2 3 2 4 4" xfId="3025" xr:uid="{00000000-0005-0000-0000-0000E20B0000}"/>
    <cellStyle name="Normal 2 3 2 4 4 2" xfId="13099" xr:uid="{00000000-0005-0000-0000-00003C330000}"/>
    <cellStyle name="Normal 2 3 2 4 4 2 3" xfId="28194" xr:uid="{00000000-0005-0000-0000-0000366E0000}"/>
    <cellStyle name="Normal 2 3 2 4 4 3" xfId="8079" xr:uid="{00000000-0005-0000-0000-0000A01F0000}"/>
    <cellStyle name="Normal 2 3 2 4 4 3 3" xfId="23177" xr:uid="{00000000-0005-0000-0000-00009D5A0000}"/>
    <cellStyle name="Normal 2 3 2 4 4 5" xfId="18164" xr:uid="{00000000-0005-0000-0000-000008470000}"/>
    <cellStyle name="Normal 2 3 2 4 5" xfId="4718" xr:uid="{00000000-0005-0000-0000-00007F120000}"/>
    <cellStyle name="Normal 2 3 2 4 5 2" xfId="14770" xr:uid="{00000000-0005-0000-0000-0000C3390000}"/>
    <cellStyle name="Normal 2 3 2 4 5 2 3" xfId="29865" xr:uid="{00000000-0005-0000-0000-0000BD740000}"/>
    <cellStyle name="Normal 2 3 2 4 5 3" xfId="9750" xr:uid="{00000000-0005-0000-0000-000027260000}"/>
    <cellStyle name="Normal 2 3 2 4 5 3 3" xfId="24848" xr:uid="{00000000-0005-0000-0000-000024610000}"/>
    <cellStyle name="Normal 2 3 2 4 5 5" xfId="19835" xr:uid="{00000000-0005-0000-0000-00008F4D0000}"/>
    <cellStyle name="Normal 2 3 2 4 6" xfId="11428" xr:uid="{00000000-0005-0000-0000-0000B52C0000}"/>
    <cellStyle name="Normal 2 3 2 4 6 3" xfId="26523" xr:uid="{00000000-0005-0000-0000-0000AF670000}"/>
    <cellStyle name="Normal 2 3 2 4 7" xfId="6407" xr:uid="{00000000-0005-0000-0000-000018190000}"/>
    <cellStyle name="Normal 2 3 2 4 7 3" xfId="21506" xr:uid="{00000000-0005-0000-0000-000016540000}"/>
    <cellStyle name="Normal 2 3 2 4 9" xfId="16493" xr:uid="{00000000-0005-0000-0000-000081400000}"/>
    <cellStyle name="Normal 2 3 2 5" xfId="1542" xr:uid="{00000000-0005-0000-0000-000016060000}"/>
    <cellStyle name="Normal 2 3 2 5 2" xfId="2383" xr:uid="{00000000-0005-0000-0000-00005F090000}"/>
    <cellStyle name="Normal 2 3 2 5 2 2" xfId="4072" xr:uid="{00000000-0005-0000-0000-0000F90F0000}"/>
    <cellStyle name="Normal 2 3 2 5 2 2 2" xfId="14145" xr:uid="{00000000-0005-0000-0000-000052370000}"/>
    <cellStyle name="Normal 2 3 2 5 2 2 2 3" xfId="29240" xr:uid="{00000000-0005-0000-0000-00004C720000}"/>
    <cellStyle name="Normal 2 3 2 5 2 2 3" xfId="9125" xr:uid="{00000000-0005-0000-0000-0000B6230000}"/>
    <cellStyle name="Normal 2 3 2 5 2 2 3 3" xfId="24223" xr:uid="{00000000-0005-0000-0000-0000B35E0000}"/>
    <cellStyle name="Normal 2 3 2 5 2 2 5" xfId="19210" xr:uid="{00000000-0005-0000-0000-00001E4B0000}"/>
    <cellStyle name="Normal 2 3 2 5 2 3" xfId="5764" xr:uid="{00000000-0005-0000-0000-000095160000}"/>
    <cellStyle name="Normal 2 3 2 5 2 3 2" xfId="15816" xr:uid="{00000000-0005-0000-0000-0000D93D0000}"/>
    <cellStyle name="Normal 2 3 2 5 2 3 2 3" xfId="30911" xr:uid="{00000000-0005-0000-0000-0000D3780000}"/>
    <cellStyle name="Normal 2 3 2 5 2 3 3" xfId="10796" xr:uid="{00000000-0005-0000-0000-00003D2A0000}"/>
    <cellStyle name="Normal 2 3 2 5 2 3 3 3" xfId="25894" xr:uid="{00000000-0005-0000-0000-00003A650000}"/>
    <cellStyle name="Normal 2 3 2 5 2 3 5" xfId="20881" xr:uid="{00000000-0005-0000-0000-0000A5510000}"/>
    <cellStyle name="Normal 2 3 2 5 2 4" xfId="12474" xr:uid="{00000000-0005-0000-0000-0000CB300000}"/>
    <cellStyle name="Normal 2 3 2 5 2 4 3" xfId="27569" xr:uid="{00000000-0005-0000-0000-0000C56B0000}"/>
    <cellStyle name="Normal 2 3 2 5 2 5" xfId="7453" xr:uid="{00000000-0005-0000-0000-00002E1D0000}"/>
    <cellStyle name="Normal 2 3 2 5 2 5 3" xfId="22552" xr:uid="{00000000-0005-0000-0000-00002C580000}"/>
    <cellStyle name="Normal 2 3 2 5 2 7" xfId="17539" xr:uid="{00000000-0005-0000-0000-000097440000}"/>
    <cellStyle name="Normal 2 3 2 5 3" xfId="3235" xr:uid="{00000000-0005-0000-0000-0000B40C0000}"/>
    <cellStyle name="Normal 2 3 2 5 3 2" xfId="13309" xr:uid="{00000000-0005-0000-0000-00000E340000}"/>
    <cellStyle name="Normal 2 3 2 5 3 2 3" xfId="28404" xr:uid="{00000000-0005-0000-0000-0000086F0000}"/>
    <cellStyle name="Normal 2 3 2 5 3 3" xfId="8289" xr:uid="{00000000-0005-0000-0000-000072200000}"/>
    <cellStyle name="Normal 2 3 2 5 3 3 3" xfId="23387" xr:uid="{00000000-0005-0000-0000-00006F5B0000}"/>
    <cellStyle name="Normal 2 3 2 5 3 5" xfId="18374" xr:uid="{00000000-0005-0000-0000-0000DA470000}"/>
    <cellStyle name="Normal 2 3 2 5 4" xfId="4928" xr:uid="{00000000-0005-0000-0000-000051130000}"/>
    <cellStyle name="Normal 2 3 2 5 4 2" xfId="14980" xr:uid="{00000000-0005-0000-0000-0000953A0000}"/>
    <cellStyle name="Normal 2 3 2 5 4 2 3" xfId="30075" xr:uid="{00000000-0005-0000-0000-00008F750000}"/>
    <cellStyle name="Normal 2 3 2 5 4 3" xfId="9960" xr:uid="{00000000-0005-0000-0000-0000F9260000}"/>
    <cellStyle name="Normal 2 3 2 5 4 3 3" xfId="25058" xr:uid="{00000000-0005-0000-0000-0000F6610000}"/>
    <cellStyle name="Normal 2 3 2 5 4 5" xfId="20045" xr:uid="{00000000-0005-0000-0000-0000614E0000}"/>
    <cellStyle name="Normal 2 3 2 5 5" xfId="11638" xr:uid="{00000000-0005-0000-0000-0000872D0000}"/>
    <cellStyle name="Normal 2 3 2 5 5 3" xfId="26733" xr:uid="{00000000-0005-0000-0000-000081680000}"/>
    <cellStyle name="Normal 2 3 2 5 6" xfId="6617" xr:uid="{00000000-0005-0000-0000-0000EA190000}"/>
    <cellStyle name="Normal 2 3 2 5 6 3" xfId="21716" xr:uid="{00000000-0005-0000-0000-0000E8540000}"/>
    <cellStyle name="Normal 2 3 2 5 8" xfId="16703" xr:uid="{00000000-0005-0000-0000-000053410000}"/>
    <cellStyle name="Normal 2 3 2 6" xfId="1963" xr:uid="{00000000-0005-0000-0000-0000BB070000}"/>
    <cellStyle name="Normal 2 3 2 6 2" xfId="3654" xr:uid="{00000000-0005-0000-0000-0000570E0000}"/>
    <cellStyle name="Normal 2 3 2 6 2 2" xfId="13727" xr:uid="{00000000-0005-0000-0000-0000B0350000}"/>
    <cellStyle name="Normal 2 3 2 6 2 2 3" xfId="28822" xr:uid="{00000000-0005-0000-0000-0000AA700000}"/>
    <cellStyle name="Normal 2 3 2 6 2 3" xfId="8707" xr:uid="{00000000-0005-0000-0000-000014220000}"/>
    <cellStyle name="Normal 2 3 2 6 2 3 3" xfId="23805" xr:uid="{00000000-0005-0000-0000-0000115D0000}"/>
    <cellStyle name="Normal 2 3 2 6 2 5" xfId="18792" xr:uid="{00000000-0005-0000-0000-00007C490000}"/>
    <cellStyle name="Normal 2 3 2 6 3" xfId="5346" xr:uid="{00000000-0005-0000-0000-0000F3140000}"/>
    <cellStyle name="Normal 2 3 2 6 3 2" xfId="15398" xr:uid="{00000000-0005-0000-0000-0000373C0000}"/>
    <cellStyle name="Normal 2 3 2 6 3 2 3" xfId="30493" xr:uid="{00000000-0005-0000-0000-000031770000}"/>
    <cellStyle name="Normal 2 3 2 6 3 3" xfId="10378" xr:uid="{00000000-0005-0000-0000-00009B280000}"/>
    <cellStyle name="Normal 2 3 2 6 3 3 3" xfId="25476" xr:uid="{00000000-0005-0000-0000-000098630000}"/>
    <cellStyle name="Normal 2 3 2 6 3 5" xfId="20463" xr:uid="{00000000-0005-0000-0000-000003500000}"/>
    <cellStyle name="Normal 2 3 2 6 4" xfId="12056" xr:uid="{00000000-0005-0000-0000-0000292F0000}"/>
    <cellStyle name="Normal 2 3 2 6 4 3" xfId="27151" xr:uid="{00000000-0005-0000-0000-0000236A0000}"/>
    <cellStyle name="Normal 2 3 2 6 5" xfId="7035" xr:uid="{00000000-0005-0000-0000-00008C1B0000}"/>
    <cellStyle name="Normal 2 3 2 6 5 3" xfId="22134" xr:uid="{00000000-0005-0000-0000-00008A560000}"/>
    <cellStyle name="Normal 2 3 2 6 7" xfId="17121" xr:uid="{00000000-0005-0000-0000-0000F5420000}"/>
    <cellStyle name="Normal 2 3 2 7" xfId="2813" xr:uid="{00000000-0005-0000-0000-00000E0B0000}"/>
    <cellStyle name="Normal 2 3 2 7 2" xfId="12891" xr:uid="{00000000-0005-0000-0000-00006C320000}"/>
    <cellStyle name="Normal 2 3 2 7 2 3" xfId="27986" xr:uid="{00000000-0005-0000-0000-0000666D0000}"/>
    <cellStyle name="Normal 2 3 2 7 3" xfId="7871" xr:uid="{00000000-0005-0000-0000-0000D01E0000}"/>
    <cellStyle name="Normal 2 3 2 7 3 3" xfId="22969" xr:uid="{00000000-0005-0000-0000-0000CD590000}"/>
    <cellStyle name="Normal 2 3 2 7 5" xfId="17956" xr:uid="{00000000-0005-0000-0000-000038460000}"/>
    <cellStyle name="Normal 2 3 2 8" xfId="4507" xr:uid="{00000000-0005-0000-0000-0000AC110000}"/>
    <cellStyle name="Normal 2 3 2 8 2" xfId="14562" xr:uid="{00000000-0005-0000-0000-0000F3380000}"/>
    <cellStyle name="Normal 2 3 2 8 2 3" xfId="29657" xr:uid="{00000000-0005-0000-0000-0000ED730000}"/>
    <cellStyle name="Normal 2 3 2 8 3" xfId="9542" xr:uid="{00000000-0005-0000-0000-000057250000}"/>
    <cellStyle name="Normal 2 3 2 8 3 3" xfId="24640" xr:uid="{00000000-0005-0000-0000-000054600000}"/>
    <cellStyle name="Normal 2 3 2 8 5" xfId="19627" xr:uid="{00000000-0005-0000-0000-0000BF4C0000}"/>
    <cellStyle name="Normal 2 3 2 9" xfId="11218" xr:uid="{00000000-0005-0000-0000-0000E32B0000}"/>
    <cellStyle name="Normal 2 3 2 9 3" xfId="26315" xr:uid="{00000000-0005-0000-0000-0000DF660000}"/>
    <cellStyle name="Normal 2 3 3" xfId="831" xr:uid="{00000000-0005-0000-0000-00004E030000}"/>
    <cellStyle name="Normal 2 3 4" xfId="832" xr:uid="{00000000-0005-0000-0000-00004F030000}"/>
    <cellStyle name="Normal 2 3 4 10" xfId="6198" xr:uid="{00000000-0005-0000-0000-000047180000}"/>
    <cellStyle name="Normal 2 3 4 10 3" xfId="21299" xr:uid="{00000000-0005-0000-0000-000047530000}"/>
    <cellStyle name="Normal 2 3 4 12" xfId="16284" xr:uid="{00000000-0005-0000-0000-0000B03F0000}"/>
    <cellStyle name="Normal 2 3 4 2" xfId="1163" xr:uid="{00000000-0005-0000-0000-00009B040000}"/>
    <cellStyle name="Normal 2 3 4 2 11" xfId="16338" xr:uid="{00000000-0005-0000-0000-0000E63F0000}"/>
    <cellStyle name="Normal 2 3 4 2 2" xfId="1271" xr:uid="{00000000-0005-0000-0000-000007050000}"/>
    <cellStyle name="Normal 2 3 4 2 2 10" xfId="16442" xr:uid="{00000000-0005-0000-0000-00004E400000}"/>
    <cellStyle name="Normal 2 3 4 2 2 2" xfId="1488" xr:uid="{00000000-0005-0000-0000-0000E0050000}"/>
    <cellStyle name="Normal 2 3 4 2 2 2 2" xfId="1909" xr:uid="{00000000-0005-0000-0000-000085070000}"/>
    <cellStyle name="Normal 2 3 4 2 2 2 2 2" xfId="2748" xr:uid="{00000000-0005-0000-0000-0000CC0A0000}"/>
    <cellStyle name="Normal 2 3 4 2 2 2 2 2 2" xfId="4437" xr:uid="{00000000-0005-0000-0000-000066110000}"/>
    <cellStyle name="Normal 2 3 4 2 2 2 2 2 2 2" xfId="14510" xr:uid="{00000000-0005-0000-0000-0000BF380000}"/>
    <cellStyle name="Normal 2 3 4 2 2 2 2 2 2 2 3" xfId="29605" xr:uid="{00000000-0005-0000-0000-0000B9730000}"/>
    <cellStyle name="Normal 2 3 4 2 2 2 2 2 2 3" xfId="9490" xr:uid="{00000000-0005-0000-0000-000023250000}"/>
    <cellStyle name="Normal 2 3 4 2 2 2 2 2 2 3 3" xfId="24588" xr:uid="{00000000-0005-0000-0000-000020600000}"/>
    <cellStyle name="Normal 2 3 4 2 2 2 2 2 2 5" xfId="19575" xr:uid="{00000000-0005-0000-0000-00008B4C0000}"/>
    <cellStyle name="Normal 2 3 4 2 2 2 2 2 3" xfId="6129" xr:uid="{00000000-0005-0000-0000-000002180000}"/>
    <cellStyle name="Normal 2 3 4 2 2 2 2 2 3 2" xfId="16181" xr:uid="{00000000-0005-0000-0000-0000463F0000}"/>
    <cellStyle name="Normal 2 3 4 2 2 2 2 2 3 2 3" xfId="31276" xr:uid="{00000000-0005-0000-0000-0000407A0000}"/>
    <cellStyle name="Normal 2 3 4 2 2 2 2 2 3 3" xfId="11161" xr:uid="{00000000-0005-0000-0000-0000AA2B0000}"/>
    <cellStyle name="Normal 2 3 4 2 2 2 2 2 3 3 3" xfId="26259" xr:uid="{00000000-0005-0000-0000-0000A7660000}"/>
    <cellStyle name="Normal 2 3 4 2 2 2 2 2 3 5" xfId="21246" xr:uid="{00000000-0005-0000-0000-000012530000}"/>
    <cellStyle name="Normal 2 3 4 2 2 2 2 2 4" xfId="12839" xr:uid="{00000000-0005-0000-0000-000038320000}"/>
    <cellStyle name="Normal 2 3 4 2 2 2 2 2 4 3" xfId="27934" xr:uid="{00000000-0005-0000-0000-0000326D0000}"/>
    <cellStyle name="Normal 2 3 4 2 2 2 2 2 5" xfId="7818" xr:uid="{00000000-0005-0000-0000-00009B1E0000}"/>
    <cellStyle name="Normal 2 3 4 2 2 2 2 2 5 3" xfId="22917" xr:uid="{00000000-0005-0000-0000-000099590000}"/>
    <cellStyle name="Normal 2 3 4 2 2 2 2 2 7" xfId="17904" xr:uid="{00000000-0005-0000-0000-000004460000}"/>
    <cellStyle name="Normal 2 3 4 2 2 2 2 3" xfId="3600" xr:uid="{00000000-0005-0000-0000-0000210E0000}"/>
    <cellStyle name="Normal 2 3 4 2 2 2 2 3 2" xfId="13674" xr:uid="{00000000-0005-0000-0000-00007B350000}"/>
    <cellStyle name="Normal 2 3 4 2 2 2 2 3 2 3" xfId="28769" xr:uid="{00000000-0005-0000-0000-000075700000}"/>
    <cellStyle name="Normal 2 3 4 2 2 2 2 3 3" xfId="8654" xr:uid="{00000000-0005-0000-0000-0000DF210000}"/>
    <cellStyle name="Normal 2 3 4 2 2 2 2 3 3 3" xfId="23752" xr:uid="{00000000-0005-0000-0000-0000DC5C0000}"/>
    <cellStyle name="Normal 2 3 4 2 2 2 2 3 5" xfId="18739" xr:uid="{00000000-0005-0000-0000-000047490000}"/>
    <cellStyle name="Normal 2 3 4 2 2 2 2 4" xfId="5293" xr:uid="{00000000-0005-0000-0000-0000BE140000}"/>
    <cellStyle name="Normal 2 3 4 2 2 2 2 4 2" xfId="15345" xr:uid="{00000000-0005-0000-0000-0000023C0000}"/>
    <cellStyle name="Normal 2 3 4 2 2 2 2 4 2 3" xfId="30440" xr:uid="{00000000-0005-0000-0000-0000FC760000}"/>
    <cellStyle name="Normal 2 3 4 2 2 2 2 4 3" xfId="10325" xr:uid="{00000000-0005-0000-0000-000066280000}"/>
    <cellStyle name="Normal 2 3 4 2 2 2 2 4 3 3" xfId="25423" xr:uid="{00000000-0005-0000-0000-000063630000}"/>
    <cellStyle name="Normal 2 3 4 2 2 2 2 4 5" xfId="20410" xr:uid="{00000000-0005-0000-0000-0000CE4F0000}"/>
    <cellStyle name="Normal 2 3 4 2 2 2 2 5" xfId="12003" xr:uid="{00000000-0005-0000-0000-0000F42E0000}"/>
    <cellStyle name="Normal 2 3 4 2 2 2 2 5 3" xfId="27098" xr:uid="{00000000-0005-0000-0000-0000EE690000}"/>
    <cellStyle name="Normal 2 3 4 2 2 2 2 6" xfId="6982" xr:uid="{00000000-0005-0000-0000-0000571B0000}"/>
    <cellStyle name="Normal 2 3 4 2 2 2 2 6 3" xfId="22081" xr:uid="{00000000-0005-0000-0000-000055560000}"/>
    <cellStyle name="Normal 2 3 4 2 2 2 2 8" xfId="17068" xr:uid="{00000000-0005-0000-0000-0000C0420000}"/>
    <cellStyle name="Normal 2 3 4 2 2 2 3" xfId="2330" xr:uid="{00000000-0005-0000-0000-00002A090000}"/>
    <cellStyle name="Normal 2 3 4 2 2 2 3 2" xfId="4019" xr:uid="{00000000-0005-0000-0000-0000C40F0000}"/>
    <cellStyle name="Normal 2 3 4 2 2 2 3 2 2" xfId="14092" xr:uid="{00000000-0005-0000-0000-00001D370000}"/>
    <cellStyle name="Normal 2 3 4 2 2 2 3 2 2 3" xfId="29187" xr:uid="{00000000-0005-0000-0000-000017720000}"/>
    <cellStyle name="Normal 2 3 4 2 2 2 3 2 3" xfId="9072" xr:uid="{00000000-0005-0000-0000-000081230000}"/>
    <cellStyle name="Normal 2 3 4 2 2 2 3 2 3 3" xfId="24170" xr:uid="{00000000-0005-0000-0000-00007E5E0000}"/>
    <cellStyle name="Normal 2 3 4 2 2 2 3 2 5" xfId="19157" xr:uid="{00000000-0005-0000-0000-0000E94A0000}"/>
    <cellStyle name="Normal 2 3 4 2 2 2 3 3" xfId="5711" xr:uid="{00000000-0005-0000-0000-000060160000}"/>
    <cellStyle name="Normal 2 3 4 2 2 2 3 3 2" xfId="15763" xr:uid="{00000000-0005-0000-0000-0000A43D0000}"/>
    <cellStyle name="Normal 2 3 4 2 2 2 3 3 2 3" xfId="30858" xr:uid="{00000000-0005-0000-0000-00009E780000}"/>
    <cellStyle name="Normal 2 3 4 2 2 2 3 3 3" xfId="10743" xr:uid="{00000000-0005-0000-0000-0000082A0000}"/>
    <cellStyle name="Normal 2 3 4 2 2 2 3 3 3 3" xfId="25841" xr:uid="{00000000-0005-0000-0000-000005650000}"/>
    <cellStyle name="Normal 2 3 4 2 2 2 3 3 5" xfId="20828" xr:uid="{00000000-0005-0000-0000-000070510000}"/>
    <cellStyle name="Normal 2 3 4 2 2 2 3 4" xfId="12421" xr:uid="{00000000-0005-0000-0000-000096300000}"/>
    <cellStyle name="Normal 2 3 4 2 2 2 3 4 3" xfId="27516" xr:uid="{00000000-0005-0000-0000-0000906B0000}"/>
    <cellStyle name="Normal 2 3 4 2 2 2 3 5" xfId="7400" xr:uid="{00000000-0005-0000-0000-0000F91C0000}"/>
    <cellStyle name="Normal 2 3 4 2 2 2 3 5 3" xfId="22499" xr:uid="{00000000-0005-0000-0000-0000F7570000}"/>
    <cellStyle name="Normal 2 3 4 2 2 2 3 7" xfId="17486" xr:uid="{00000000-0005-0000-0000-000062440000}"/>
    <cellStyle name="Normal 2 3 4 2 2 2 4" xfId="3182" xr:uid="{00000000-0005-0000-0000-00007F0C0000}"/>
    <cellStyle name="Normal 2 3 4 2 2 2 4 2" xfId="13256" xr:uid="{00000000-0005-0000-0000-0000D9330000}"/>
    <cellStyle name="Normal 2 3 4 2 2 2 4 2 3" xfId="28351" xr:uid="{00000000-0005-0000-0000-0000D36E0000}"/>
    <cellStyle name="Normal 2 3 4 2 2 2 4 3" xfId="8236" xr:uid="{00000000-0005-0000-0000-00003D200000}"/>
    <cellStyle name="Normal 2 3 4 2 2 2 4 3 3" xfId="23334" xr:uid="{00000000-0005-0000-0000-00003A5B0000}"/>
    <cellStyle name="Normal 2 3 4 2 2 2 4 5" xfId="18321" xr:uid="{00000000-0005-0000-0000-0000A5470000}"/>
    <cellStyle name="Normal 2 3 4 2 2 2 5" xfId="4875" xr:uid="{00000000-0005-0000-0000-00001C130000}"/>
    <cellStyle name="Normal 2 3 4 2 2 2 5 2" xfId="14927" xr:uid="{00000000-0005-0000-0000-0000603A0000}"/>
    <cellStyle name="Normal 2 3 4 2 2 2 5 2 3" xfId="30022" xr:uid="{00000000-0005-0000-0000-00005A750000}"/>
    <cellStyle name="Normal 2 3 4 2 2 2 5 3" xfId="9907" xr:uid="{00000000-0005-0000-0000-0000C4260000}"/>
    <cellStyle name="Normal 2 3 4 2 2 2 5 3 3" xfId="25005" xr:uid="{00000000-0005-0000-0000-0000C1610000}"/>
    <cellStyle name="Normal 2 3 4 2 2 2 5 5" xfId="19992" xr:uid="{00000000-0005-0000-0000-00002C4E0000}"/>
    <cellStyle name="Normal 2 3 4 2 2 2 6" xfId="11585" xr:uid="{00000000-0005-0000-0000-0000522D0000}"/>
    <cellStyle name="Normal 2 3 4 2 2 2 6 3" xfId="26680" xr:uid="{00000000-0005-0000-0000-00004C680000}"/>
    <cellStyle name="Normal 2 3 4 2 2 2 7" xfId="6564" xr:uid="{00000000-0005-0000-0000-0000B5190000}"/>
    <cellStyle name="Normal 2 3 4 2 2 2 7 3" xfId="21663" xr:uid="{00000000-0005-0000-0000-0000B3540000}"/>
    <cellStyle name="Normal 2 3 4 2 2 2 9" xfId="16650" xr:uid="{00000000-0005-0000-0000-00001E410000}"/>
    <cellStyle name="Normal 2 3 4 2 2 3" xfId="1701" xr:uid="{00000000-0005-0000-0000-0000B5060000}"/>
    <cellStyle name="Normal 2 3 4 2 2 3 2" xfId="2540" xr:uid="{00000000-0005-0000-0000-0000FC090000}"/>
    <cellStyle name="Normal 2 3 4 2 2 3 2 2" xfId="4229" xr:uid="{00000000-0005-0000-0000-000096100000}"/>
    <cellStyle name="Normal 2 3 4 2 2 3 2 2 2" xfId="14302" xr:uid="{00000000-0005-0000-0000-0000EF370000}"/>
    <cellStyle name="Normal 2 3 4 2 2 3 2 2 2 3" xfId="29397" xr:uid="{00000000-0005-0000-0000-0000E9720000}"/>
    <cellStyle name="Normal 2 3 4 2 2 3 2 2 3" xfId="9282" xr:uid="{00000000-0005-0000-0000-000053240000}"/>
    <cellStyle name="Normal 2 3 4 2 2 3 2 2 3 3" xfId="24380" xr:uid="{00000000-0005-0000-0000-0000505F0000}"/>
    <cellStyle name="Normal 2 3 4 2 2 3 2 2 5" xfId="19367" xr:uid="{00000000-0005-0000-0000-0000BB4B0000}"/>
    <cellStyle name="Normal 2 3 4 2 2 3 2 3" xfId="5921" xr:uid="{00000000-0005-0000-0000-000032170000}"/>
    <cellStyle name="Normal 2 3 4 2 2 3 2 3 2" xfId="15973" xr:uid="{00000000-0005-0000-0000-0000763E0000}"/>
    <cellStyle name="Normal 2 3 4 2 2 3 2 3 2 3" xfId="31068" xr:uid="{00000000-0005-0000-0000-000070790000}"/>
    <cellStyle name="Normal 2 3 4 2 2 3 2 3 3" xfId="10953" xr:uid="{00000000-0005-0000-0000-0000DA2A0000}"/>
    <cellStyle name="Normal 2 3 4 2 2 3 2 3 3 3" xfId="26051" xr:uid="{00000000-0005-0000-0000-0000D7650000}"/>
    <cellStyle name="Normal 2 3 4 2 2 3 2 3 5" xfId="21038" xr:uid="{00000000-0005-0000-0000-000042520000}"/>
    <cellStyle name="Normal 2 3 4 2 2 3 2 4" xfId="12631" xr:uid="{00000000-0005-0000-0000-000068310000}"/>
    <cellStyle name="Normal 2 3 4 2 2 3 2 4 3" xfId="27726" xr:uid="{00000000-0005-0000-0000-0000626C0000}"/>
    <cellStyle name="Normal 2 3 4 2 2 3 2 5" xfId="7610" xr:uid="{00000000-0005-0000-0000-0000CB1D0000}"/>
    <cellStyle name="Normal 2 3 4 2 2 3 2 5 3" xfId="22709" xr:uid="{00000000-0005-0000-0000-0000C9580000}"/>
    <cellStyle name="Normal 2 3 4 2 2 3 2 7" xfId="17696" xr:uid="{00000000-0005-0000-0000-000034450000}"/>
    <cellStyle name="Normal 2 3 4 2 2 3 3" xfId="3392" xr:uid="{00000000-0005-0000-0000-0000510D0000}"/>
    <cellStyle name="Normal 2 3 4 2 2 3 3 2" xfId="13466" xr:uid="{00000000-0005-0000-0000-0000AB340000}"/>
    <cellStyle name="Normal 2 3 4 2 2 3 3 2 3" xfId="28561" xr:uid="{00000000-0005-0000-0000-0000A56F0000}"/>
    <cellStyle name="Normal 2 3 4 2 2 3 3 3" xfId="8446" xr:uid="{00000000-0005-0000-0000-00000F210000}"/>
    <cellStyle name="Normal 2 3 4 2 2 3 3 3 3" xfId="23544" xr:uid="{00000000-0005-0000-0000-00000C5C0000}"/>
    <cellStyle name="Normal 2 3 4 2 2 3 3 5" xfId="18531" xr:uid="{00000000-0005-0000-0000-000077480000}"/>
    <cellStyle name="Normal 2 3 4 2 2 3 4" xfId="5085" xr:uid="{00000000-0005-0000-0000-0000EE130000}"/>
    <cellStyle name="Normal 2 3 4 2 2 3 4 2" xfId="15137" xr:uid="{00000000-0005-0000-0000-0000323B0000}"/>
    <cellStyle name="Normal 2 3 4 2 2 3 4 2 3" xfId="30232" xr:uid="{00000000-0005-0000-0000-00002C760000}"/>
    <cellStyle name="Normal 2 3 4 2 2 3 4 3" xfId="10117" xr:uid="{00000000-0005-0000-0000-000096270000}"/>
    <cellStyle name="Normal 2 3 4 2 2 3 4 3 3" xfId="25215" xr:uid="{00000000-0005-0000-0000-000093620000}"/>
    <cellStyle name="Normal 2 3 4 2 2 3 4 5" xfId="20202" xr:uid="{00000000-0005-0000-0000-0000FE4E0000}"/>
    <cellStyle name="Normal 2 3 4 2 2 3 5" xfId="11795" xr:uid="{00000000-0005-0000-0000-0000242E0000}"/>
    <cellStyle name="Normal 2 3 4 2 2 3 5 3" xfId="26890" xr:uid="{00000000-0005-0000-0000-00001E690000}"/>
    <cellStyle name="Normal 2 3 4 2 2 3 6" xfId="6774" xr:uid="{00000000-0005-0000-0000-0000871A0000}"/>
    <cellStyle name="Normal 2 3 4 2 2 3 6 3" xfId="21873" xr:uid="{00000000-0005-0000-0000-000085550000}"/>
    <cellStyle name="Normal 2 3 4 2 2 3 8" xfId="16860" xr:uid="{00000000-0005-0000-0000-0000F0410000}"/>
    <cellStyle name="Normal 2 3 4 2 2 4" xfId="2122" xr:uid="{00000000-0005-0000-0000-00005A080000}"/>
    <cellStyle name="Normal 2 3 4 2 2 4 2" xfId="3811" xr:uid="{00000000-0005-0000-0000-0000F40E0000}"/>
    <cellStyle name="Normal 2 3 4 2 2 4 2 2" xfId="13884" xr:uid="{00000000-0005-0000-0000-00004D360000}"/>
    <cellStyle name="Normal 2 3 4 2 2 4 2 2 3" xfId="28979" xr:uid="{00000000-0005-0000-0000-000047710000}"/>
    <cellStyle name="Normal 2 3 4 2 2 4 2 3" xfId="8864" xr:uid="{00000000-0005-0000-0000-0000B1220000}"/>
    <cellStyle name="Normal 2 3 4 2 2 4 2 3 3" xfId="23962" xr:uid="{00000000-0005-0000-0000-0000AE5D0000}"/>
    <cellStyle name="Normal 2 3 4 2 2 4 2 5" xfId="18949" xr:uid="{00000000-0005-0000-0000-0000194A0000}"/>
    <cellStyle name="Normal 2 3 4 2 2 4 3" xfId="5503" xr:uid="{00000000-0005-0000-0000-000090150000}"/>
    <cellStyle name="Normal 2 3 4 2 2 4 3 2" xfId="15555" xr:uid="{00000000-0005-0000-0000-0000D43C0000}"/>
    <cellStyle name="Normal 2 3 4 2 2 4 3 2 3" xfId="30650" xr:uid="{00000000-0005-0000-0000-0000CE770000}"/>
    <cellStyle name="Normal 2 3 4 2 2 4 3 3" xfId="10535" xr:uid="{00000000-0005-0000-0000-000038290000}"/>
    <cellStyle name="Normal 2 3 4 2 2 4 3 3 3" xfId="25633" xr:uid="{00000000-0005-0000-0000-000035640000}"/>
    <cellStyle name="Normal 2 3 4 2 2 4 3 5" xfId="20620" xr:uid="{00000000-0005-0000-0000-0000A0500000}"/>
    <cellStyle name="Normal 2 3 4 2 2 4 4" xfId="12213" xr:uid="{00000000-0005-0000-0000-0000C62F0000}"/>
    <cellStyle name="Normal 2 3 4 2 2 4 4 3" xfId="27308" xr:uid="{00000000-0005-0000-0000-0000C06A0000}"/>
    <cellStyle name="Normal 2 3 4 2 2 4 5" xfId="7192" xr:uid="{00000000-0005-0000-0000-0000291C0000}"/>
    <cellStyle name="Normal 2 3 4 2 2 4 5 3" xfId="22291" xr:uid="{00000000-0005-0000-0000-000027570000}"/>
    <cellStyle name="Normal 2 3 4 2 2 4 7" xfId="17278" xr:uid="{00000000-0005-0000-0000-000092430000}"/>
    <cellStyle name="Normal 2 3 4 2 2 5" xfId="2974" xr:uid="{00000000-0005-0000-0000-0000AF0B0000}"/>
    <cellStyle name="Normal 2 3 4 2 2 5 2" xfId="13048" xr:uid="{00000000-0005-0000-0000-000009330000}"/>
    <cellStyle name="Normal 2 3 4 2 2 5 2 3" xfId="28143" xr:uid="{00000000-0005-0000-0000-0000036E0000}"/>
    <cellStyle name="Normal 2 3 4 2 2 5 3" xfId="8028" xr:uid="{00000000-0005-0000-0000-00006D1F0000}"/>
    <cellStyle name="Normal 2 3 4 2 2 5 3 3" xfId="23126" xr:uid="{00000000-0005-0000-0000-00006A5A0000}"/>
    <cellStyle name="Normal 2 3 4 2 2 5 5" xfId="18113" xr:uid="{00000000-0005-0000-0000-0000D5460000}"/>
    <cellStyle name="Normal 2 3 4 2 2 6" xfId="4667" xr:uid="{00000000-0005-0000-0000-00004C120000}"/>
    <cellStyle name="Normal 2 3 4 2 2 6 2" xfId="14719" xr:uid="{00000000-0005-0000-0000-000090390000}"/>
    <cellStyle name="Normal 2 3 4 2 2 6 2 3" xfId="29814" xr:uid="{00000000-0005-0000-0000-00008A740000}"/>
    <cellStyle name="Normal 2 3 4 2 2 6 3" xfId="9699" xr:uid="{00000000-0005-0000-0000-0000F4250000}"/>
    <cellStyle name="Normal 2 3 4 2 2 6 3 3" xfId="24797" xr:uid="{00000000-0005-0000-0000-0000F1600000}"/>
    <cellStyle name="Normal 2 3 4 2 2 6 5" xfId="19784" xr:uid="{00000000-0005-0000-0000-00005C4D0000}"/>
    <cellStyle name="Normal 2 3 4 2 2 7" xfId="11377" xr:uid="{00000000-0005-0000-0000-0000822C0000}"/>
    <cellStyle name="Normal 2 3 4 2 2 7 3" xfId="26472" xr:uid="{00000000-0005-0000-0000-00007C670000}"/>
    <cellStyle name="Normal 2 3 4 2 2 8" xfId="6356" xr:uid="{00000000-0005-0000-0000-0000E5180000}"/>
    <cellStyle name="Normal 2 3 4 2 2 8 3" xfId="21455" xr:uid="{00000000-0005-0000-0000-0000E3530000}"/>
    <cellStyle name="Normal 2 3 4 2 3" xfId="1384" xr:uid="{00000000-0005-0000-0000-000078050000}"/>
    <cellStyle name="Normal 2 3 4 2 3 2" xfId="1805" xr:uid="{00000000-0005-0000-0000-00001D070000}"/>
    <cellStyle name="Normal 2 3 4 2 3 2 2" xfId="2644" xr:uid="{00000000-0005-0000-0000-0000640A0000}"/>
    <cellStyle name="Normal 2 3 4 2 3 2 2 2" xfId="4333" xr:uid="{00000000-0005-0000-0000-0000FE100000}"/>
    <cellStyle name="Normal 2 3 4 2 3 2 2 2 2" xfId="14406" xr:uid="{00000000-0005-0000-0000-000057380000}"/>
    <cellStyle name="Normal 2 3 4 2 3 2 2 2 2 3" xfId="29501" xr:uid="{00000000-0005-0000-0000-000051730000}"/>
    <cellStyle name="Normal 2 3 4 2 3 2 2 2 3" xfId="9386" xr:uid="{00000000-0005-0000-0000-0000BB240000}"/>
    <cellStyle name="Normal 2 3 4 2 3 2 2 2 3 3" xfId="24484" xr:uid="{00000000-0005-0000-0000-0000B85F0000}"/>
    <cellStyle name="Normal 2 3 4 2 3 2 2 2 5" xfId="19471" xr:uid="{00000000-0005-0000-0000-0000234C0000}"/>
    <cellStyle name="Normal 2 3 4 2 3 2 2 3" xfId="6025" xr:uid="{00000000-0005-0000-0000-00009A170000}"/>
    <cellStyle name="Normal 2 3 4 2 3 2 2 3 2" xfId="16077" xr:uid="{00000000-0005-0000-0000-0000DE3E0000}"/>
    <cellStyle name="Normal 2 3 4 2 3 2 2 3 2 3" xfId="31172" xr:uid="{00000000-0005-0000-0000-0000D8790000}"/>
    <cellStyle name="Normal 2 3 4 2 3 2 2 3 3" xfId="11057" xr:uid="{00000000-0005-0000-0000-0000422B0000}"/>
    <cellStyle name="Normal 2 3 4 2 3 2 2 3 3 3" xfId="26155" xr:uid="{00000000-0005-0000-0000-00003F660000}"/>
    <cellStyle name="Normal 2 3 4 2 3 2 2 3 5" xfId="21142" xr:uid="{00000000-0005-0000-0000-0000AA520000}"/>
    <cellStyle name="Normal 2 3 4 2 3 2 2 4" xfId="12735" xr:uid="{00000000-0005-0000-0000-0000D0310000}"/>
    <cellStyle name="Normal 2 3 4 2 3 2 2 4 3" xfId="27830" xr:uid="{00000000-0005-0000-0000-0000CA6C0000}"/>
    <cellStyle name="Normal 2 3 4 2 3 2 2 5" xfId="7714" xr:uid="{00000000-0005-0000-0000-0000331E0000}"/>
    <cellStyle name="Normal 2 3 4 2 3 2 2 5 3" xfId="22813" xr:uid="{00000000-0005-0000-0000-000031590000}"/>
    <cellStyle name="Normal 2 3 4 2 3 2 2 7" xfId="17800" xr:uid="{00000000-0005-0000-0000-00009C450000}"/>
    <cellStyle name="Normal 2 3 4 2 3 2 3" xfId="3496" xr:uid="{00000000-0005-0000-0000-0000B90D0000}"/>
    <cellStyle name="Normal 2 3 4 2 3 2 3 2" xfId="13570" xr:uid="{00000000-0005-0000-0000-000013350000}"/>
    <cellStyle name="Normal 2 3 4 2 3 2 3 2 3" xfId="28665" xr:uid="{00000000-0005-0000-0000-00000D700000}"/>
    <cellStyle name="Normal 2 3 4 2 3 2 3 3" xfId="8550" xr:uid="{00000000-0005-0000-0000-000077210000}"/>
    <cellStyle name="Normal 2 3 4 2 3 2 3 3 3" xfId="23648" xr:uid="{00000000-0005-0000-0000-0000745C0000}"/>
    <cellStyle name="Normal 2 3 4 2 3 2 3 5" xfId="18635" xr:uid="{00000000-0005-0000-0000-0000DF480000}"/>
    <cellStyle name="Normal 2 3 4 2 3 2 4" xfId="5189" xr:uid="{00000000-0005-0000-0000-000056140000}"/>
    <cellStyle name="Normal 2 3 4 2 3 2 4 2" xfId="15241" xr:uid="{00000000-0005-0000-0000-00009A3B0000}"/>
    <cellStyle name="Normal 2 3 4 2 3 2 4 2 3" xfId="30336" xr:uid="{00000000-0005-0000-0000-000094760000}"/>
    <cellStyle name="Normal 2 3 4 2 3 2 4 3" xfId="10221" xr:uid="{00000000-0005-0000-0000-0000FE270000}"/>
    <cellStyle name="Normal 2 3 4 2 3 2 4 3 3" xfId="25319" xr:uid="{00000000-0005-0000-0000-0000FB620000}"/>
    <cellStyle name="Normal 2 3 4 2 3 2 4 5" xfId="20306" xr:uid="{00000000-0005-0000-0000-0000664F0000}"/>
    <cellStyle name="Normal 2 3 4 2 3 2 5" xfId="11899" xr:uid="{00000000-0005-0000-0000-00008C2E0000}"/>
    <cellStyle name="Normal 2 3 4 2 3 2 5 3" xfId="26994" xr:uid="{00000000-0005-0000-0000-000086690000}"/>
    <cellStyle name="Normal 2 3 4 2 3 2 6" xfId="6878" xr:uid="{00000000-0005-0000-0000-0000EF1A0000}"/>
    <cellStyle name="Normal 2 3 4 2 3 2 6 3" xfId="21977" xr:uid="{00000000-0005-0000-0000-0000ED550000}"/>
    <cellStyle name="Normal 2 3 4 2 3 2 8" xfId="16964" xr:uid="{00000000-0005-0000-0000-000058420000}"/>
    <cellStyle name="Normal 2 3 4 2 3 3" xfId="2226" xr:uid="{00000000-0005-0000-0000-0000C2080000}"/>
    <cellStyle name="Normal 2 3 4 2 3 3 2" xfId="3915" xr:uid="{00000000-0005-0000-0000-00005C0F0000}"/>
    <cellStyle name="Normal 2 3 4 2 3 3 2 2" xfId="13988" xr:uid="{00000000-0005-0000-0000-0000B5360000}"/>
    <cellStyle name="Normal 2 3 4 2 3 3 2 2 3" xfId="29083" xr:uid="{00000000-0005-0000-0000-0000AF710000}"/>
    <cellStyle name="Normal 2 3 4 2 3 3 2 3" xfId="8968" xr:uid="{00000000-0005-0000-0000-000019230000}"/>
    <cellStyle name="Normal 2 3 4 2 3 3 2 3 3" xfId="24066" xr:uid="{00000000-0005-0000-0000-0000165E0000}"/>
    <cellStyle name="Normal 2 3 4 2 3 3 2 5" xfId="19053" xr:uid="{00000000-0005-0000-0000-0000814A0000}"/>
    <cellStyle name="Normal 2 3 4 2 3 3 3" xfId="5607" xr:uid="{00000000-0005-0000-0000-0000F8150000}"/>
    <cellStyle name="Normal 2 3 4 2 3 3 3 2" xfId="15659" xr:uid="{00000000-0005-0000-0000-00003C3D0000}"/>
    <cellStyle name="Normal 2 3 4 2 3 3 3 2 3" xfId="30754" xr:uid="{00000000-0005-0000-0000-000036780000}"/>
    <cellStyle name="Normal 2 3 4 2 3 3 3 3" xfId="10639" xr:uid="{00000000-0005-0000-0000-0000A0290000}"/>
    <cellStyle name="Normal 2 3 4 2 3 3 3 3 3" xfId="25737" xr:uid="{00000000-0005-0000-0000-00009D640000}"/>
    <cellStyle name="Normal 2 3 4 2 3 3 3 5" xfId="20724" xr:uid="{00000000-0005-0000-0000-000008510000}"/>
    <cellStyle name="Normal 2 3 4 2 3 3 4" xfId="12317" xr:uid="{00000000-0005-0000-0000-00002E300000}"/>
    <cellStyle name="Normal 2 3 4 2 3 3 4 3" xfId="27412" xr:uid="{00000000-0005-0000-0000-0000286B0000}"/>
    <cellStyle name="Normal 2 3 4 2 3 3 5" xfId="7296" xr:uid="{00000000-0005-0000-0000-0000911C0000}"/>
    <cellStyle name="Normal 2 3 4 2 3 3 5 3" xfId="22395" xr:uid="{00000000-0005-0000-0000-00008F570000}"/>
    <cellStyle name="Normal 2 3 4 2 3 3 7" xfId="17382" xr:uid="{00000000-0005-0000-0000-0000FA430000}"/>
    <cellStyle name="Normal 2 3 4 2 3 4" xfId="3078" xr:uid="{00000000-0005-0000-0000-0000170C0000}"/>
    <cellStyle name="Normal 2 3 4 2 3 4 2" xfId="13152" xr:uid="{00000000-0005-0000-0000-000071330000}"/>
    <cellStyle name="Normal 2 3 4 2 3 4 2 3" xfId="28247" xr:uid="{00000000-0005-0000-0000-00006B6E0000}"/>
    <cellStyle name="Normal 2 3 4 2 3 4 3" xfId="8132" xr:uid="{00000000-0005-0000-0000-0000D51F0000}"/>
    <cellStyle name="Normal 2 3 4 2 3 4 3 3" xfId="23230" xr:uid="{00000000-0005-0000-0000-0000D25A0000}"/>
    <cellStyle name="Normal 2 3 4 2 3 4 5" xfId="18217" xr:uid="{00000000-0005-0000-0000-00003D470000}"/>
    <cellStyle name="Normal 2 3 4 2 3 5" xfId="4771" xr:uid="{00000000-0005-0000-0000-0000B4120000}"/>
    <cellStyle name="Normal 2 3 4 2 3 5 2" xfId="14823" xr:uid="{00000000-0005-0000-0000-0000F8390000}"/>
    <cellStyle name="Normal 2 3 4 2 3 5 2 3" xfId="29918" xr:uid="{00000000-0005-0000-0000-0000F2740000}"/>
    <cellStyle name="Normal 2 3 4 2 3 5 3" xfId="9803" xr:uid="{00000000-0005-0000-0000-00005C260000}"/>
    <cellStyle name="Normal 2 3 4 2 3 5 3 3" xfId="24901" xr:uid="{00000000-0005-0000-0000-000059610000}"/>
    <cellStyle name="Normal 2 3 4 2 3 5 5" xfId="19888" xr:uid="{00000000-0005-0000-0000-0000C44D0000}"/>
    <cellStyle name="Normal 2 3 4 2 3 6" xfId="11481" xr:uid="{00000000-0005-0000-0000-0000EA2C0000}"/>
    <cellStyle name="Normal 2 3 4 2 3 6 3" xfId="26576" xr:uid="{00000000-0005-0000-0000-0000E4670000}"/>
    <cellStyle name="Normal 2 3 4 2 3 7" xfId="6460" xr:uid="{00000000-0005-0000-0000-00004D190000}"/>
    <cellStyle name="Normal 2 3 4 2 3 7 3" xfId="21559" xr:uid="{00000000-0005-0000-0000-00004B540000}"/>
    <cellStyle name="Normal 2 3 4 2 3 9" xfId="16546" xr:uid="{00000000-0005-0000-0000-0000B6400000}"/>
    <cellStyle name="Normal 2 3 4 2 4" xfId="1597" xr:uid="{00000000-0005-0000-0000-00004D060000}"/>
    <cellStyle name="Normal 2 3 4 2 4 2" xfId="2436" xr:uid="{00000000-0005-0000-0000-000094090000}"/>
    <cellStyle name="Normal 2 3 4 2 4 2 2" xfId="4125" xr:uid="{00000000-0005-0000-0000-00002E100000}"/>
    <cellStyle name="Normal 2 3 4 2 4 2 2 2" xfId="14198" xr:uid="{00000000-0005-0000-0000-000087370000}"/>
    <cellStyle name="Normal 2 3 4 2 4 2 2 2 3" xfId="29293" xr:uid="{00000000-0005-0000-0000-000081720000}"/>
    <cellStyle name="Normal 2 3 4 2 4 2 2 3" xfId="9178" xr:uid="{00000000-0005-0000-0000-0000EB230000}"/>
    <cellStyle name="Normal 2 3 4 2 4 2 2 3 3" xfId="24276" xr:uid="{00000000-0005-0000-0000-0000E85E0000}"/>
    <cellStyle name="Normal 2 3 4 2 4 2 2 5" xfId="19263" xr:uid="{00000000-0005-0000-0000-0000534B0000}"/>
    <cellStyle name="Normal 2 3 4 2 4 2 3" xfId="5817" xr:uid="{00000000-0005-0000-0000-0000CA160000}"/>
    <cellStyle name="Normal 2 3 4 2 4 2 3 2" xfId="15869" xr:uid="{00000000-0005-0000-0000-00000E3E0000}"/>
    <cellStyle name="Normal 2 3 4 2 4 2 3 2 3" xfId="30964" xr:uid="{00000000-0005-0000-0000-000008790000}"/>
    <cellStyle name="Normal 2 3 4 2 4 2 3 3" xfId="10849" xr:uid="{00000000-0005-0000-0000-0000722A0000}"/>
    <cellStyle name="Normal 2 3 4 2 4 2 3 3 3" xfId="25947" xr:uid="{00000000-0005-0000-0000-00006F650000}"/>
    <cellStyle name="Normal 2 3 4 2 4 2 3 5" xfId="20934" xr:uid="{00000000-0005-0000-0000-0000DA510000}"/>
    <cellStyle name="Normal 2 3 4 2 4 2 4" xfId="12527" xr:uid="{00000000-0005-0000-0000-000000310000}"/>
    <cellStyle name="Normal 2 3 4 2 4 2 4 3" xfId="27622" xr:uid="{00000000-0005-0000-0000-0000FA6B0000}"/>
    <cellStyle name="Normal 2 3 4 2 4 2 5" xfId="7506" xr:uid="{00000000-0005-0000-0000-0000631D0000}"/>
    <cellStyle name="Normal 2 3 4 2 4 2 5 3" xfId="22605" xr:uid="{00000000-0005-0000-0000-000061580000}"/>
    <cellStyle name="Normal 2 3 4 2 4 2 7" xfId="17592" xr:uid="{00000000-0005-0000-0000-0000CC440000}"/>
    <cellStyle name="Normal 2 3 4 2 4 3" xfId="3288" xr:uid="{00000000-0005-0000-0000-0000E90C0000}"/>
    <cellStyle name="Normal 2 3 4 2 4 3 2" xfId="13362" xr:uid="{00000000-0005-0000-0000-000043340000}"/>
    <cellStyle name="Normal 2 3 4 2 4 3 2 3" xfId="28457" xr:uid="{00000000-0005-0000-0000-00003D6F0000}"/>
    <cellStyle name="Normal 2 3 4 2 4 3 3" xfId="8342" xr:uid="{00000000-0005-0000-0000-0000A7200000}"/>
    <cellStyle name="Normal 2 3 4 2 4 3 3 3" xfId="23440" xr:uid="{00000000-0005-0000-0000-0000A45B0000}"/>
    <cellStyle name="Normal 2 3 4 2 4 3 5" xfId="18427" xr:uid="{00000000-0005-0000-0000-00000F480000}"/>
    <cellStyle name="Normal 2 3 4 2 4 4" xfId="4981" xr:uid="{00000000-0005-0000-0000-000086130000}"/>
    <cellStyle name="Normal 2 3 4 2 4 4 2" xfId="15033" xr:uid="{00000000-0005-0000-0000-0000CA3A0000}"/>
    <cellStyle name="Normal 2 3 4 2 4 4 2 3" xfId="30128" xr:uid="{00000000-0005-0000-0000-0000C4750000}"/>
    <cellStyle name="Normal 2 3 4 2 4 4 3" xfId="10013" xr:uid="{00000000-0005-0000-0000-00002E270000}"/>
    <cellStyle name="Normal 2 3 4 2 4 4 3 3" xfId="25111" xr:uid="{00000000-0005-0000-0000-00002B620000}"/>
    <cellStyle name="Normal 2 3 4 2 4 4 5" xfId="20098" xr:uid="{00000000-0005-0000-0000-0000964E0000}"/>
    <cellStyle name="Normal 2 3 4 2 4 5" xfId="11691" xr:uid="{00000000-0005-0000-0000-0000BC2D0000}"/>
    <cellStyle name="Normal 2 3 4 2 4 5 3" xfId="26786" xr:uid="{00000000-0005-0000-0000-0000B6680000}"/>
    <cellStyle name="Normal 2 3 4 2 4 6" xfId="6670" xr:uid="{00000000-0005-0000-0000-00001F1A0000}"/>
    <cellStyle name="Normal 2 3 4 2 4 6 3" xfId="21769" xr:uid="{00000000-0005-0000-0000-00001D550000}"/>
    <cellStyle name="Normal 2 3 4 2 4 8" xfId="16756" xr:uid="{00000000-0005-0000-0000-000088410000}"/>
    <cellStyle name="Normal 2 3 4 2 5" xfId="2018" xr:uid="{00000000-0005-0000-0000-0000F2070000}"/>
    <cellStyle name="Normal 2 3 4 2 5 2" xfId="3707" xr:uid="{00000000-0005-0000-0000-00008C0E0000}"/>
    <cellStyle name="Normal 2 3 4 2 5 2 2" xfId="13780" xr:uid="{00000000-0005-0000-0000-0000E5350000}"/>
    <cellStyle name="Normal 2 3 4 2 5 2 2 3" xfId="28875" xr:uid="{00000000-0005-0000-0000-0000DF700000}"/>
    <cellStyle name="Normal 2 3 4 2 5 2 3" xfId="8760" xr:uid="{00000000-0005-0000-0000-000049220000}"/>
    <cellStyle name="Normal 2 3 4 2 5 2 3 3" xfId="23858" xr:uid="{00000000-0005-0000-0000-0000465D0000}"/>
    <cellStyle name="Normal 2 3 4 2 5 2 5" xfId="18845" xr:uid="{00000000-0005-0000-0000-0000B1490000}"/>
    <cellStyle name="Normal 2 3 4 2 5 3" xfId="5399" xr:uid="{00000000-0005-0000-0000-000028150000}"/>
    <cellStyle name="Normal 2 3 4 2 5 3 2" xfId="15451" xr:uid="{00000000-0005-0000-0000-00006C3C0000}"/>
    <cellStyle name="Normal 2 3 4 2 5 3 2 3" xfId="30546" xr:uid="{00000000-0005-0000-0000-000066770000}"/>
    <cellStyle name="Normal 2 3 4 2 5 3 3" xfId="10431" xr:uid="{00000000-0005-0000-0000-0000D0280000}"/>
    <cellStyle name="Normal 2 3 4 2 5 3 3 3" xfId="25529" xr:uid="{00000000-0005-0000-0000-0000CD630000}"/>
    <cellStyle name="Normal 2 3 4 2 5 3 5" xfId="20516" xr:uid="{00000000-0005-0000-0000-000038500000}"/>
    <cellStyle name="Normal 2 3 4 2 5 4" xfId="12109" xr:uid="{00000000-0005-0000-0000-00005E2F0000}"/>
    <cellStyle name="Normal 2 3 4 2 5 4 3" xfId="27204" xr:uid="{00000000-0005-0000-0000-0000586A0000}"/>
    <cellStyle name="Normal 2 3 4 2 5 5" xfId="7088" xr:uid="{00000000-0005-0000-0000-0000C11B0000}"/>
    <cellStyle name="Normal 2 3 4 2 5 5 3" xfId="22187" xr:uid="{00000000-0005-0000-0000-0000BF560000}"/>
    <cellStyle name="Normal 2 3 4 2 5 7" xfId="17174" xr:uid="{00000000-0005-0000-0000-00002A430000}"/>
    <cellStyle name="Normal 2 3 4 2 6" xfId="2870" xr:uid="{00000000-0005-0000-0000-0000470B0000}"/>
    <cellStyle name="Normal 2 3 4 2 6 2" xfId="12944" xr:uid="{00000000-0005-0000-0000-0000A1320000}"/>
    <cellStyle name="Normal 2 3 4 2 6 2 3" xfId="28039" xr:uid="{00000000-0005-0000-0000-00009B6D0000}"/>
    <cellStyle name="Normal 2 3 4 2 6 3" xfId="7924" xr:uid="{00000000-0005-0000-0000-0000051F0000}"/>
    <cellStyle name="Normal 2 3 4 2 6 3 3" xfId="23022" xr:uid="{00000000-0005-0000-0000-0000025A0000}"/>
    <cellStyle name="Normal 2 3 4 2 6 5" xfId="18009" xr:uid="{00000000-0005-0000-0000-00006D460000}"/>
    <cellStyle name="Normal 2 3 4 2 7" xfId="4563" xr:uid="{00000000-0005-0000-0000-0000E4110000}"/>
    <cellStyle name="Normal 2 3 4 2 7 2" xfId="14615" xr:uid="{00000000-0005-0000-0000-000028390000}"/>
    <cellStyle name="Normal 2 3 4 2 7 2 3" xfId="29710" xr:uid="{00000000-0005-0000-0000-000022740000}"/>
    <cellStyle name="Normal 2 3 4 2 7 3" xfId="9595" xr:uid="{00000000-0005-0000-0000-00008C250000}"/>
    <cellStyle name="Normal 2 3 4 2 7 3 3" xfId="24693" xr:uid="{00000000-0005-0000-0000-000089600000}"/>
    <cellStyle name="Normal 2 3 4 2 7 5" xfId="19680" xr:uid="{00000000-0005-0000-0000-0000F44C0000}"/>
    <cellStyle name="Normal 2 3 4 2 8" xfId="11273" xr:uid="{00000000-0005-0000-0000-00001A2C0000}"/>
    <cellStyle name="Normal 2 3 4 2 8 3" xfId="26368" xr:uid="{00000000-0005-0000-0000-000014670000}"/>
    <cellStyle name="Normal 2 3 4 2 9" xfId="6252" xr:uid="{00000000-0005-0000-0000-00007D180000}"/>
    <cellStyle name="Normal 2 3 4 2 9 3" xfId="21351" xr:uid="{00000000-0005-0000-0000-00007B530000}"/>
    <cellStyle name="Normal 2 3 4 3" xfId="1217" xr:uid="{00000000-0005-0000-0000-0000D1040000}"/>
    <cellStyle name="Normal 2 3 4 3 10" xfId="16390" xr:uid="{00000000-0005-0000-0000-00001A400000}"/>
    <cellStyle name="Normal 2 3 4 3 2" xfId="1436" xr:uid="{00000000-0005-0000-0000-0000AC050000}"/>
    <cellStyle name="Normal 2 3 4 3 2 2" xfId="1857" xr:uid="{00000000-0005-0000-0000-000051070000}"/>
    <cellStyle name="Normal 2 3 4 3 2 2 2" xfId="2696" xr:uid="{00000000-0005-0000-0000-0000980A0000}"/>
    <cellStyle name="Normal 2 3 4 3 2 2 2 2" xfId="4385" xr:uid="{00000000-0005-0000-0000-000032110000}"/>
    <cellStyle name="Normal 2 3 4 3 2 2 2 2 2" xfId="14458" xr:uid="{00000000-0005-0000-0000-00008B380000}"/>
    <cellStyle name="Normal 2 3 4 3 2 2 2 2 2 3" xfId="29553" xr:uid="{00000000-0005-0000-0000-000085730000}"/>
    <cellStyle name="Normal 2 3 4 3 2 2 2 2 3" xfId="9438" xr:uid="{00000000-0005-0000-0000-0000EF240000}"/>
    <cellStyle name="Normal 2 3 4 3 2 2 2 2 3 3" xfId="24536" xr:uid="{00000000-0005-0000-0000-0000EC5F0000}"/>
    <cellStyle name="Normal 2 3 4 3 2 2 2 2 5" xfId="19523" xr:uid="{00000000-0005-0000-0000-0000574C0000}"/>
    <cellStyle name="Normal 2 3 4 3 2 2 2 3" xfId="6077" xr:uid="{00000000-0005-0000-0000-0000CE170000}"/>
    <cellStyle name="Normal 2 3 4 3 2 2 2 3 2" xfId="16129" xr:uid="{00000000-0005-0000-0000-0000123F0000}"/>
    <cellStyle name="Normal 2 3 4 3 2 2 2 3 2 3" xfId="31224" xr:uid="{00000000-0005-0000-0000-00000C7A0000}"/>
    <cellStyle name="Normal 2 3 4 3 2 2 2 3 3" xfId="11109" xr:uid="{00000000-0005-0000-0000-0000762B0000}"/>
    <cellStyle name="Normal 2 3 4 3 2 2 2 3 3 3" xfId="26207" xr:uid="{00000000-0005-0000-0000-000073660000}"/>
    <cellStyle name="Normal 2 3 4 3 2 2 2 3 5" xfId="21194" xr:uid="{00000000-0005-0000-0000-0000DE520000}"/>
    <cellStyle name="Normal 2 3 4 3 2 2 2 4" xfId="12787" xr:uid="{00000000-0005-0000-0000-000004320000}"/>
    <cellStyle name="Normal 2 3 4 3 2 2 2 4 3" xfId="27882" xr:uid="{00000000-0005-0000-0000-0000FE6C0000}"/>
    <cellStyle name="Normal 2 3 4 3 2 2 2 5" xfId="7766" xr:uid="{00000000-0005-0000-0000-0000671E0000}"/>
    <cellStyle name="Normal 2 3 4 3 2 2 2 5 3" xfId="22865" xr:uid="{00000000-0005-0000-0000-000065590000}"/>
    <cellStyle name="Normal 2 3 4 3 2 2 2 7" xfId="17852" xr:uid="{00000000-0005-0000-0000-0000D0450000}"/>
    <cellStyle name="Normal 2 3 4 3 2 2 3" xfId="3548" xr:uid="{00000000-0005-0000-0000-0000ED0D0000}"/>
    <cellStyle name="Normal 2 3 4 3 2 2 3 2" xfId="13622" xr:uid="{00000000-0005-0000-0000-000047350000}"/>
    <cellStyle name="Normal 2 3 4 3 2 2 3 2 3" xfId="28717" xr:uid="{00000000-0005-0000-0000-000041700000}"/>
    <cellStyle name="Normal 2 3 4 3 2 2 3 3" xfId="8602" xr:uid="{00000000-0005-0000-0000-0000AB210000}"/>
    <cellStyle name="Normal 2 3 4 3 2 2 3 3 3" xfId="23700" xr:uid="{00000000-0005-0000-0000-0000A85C0000}"/>
    <cellStyle name="Normal 2 3 4 3 2 2 3 5" xfId="18687" xr:uid="{00000000-0005-0000-0000-000013490000}"/>
    <cellStyle name="Normal 2 3 4 3 2 2 4" xfId="5241" xr:uid="{00000000-0005-0000-0000-00008A140000}"/>
    <cellStyle name="Normal 2 3 4 3 2 2 4 2" xfId="15293" xr:uid="{00000000-0005-0000-0000-0000CE3B0000}"/>
    <cellStyle name="Normal 2 3 4 3 2 2 4 2 3" xfId="30388" xr:uid="{00000000-0005-0000-0000-0000C8760000}"/>
    <cellStyle name="Normal 2 3 4 3 2 2 4 3" xfId="10273" xr:uid="{00000000-0005-0000-0000-000032280000}"/>
    <cellStyle name="Normal 2 3 4 3 2 2 4 3 3" xfId="25371" xr:uid="{00000000-0005-0000-0000-00002F630000}"/>
    <cellStyle name="Normal 2 3 4 3 2 2 4 5" xfId="20358" xr:uid="{00000000-0005-0000-0000-00009A4F0000}"/>
    <cellStyle name="Normal 2 3 4 3 2 2 5" xfId="11951" xr:uid="{00000000-0005-0000-0000-0000C02E0000}"/>
    <cellStyle name="Normal 2 3 4 3 2 2 5 3" xfId="27046" xr:uid="{00000000-0005-0000-0000-0000BA690000}"/>
    <cellStyle name="Normal 2 3 4 3 2 2 6" xfId="6930" xr:uid="{00000000-0005-0000-0000-0000231B0000}"/>
    <cellStyle name="Normal 2 3 4 3 2 2 6 3" xfId="22029" xr:uid="{00000000-0005-0000-0000-000021560000}"/>
    <cellStyle name="Normal 2 3 4 3 2 2 8" xfId="17016" xr:uid="{00000000-0005-0000-0000-00008C420000}"/>
    <cellStyle name="Normal 2 3 4 3 2 3" xfId="2278" xr:uid="{00000000-0005-0000-0000-0000F6080000}"/>
    <cellStyle name="Normal 2 3 4 3 2 3 2" xfId="3967" xr:uid="{00000000-0005-0000-0000-0000900F0000}"/>
    <cellStyle name="Normal 2 3 4 3 2 3 2 2" xfId="14040" xr:uid="{00000000-0005-0000-0000-0000E9360000}"/>
    <cellStyle name="Normal 2 3 4 3 2 3 2 2 3" xfId="29135" xr:uid="{00000000-0005-0000-0000-0000E3710000}"/>
    <cellStyle name="Normal 2 3 4 3 2 3 2 3" xfId="9020" xr:uid="{00000000-0005-0000-0000-00004D230000}"/>
    <cellStyle name="Normal 2 3 4 3 2 3 2 3 3" xfId="24118" xr:uid="{00000000-0005-0000-0000-00004A5E0000}"/>
    <cellStyle name="Normal 2 3 4 3 2 3 2 5" xfId="19105" xr:uid="{00000000-0005-0000-0000-0000B54A0000}"/>
    <cellStyle name="Normal 2 3 4 3 2 3 3" xfId="5659" xr:uid="{00000000-0005-0000-0000-00002C160000}"/>
    <cellStyle name="Normal 2 3 4 3 2 3 3 2" xfId="15711" xr:uid="{00000000-0005-0000-0000-0000703D0000}"/>
    <cellStyle name="Normal 2 3 4 3 2 3 3 2 3" xfId="30806" xr:uid="{00000000-0005-0000-0000-00006A780000}"/>
    <cellStyle name="Normal 2 3 4 3 2 3 3 3" xfId="10691" xr:uid="{00000000-0005-0000-0000-0000D4290000}"/>
    <cellStyle name="Normal 2 3 4 3 2 3 3 3 3" xfId="25789" xr:uid="{00000000-0005-0000-0000-0000D1640000}"/>
    <cellStyle name="Normal 2 3 4 3 2 3 3 5" xfId="20776" xr:uid="{00000000-0005-0000-0000-00003C510000}"/>
    <cellStyle name="Normal 2 3 4 3 2 3 4" xfId="12369" xr:uid="{00000000-0005-0000-0000-000062300000}"/>
    <cellStyle name="Normal 2 3 4 3 2 3 4 3" xfId="27464" xr:uid="{00000000-0005-0000-0000-00005C6B0000}"/>
    <cellStyle name="Normal 2 3 4 3 2 3 5" xfId="7348" xr:uid="{00000000-0005-0000-0000-0000C51C0000}"/>
    <cellStyle name="Normal 2 3 4 3 2 3 5 3" xfId="22447" xr:uid="{00000000-0005-0000-0000-0000C3570000}"/>
    <cellStyle name="Normal 2 3 4 3 2 3 7" xfId="17434" xr:uid="{00000000-0005-0000-0000-00002E440000}"/>
    <cellStyle name="Normal 2 3 4 3 2 4" xfId="3130" xr:uid="{00000000-0005-0000-0000-00004B0C0000}"/>
    <cellStyle name="Normal 2 3 4 3 2 4 2" xfId="13204" xr:uid="{00000000-0005-0000-0000-0000A5330000}"/>
    <cellStyle name="Normal 2 3 4 3 2 4 2 3" xfId="28299" xr:uid="{00000000-0005-0000-0000-00009F6E0000}"/>
    <cellStyle name="Normal 2 3 4 3 2 4 3" xfId="8184" xr:uid="{00000000-0005-0000-0000-000009200000}"/>
    <cellStyle name="Normal 2 3 4 3 2 4 3 3" xfId="23282" xr:uid="{00000000-0005-0000-0000-0000065B0000}"/>
    <cellStyle name="Normal 2 3 4 3 2 4 5" xfId="18269" xr:uid="{00000000-0005-0000-0000-000071470000}"/>
    <cellStyle name="Normal 2 3 4 3 2 5" xfId="4823" xr:uid="{00000000-0005-0000-0000-0000E8120000}"/>
    <cellStyle name="Normal 2 3 4 3 2 5 2" xfId="14875" xr:uid="{00000000-0005-0000-0000-00002C3A0000}"/>
    <cellStyle name="Normal 2 3 4 3 2 5 2 3" xfId="29970" xr:uid="{00000000-0005-0000-0000-000026750000}"/>
    <cellStyle name="Normal 2 3 4 3 2 5 3" xfId="9855" xr:uid="{00000000-0005-0000-0000-000090260000}"/>
    <cellStyle name="Normal 2 3 4 3 2 5 3 3" xfId="24953" xr:uid="{00000000-0005-0000-0000-00008D610000}"/>
    <cellStyle name="Normal 2 3 4 3 2 5 5" xfId="19940" xr:uid="{00000000-0005-0000-0000-0000F84D0000}"/>
    <cellStyle name="Normal 2 3 4 3 2 6" xfId="11533" xr:uid="{00000000-0005-0000-0000-00001E2D0000}"/>
    <cellStyle name="Normal 2 3 4 3 2 6 3" xfId="26628" xr:uid="{00000000-0005-0000-0000-000018680000}"/>
    <cellStyle name="Normal 2 3 4 3 2 7" xfId="6512" xr:uid="{00000000-0005-0000-0000-000081190000}"/>
    <cellStyle name="Normal 2 3 4 3 2 7 3" xfId="21611" xr:uid="{00000000-0005-0000-0000-00007F540000}"/>
    <cellStyle name="Normal 2 3 4 3 2 9" xfId="16598" xr:uid="{00000000-0005-0000-0000-0000EA400000}"/>
    <cellStyle name="Normal 2 3 4 3 3" xfId="1649" xr:uid="{00000000-0005-0000-0000-000081060000}"/>
    <cellStyle name="Normal 2 3 4 3 3 2" xfId="2488" xr:uid="{00000000-0005-0000-0000-0000C8090000}"/>
    <cellStyle name="Normal 2 3 4 3 3 2 2" xfId="4177" xr:uid="{00000000-0005-0000-0000-000062100000}"/>
    <cellStyle name="Normal 2 3 4 3 3 2 2 2" xfId="14250" xr:uid="{00000000-0005-0000-0000-0000BB370000}"/>
    <cellStyle name="Normal 2 3 4 3 3 2 2 2 3" xfId="29345" xr:uid="{00000000-0005-0000-0000-0000B5720000}"/>
    <cellStyle name="Normal 2 3 4 3 3 2 2 3" xfId="9230" xr:uid="{00000000-0005-0000-0000-00001F240000}"/>
    <cellStyle name="Normal 2 3 4 3 3 2 2 3 3" xfId="24328" xr:uid="{00000000-0005-0000-0000-00001C5F0000}"/>
    <cellStyle name="Normal 2 3 4 3 3 2 2 5" xfId="19315" xr:uid="{00000000-0005-0000-0000-0000874B0000}"/>
    <cellStyle name="Normal 2 3 4 3 3 2 3" xfId="5869" xr:uid="{00000000-0005-0000-0000-0000FE160000}"/>
    <cellStyle name="Normal 2 3 4 3 3 2 3 2" xfId="15921" xr:uid="{00000000-0005-0000-0000-0000423E0000}"/>
    <cellStyle name="Normal 2 3 4 3 3 2 3 2 3" xfId="31016" xr:uid="{00000000-0005-0000-0000-00003C790000}"/>
    <cellStyle name="Normal 2 3 4 3 3 2 3 3" xfId="10901" xr:uid="{00000000-0005-0000-0000-0000A62A0000}"/>
    <cellStyle name="Normal 2 3 4 3 3 2 3 3 3" xfId="25999" xr:uid="{00000000-0005-0000-0000-0000A3650000}"/>
    <cellStyle name="Normal 2 3 4 3 3 2 3 5" xfId="20986" xr:uid="{00000000-0005-0000-0000-00000E520000}"/>
    <cellStyle name="Normal 2 3 4 3 3 2 4" xfId="12579" xr:uid="{00000000-0005-0000-0000-000034310000}"/>
    <cellStyle name="Normal 2 3 4 3 3 2 4 3" xfId="27674" xr:uid="{00000000-0005-0000-0000-00002E6C0000}"/>
    <cellStyle name="Normal 2 3 4 3 3 2 5" xfId="7558" xr:uid="{00000000-0005-0000-0000-0000971D0000}"/>
    <cellStyle name="Normal 2 3 4 3 3 2 5 3" xfId="22657" xr:uid="{00000000-0005-0000-0000-000095580000}"/>
    <cellStyle name="Normal 2 3 4 3 3 2 7" xfId="17644" xr:uid="{00000000-0005-0000-0000-000000450000}"/>
    <cellStyle name="Normal 2 3 4 3 3 3" xfId="3340" xr:uid="{00000000-0005-0000-0000-00001D0D0000}"/>
    <cellStyle name="Normal 2 3 4 3 3 3 2" xfId="13414" xr:uid="{00000000-0005-0000-0000-000077340000}"/>
    <cellStyle name="Normal 2 3 4 3 3 3 2 3" xfId="28509" xr:uid="{00000000-0005-0000-0000-0000716F0000}"/>
    <cellStyle name="Normal 2 3 4 3 3 3 3" xfId="8394" xr:uid="{00000000-0005-0000-0000-0000DB200000}"/>
    <cellStyle name="Normal 2 3 4 3 3 3 3 3" xfId="23492" xr:uid="{00000000-0005-0000-0000-0000D85B0000}"/>
    <cellStyle name="Normal 2 3 4 3 3 3 5" xfId="18479" xr:uid="{00000000-0005-0000-0000-000043480000}"/>
    <cellStyle name="Normal 2 3 4 3 3 4" xfId="5033" xr:uid="{00000000-0005-0000-0000-0000BA130000}"/>
    <cellStyle name="Normal 2 3 4 3 3 4 2" xfId="15085" xr:uid="{00000000-0005-0000-0000-0000FE3A0000}"/>
    <cellStyle name="Normal 2 3 4 3 3 4 2 3" xfId="30180" xr:uid="{00000000-0005-0000-0000-0000F8750000}"/>
    <cellStyle name="Normal 2 3 4 3 3 4 3" xfId="10065" xr:uid="{00000000-0005-0000-0000-000062270000}"/>
    <cellStyle name="Normal 2 3 4 3 3 4 3 3" xfId="25163" xr:uid="{00000000-0005-0000-0000-00005F620000}"/>
    <cellStyle name="Normal 2 3 4 3 3 4 5" xfId="20150" xr:uid="{00000000-0005-0000-0000-0000CA4E0000}"/>
    <cellStyle name="Normal 2 3 4 3 3 5" xfId="11743" xr:uid="{00000000-0005-0000-0000-0000F02D0000}"/>
    <cellStyle name="Normal 2 3 4 3 3 5 3" xfId="26838" xr:uid="{00000000-0005-0000-0000-0000EA680000}"/>
    <cellStyle name="Normal 2 3 4 3 3 6" xfId="6722" xr:uid="{00000000-0005-0000-0000-0000531A0000}"/>
    <cellStyle name="Normal 2 3 4 3 3 6 3" xfId="21821" xr:uid="{00000000-0005-0000-0000-000051550000}"/>
    <cellStyle name="Normal 2 3 4 3 3 8" xfId="16808" xr:uid="{00000000-0005-0000-0000-0000BC410000}"/>
    <cellStyle name="Normal 2 3 4 3 4" xfId="2070" xr:uid="{00000000-0005-0000-0000-000026080000}"/>
    <cellStyle name="Normal 2 3 4 3 4 2" xfId="3759" xr:uid="{00000000-0005-0000-0000-0000C00E0000}"/>
    <cellStyle name="Normal 2 3 4 3 4 2 2" xfId="13832" xr:uid="{00000000-0005-0000-0000-000019360000}"/>
    <cellStyle name="Normal 2 3 4 3 4 2 2 3" xfId="28927" xr:uid="{00000000-0005-0000-0000-000013710000}"/>
    <cellStyle name="Normal 2 3 4 3 4 2 3" xfId="8812" xr:uid="{00000000-0005-0000-0000-00007D220000}"/>
    <cellStyle name="Normal 2 3 4 3 4 2 3 3" xfId="23910" xr:uid="{00000000-0005-0000-0000-00007A5D0000}"/>
    <cellStyle name="Normal 2 3 4 3 4 2 5" xfId="18897" xr:uid="{00000000-0005-0000-0000-0000E5490000}"/>
    <cellStyle name="Normal 2 3 4 3 4 3" xfId="5451" xr:uid="{00000000-0005-0000-0000-00005C150000}"/>
    <cellStyle name="Normal 2 3 4 3 4 3 2" xfId="15503" xr:uid="{00000000-0005-0000-0000-0000A03C0000}"/>
    <cellStyle name="Normal 2 3 4 3 4 3 2 3" xfId="30598" xr:uid="{00000000-0005-0000-0000-00009A770000}"/>
    <cellStyle name="Normal 2 3 4 3 4 3 3" xfId="10483" xr:uid="{00000000-0005-0000-0000-000004290000}"/>
    <cellStyle name="Normal 2 3 4 3 4 3 3 3" xfId="25581" xr:uid="{00000000-0005-0000-0000-000001640000}"/>
    <cellStyle name="Normal 2 3 4 3 4 3 5" xfId="20568" xr:uid="{00000000-0005-0000-0000-00006C500000}"/>
    <cellStyle name="Normal 2 3 4 3 4 4" xfId="12161" xr:uid="{00000000-0005-0000-0000-0000922F0000}"/>
    <cellStyle name="Normal 2 3 4 3 4 4 3" xfId="27256" xr:uid="{00000000-0005-0000-0000-00008C6A0000}"/>
    <cellStyle name="Normal 2 3 4 3 4 5" xfId="7140" xr:uid="{00000000-0005-0000-0000-0000F51B0000}"/>
    <cellStyle name="Normal 2 3 4 3 4 5 3" xfId="22239" xr:uid="{00000000-0005-0000-0000-0000F3560000}"/>
    <cellStyle name="Normal 2 3 4 3 4 7" xfId="17226" xr:uid="{00000000-0005-0000-0000-00005E430000}"/>
    <cellStyle name="Normal 2 3 4 3 5" xfId="2922" xr:uid="{00000000-0005-0000-0000-00007B0B0000}"/>
    <cellStyle name="Normal 2 3 4 3 5 2" xfId="12996" xr:uid="{00000000-0005-0000-0000-0000D5320000}"/>
    <cellStyle name="Normal 2 3 4 3 5 2 3" xfId="28091" xr:uid="{00000000-0005-0000-0000-0000CF6D0000}"/>
    <cellStyle name="Normal 2 3 4 3 5 3" xfId="7976" xr:uid="{00000000-0005-0000-0000-0000391F0000}"/>
    <cellStyle name="Normal 2 3 4 3 5 3 3" xfId="23074" xr:uid="{00000000-0005-0000-0000-0000365A0000}"/>
    <cellStyle name="Normal 2 3 4 3 5 5" xfId="18061" xr:uid="{00000000-0005-0000-0000-0000A1460000}"/>
    <cellStyle name="Normal 2 3 4 3 6" xfId="4615" xr:uid="{00000000-0005-0000-0000-000018120000}"/>
    <cellStyle name="Normal 2 3 4 3 6 2" xfId="14667" xr:uid="{00000000-0005-0000-0000-00005C390000}"/>
    <cellStyle name="Normal 2 3 4 3 6 2 3" xfId="29762" xr:uid="{00000000-0005-0000-0000-000056740000}"/>
    <cellStyle name="Normal 2 3 4 3 6 3" xfId="9647" xr:uid="{00000000-0005-0000-0000-0000C0250000}"/>
    <cellStyle name="Normal 2 3 4 3 6 3 3" xfId="24745" xr:uid="{00000000-0005-0000-0000-0000BD600000}"/>
    <cellStyle name="Normal 2 3 4 3 6 5" xfId="19732" xr:uid="{00000000-0005-0000-0000-0000284D0000}"/>
    <cellStyle name="Normal 2 3 4 3 7" xfId="11325" xr:uid="{00000000-0005-0000-0000-00004E2C0000}"/>
    <cellStyle name="Normal 2 3 4 3 7 3" xfId="26420" xr:uid="{00000000-0005-0000-0000-000048670000}"/>
    <cellStyle name="Normal 2 3 4 3 8" xfId="6304" xr:uid="{00000000-0005-0000-0000-0000B1180000}"/>
    <cellStyle name="Normal 2 3 4 3 8 3" xfId="21403" xr:uid="{00000000-0005-0000-0000-0000AF530000}"/>
    <cellStyle name="Normal 2 3 4 4" xfId="1330" xr:uid="{00000000-0005-0000-0000-000042050000}"/>
    <cellStyle name="Normal 2 3 4 4 2" xfId="1753" xr:uid="{00000000-0005-0000-0000-0000E9060000}"/>
    <cellStyle name="Normal 2 3 4 4 2 2" xfId="2592" xr:uid="{00000000-0005-0000-0000-0000300A0000}"/>
    <cellStyle name="Normal 2 3 4 4 2 2 2" xfId="4281" xr:uid="{00000000-0005-0000-0000-0000CA100000}"/>
    <cellStyle name="Normal 2 3 4 4 2 2 2 2" xfId="14354" xr:uid="{00000000-0005-0000-0000-000023380000}"/>
    <cellStyle name="Normal 2 3 4 4 2 2 2 2 3" xfId="29449" xr:uid="{00000000-0005-0000-0000-00001D730000}"/>
    <cellStyle name="Normal 2 3 4 4 2 2 2 3" xfId="9334" xr:uid="{00000000-0005-0000-0000-000087240000}"/>
    <cellStyle name="Normal 2 3 4 4 2 2 2 3 3" xfId="24432" xr:uid="{00000000-0005-0000-0000-0000845F0000}"/>
    <cellStyle name="Normal 2 3 4 4 2 2 2 5" xfId="19419" xr:uid="{00000000-0005-0000-0000-0000EF4B0000}"/>
    <cellStyle name="Normal 2 3 4 4 2 2 3" xfId="5973" xr:uid="{00000000-0005-0000-0000-000066170000}"/>
    <cellStyle name="Normal 2 3 4 4 2 2 3 2" xfId="16025" xr:uid="{00000000-0005-0000-0000-0000AA3E0000}"/>
    <cellStyle name="Normal 2 3 4 4 2 2 3 2 3" xfId="31120" xr:uid="{00000000-0005-0000-0000-0000A4790000}"/>
    <cellStyle name="Normal 2 3 4 4 2 2 3 3" xfId="11005" xr:uid="{00000000-0005-0000-0000-00000E2B0000}"/>
    <cellStyle name="Normal 2 3 4 4 2 2 3 3 3" xfId="26103" xr:uid="{00000000-0005-0000-0000-00000B660000}"/>
    <cellStyle name="Normal 2 3 4 4 2 2 3 5" xfId="21090" xr:uid="{00000000-0005-0000-0000-000076520000}"/>
    <cellStyle name="Normal 2 3 4 4 2 2 4" xfId="12683" xr:uid="{00000000-0005-0000-0000-00009C310000}"/>
    <cellStyle name="Normal 2 3 4 4 2 2 4 3" xfId="27778" xr:uid="{00000000-0005-0000-0000-0000966C0000}"/>
    <cellStyle name="Normal 2 3 4 4 2 2 5" xfId="7662" xr:uid="{00000000-0005-0000-0000-0000FF1D0000}"/>
    <cellStyle name="Normal 2 3 4 4 2 2 5 3" xfId="22761" xr:uid="{00000000-0005-0000-0000-0000FD580000}"/>
    <cellStyle name="Normal 2 3 4 4 2 2 7" xfId="17748" xr:uid="{00000000-0005-0000-0000-000068450000}"/>
    <cellStyle name="Normal 2 3 4 4 2 3" xfId="3444" xr:uid="{00000000-0005-0000-0000-0000850D0000}"/>
    <cellStyle name="Normal 2 3 4 4 2 3 2" xfId="13518" xr:uid="{00000000-0005-0000-0000-0000DF340000}"/>
    <cellStyle name="Normal 2 3 4 4 2 3 2 3" xfId="28613" xr:uid="{00000000-0005-0000-0000-0000D96F0000}"/>
    <cellStyle name="Normal 2 3 4 4 2 3 3" xfId="8498" xr:uid="{00000000-0005-0000-0000-000043210000}"/>
    <cellStyle name="Normal 2 3 4 4 2 3 3 3" xfId="23596" xr:uid="{00000000-0005-0000-0000-0000405C0000}"/>
    <cellStyle name="Normal 2 3 4 4 2 3 5" xfId="18583" xr:uid="{00000000-0005-0000-0000-0000AB480000}"/>
    <cellStyle name="Normal 2 3 4 4 2 4" xfId="5137" xr:uid="{00000000-0005-0000-0000-000022140000}"/>
    <cellStyle name="Normal 2 3 4 4 2 4 2" xfId="15189" xr:uid="{00000000-0005-0000-0000-0000663B0000}"/>
    <cellStyle name="Normal 2 3 4 4 2 4 2 3" xfId="30284" xr:uid="{00000000-0005-0000-0000-000060760000}"/>
    <cellStyle name="Normal 2 3 4 4 2 4 3" xfId="10169" xr:uid="{00000000-0005-0000-0000-0000CA270000}"/>
    <cellStyle name="Normal 2 3 4 4 2 4 3 3" xfId="25267" xr:uid="{00000000-0005-0000-0000-0000C7620000}"/>
    <cellStyle name="Normal 2 3 4 4 2 4 5" xfId="20254" xr:uid="{00000000-0005-0000-0000-0000324F0000}"/>
    <cellStyle name="Normal 2 3 4 4 2 5" xfId="11847" xr:uid="{00000000-0005-0000-0000-0000582E0000}"/>
    <cellStyle name="Normal 2 3 4 4 2 5 3" xfId="26942" xr:uid="{00000000-0005-0000-0000-000052690000}"/>
    <cellStyle name="Normal 2 3 4 4 2 6" xfId="6826" xr:uid="{00000000-0005-0000-0000-0000BB1A0000}"/>
    <cellStyle name="Normal 2 3 4 4 2 6 3" xfId="21925" xr:uid="{00000000-0005-0000-0000-0000B9550000}"/>
    <cellStyle name="Normal 2 3 4 4 2 8" xfId="16912" xr:uid="{00000000-0005-0000-0000-000024420000}"/>
    <cellStyle name="Normal 2 3 4 4 3" xfId="2174" xr:uid="{00000000-0005-0000-0000-00008E080000}"/>
    <cellStyle name="Normal 2 3 4 4 3 2" xfId="3863" xr:uid="{00000000-0005-0000-0000-0000280F0000}"/>
    <cellStyle name="Normal 2 3 4 4 3 2 2" xfId="13936" xr:uid="{00000000-0005-0000-0000-000081360000}"/>
    <cellStyle name="Normal 2 3 4 4 3 2 2 3" xfId="29031" xr:uid="{00000000-0005-0000-0000-00007B710000}"/>
    <cellStyle name="Normal 2 3 4 4 3 2 3" xfId="8916" xr:uid="{00000000-0005-0000-0000-0000E5220000}"/>
    <cellStyle name="Normal 2 3 4 4 3 2 3 3" xfId="24014" xr:uid="{00000000-0005-0000-0000-0000E25D0000}"/>
    <cellStyle name="Normal 2 3 4 4 3 2 5" xfId="19001" xr:uid="{00000000-0005-0000-0000-00004D4A0000}"/>
    <cellStyle name="Normal 2 3 4 4 3 3" xfId="5555" xr:uid="{00000000-0005-0000-0000-0000C4150000}"/>
    <cellStyle name="Normal 2 3 4 4 3 3 2" xfId="15607" xr:uid="{00000000-0005-0000-0000-0000083D0000}"/>
    <cellStyle name="Normal 2 3 4 4 3 3 2 3" xfId="30702" xr:uid="{00000000-0005-0000-0000-000002780000}"/>
    <cellStyle name="Normal 2 3 4 4 3 3 3" xfId="10587" xr:uid="{00000000-0005-0000-0000-00006C290000}"/>
    <cellStyle name="Normal 2 3 4 4 3 3 3 3" xfId="25685" xr:uid="{00000000-0005-0000-0000-000069640000}"/>
    <cellStyle name="Normal 2 3 4 4 3 3 5" xfId="20672" xr:uid="{00000000-0005-0000-0000-0000D4500000}"/>
    <cellStyle name="Normal 2 3 4 4 3 4" xfId="12265" xr:uid="{00000000-0005-0000-0000-0000FA2F0000}"/>
    <cellStyle name="Normal 2 3 4 4 3 4 3" xfId="27360" xr:uid="{00000000-0005-0000-0000-0000F46A0000}"/>
    <cellStyle name="Normal 2 3 4 4 3 5" xfId="7244" xr:uid="{00000000-0005-0000-0000-00005D1C0000}"/>
    <cellStyle name="Normal 2 3 4 4 3 5 3" xfId="22343" xr:uid="{00000000-0005-0000-0000-00005B570000}"/>
    <cellStyle name="Normal 2 3 4 4 3 7" xfId="17330" xr:uid="{00000000-0005-0000-0000-0000C6430000}"/>
    <cellStyle name="Normal 2 3 4 4 4" xfId="3026" xr:uid="{00000000-0005-0000-0000-0000E30B0000}"/>
    <cellStyle name="Normal 2 3 4 4 4 2" xfId="13100" xr:uid="{00000000-0005-0000-0000-00003D330000}"/>
    <cellStyle name="Normal 2 3 4 4 4 2 3" xfId="28195" xr:uid="{00000000-0005-0000-0000-0000376E0000}"/>
    <cellStyle name="Normal 2 3 4 4 4 3" xfId="8080" xr:uid="{00000000-0005-0000-0000-0000A11F0000}"/>
    <cellStyle name="Normal 2 3 4 4 4 3 3" xfId="23178" xr:uid="{00000000-0005-0000-0000-00009E5A0000}"/>
    <cellStyle name="Normal 2 3 4 4 4 5" xfId="18165" xr:uid="{00000000-0005-0000-0000-000009470000}"/>
    <cellStyle name="Normal 2 3 4 4 5" xfId="4719" xr:uid="{00000000-0005-0000-0000-000080120000}"/>
    <cellStyle name="Normal 2 3 4 4 5 2" xfId="14771" xr:uid="{00000000-0005-0000-0000-0000C4390000}"/>
    <cellStyle name="Normal 2 3 4 4 5 2 3" xfId="29866" xr:uid="{00000000-0005-0000-0000-0000BE740000}"/>
    <cellStyle name="Normal 2 3 4 4 5 3" xfId="9751" xr:uid="{00000000-0005-0000-0000-000028260000}"/>
    <cellStyle name="Normal 2 3 4 4 5 3 3" xfId="24849" xr:uid="{00000000-0005-0000-0000-000025610000}"/>
    <cellStyle name="Normal 2 3 4 4 5 5" xfId="19836" xr:uid="{00000000-0005-0000-0000-0000904D0000}"/>
    <cellStyle name="Normal 2 3 4 4 6" xfId="11429" xr:uid="{00000000-0005-0000-0000-0000B62C0000}"/>
    <cellStyle name="Normal 2 3 4 4 6 3" xfId="26524" xr:uid="{00000000-0005-0000-0000-0000B0670000}"/>
    <cellStyle name="Normal 2 3 4 4 7" xfId="6408" xr:uid="{00000000-0005-0000-0000-000019190000}"/>
    <cellStyle name="Normal 2 3 4 4 7 3" xfId="21507" xr:uid="{00000000-0005-0000-0000-000017540000}"/>
    <cellStyle name="Normal 2 3 4 4 9" xfId="16494" xr:uid="{00000000-0005-0000-0000-000082400000}"/>
    <cellStyle name="Normal 2 3 4 5" xfId="1543" xr:uid="{00000000-0005-0000-0000-000017060000}"/>
    <cellStyle name="Normal 2 3 4 5 2" xfId="2384" xr:uid="{00000000-0005-0000-0000-000060090000}"/>
    <cellStyle name="Normal 2 3 4 5 2 2" xfId="4073" xr:uid="{00000000-0005-0000-0000-0000FA0F0000}"/>
    <cellStyle name="Normal 2 3 4 5 2 2 2" xfId="14146" xr:uid="{00000000-0005-0000-0000-000053370000}"/>
    <cellStyle name="Normal 2 3 4 5 2 2 2 3" xfId="29241" xr:uid="{00000000-0005-0000-0000-00004D720000}"/>
    <cellStyle name="Normal 2 3 4 5 2 2 3" xfId="9126" xr:uid="{00000000-0005-0000-0000-0000B7230000}"/>
    <cellStyle name="Normal 2 3 4 5 2 2 3 3" xfId="24224" xr:uid="{00000000-0005-0000-0000-0000B45E0000}"/>
    <cellStyle name="Normal 2 3 4 5 2 2 5" xfId="19211" xr:uid="{00000000-0005-0000-0000-00001F4B0000}"/>
    <cellStyle name="Normal 2 3 4 5 2 3" xfId="5765" xr:uid="{00000000-0005-0000-0000-000096160000}"/>
    <cellStyle name="Normal 2 3 4 5 2 3 2" xfId="15817" xr:uid="{00000000-0005-0000-0000-0000DA3D0000}"/>
    <cellStyle name="Normal 2 3 4 5 2 3 2 3" xfId="30912" xr:uid="{00000000-0005-0000-0000-0000D4780000}"/>
    <cellStyle name="Normal 2 3 4 5 2 3 3" xfId="10797" xr:uid="{00000000-0005-0000-0000-00003E2A0000}"/>
    <cellStyle name="Normal 2 3 4 5 2 3 3 3" xfId="25895" xr:uid="{00000000-0005-0000-0000-00003B650000}"/>
    <cellStyle name="Normal 2 3 4 5 2 3 5" xfId="20882" xr:uid="{00000000-0005-0000-0000-0000A6510000}"/>
    <cellStyle name="Normal 2 3 4 5 2 4" xfId="12475" xr:uid="{00000000-0005-0000-0000-0000CC300000}"/>
    <cellStyle name="Normal 2 3 4 5 2 4 3" xfId="27570" xr:uid="{00000000-0005-0000-0000-0000C66B0000}"/>
    <cellStyle name="Normal 2 3 4 5 2 5" xfId="7454" xr:uid="{00000000-0005-0000-0000-00002F1D0000}"/>
    <cellStyle name="Normal 2 3 4 5 2 5 3" xfId="22553" xr:uid="{00000000-0005-0000-0000-00002D580000}"/>
    <cellStyle name="Normal 2 3 4 5 2 7" xfId="17540" xr:uid="{00000000-0005-0000-0000-000098440000}"/>
    <cellStyle name="Normal 2 3 4 5 3" xfId="3236" xr:uid="{00000000-0005-0000-0000-0000B50C0000}"/>
    <cellStyle name="Normal 2 3 4 5 3 2" xfId="13310" xr:uid="{00000000-0005-0000-0000-00000F340000}"/>
    <cellStyle name="Normal 2 3 4 5 3 2 3" xfId="28405" xr:uid="{00000000-0005-0000-0000-0000096F0000}"/>
    <cellStyle name="Normal 2 3 4 5 3 3" xfId="8290" xr:uid="{00000000-0005-0000-0000-000073200000}"/>
    <cellStyle name="Normal 2 3 4 5 3 3 3" xfId="23388" xr:uid="{00000000-0005-0000-0000-0000705B0000}"/>
    <cellStyle name="Normal 2 3 4 5 3 5" xfId="18375" xr:uid="{00000000-0005-0000-0000-0000DB470000}"/>
    <cellStyle name="Normal 2 3 4 5 4" xfId="4929" xr:uid="{00000000-0005-0000-0000-000052130000}"/>
    <cellStyle name="Normal 2 3 4 5 4 2" xfId="14981" xr:uid="{00000000-0005-0000-0000-0000963A0000}"/>
    <cellStyle name="Normal 2 3 4 5 4 2 3" xfId="30076" xr:uid="{00000000-0005-0000-0000-000090750000}"/>
    <cellStyle name="Normal 2 3 4 5 4 3" xfId="9961" xr:uid="{00000000-0005-0000-0000-0000FA260000}"/>
    <cellStyle name="Normal 2 3 4 5 4 3 3" xfId="25059" xr:uid="{00000000-0005-0000-0000-0000F7610000}"/>
    <cellStyle name="Normal 2 3 4 5 4 5" xfId="20046" xr:uid="{00000000-0005-0000-0000-0000624E0000}"/>
    <cellStyle name="Normal 2 3 4 5 5" xfId="11639" xr:uid="{00000000-0005-0000-0000-0000882D0000}"/>
    <cellStyle name="Normal 2 3 4 5 5 3" xfId="26734" xr:uid="{00000000-0005-0000-0000-000082680000}"/>
    <cellStyle name="Normal 2 3 4 5 6" xfId="6618" xr:uid="{00000000-0005-0000-0000-0000EB190000}"/>
    <cellStyle name="Normal 2 3 4 5 6 3" xfId="21717" xr:uid="{00000000-0005-0000-0000-0000E9540000}"/>
    <cellStyle name="Normal 2 3 4 5 8" xfId="16704" xr:uid="{00000000-0005-0000-0000-000054410000}"/>
    <cellStyle name="Normal 2 3 4 6" xfId="1964" xr:uid="{00000000-0005-0000-0000-0000BC070000}"/>
    <cellStyle name="Normal 2 3 4 6 2" xfId="3655" xr:uid="{00000000-0005-0000-0000-0000580E0000}"/>
    <cellStyle name="Normal 2 3 4 6 2 2" xfId="13728" xr:uid="{00000000-0005-0000-0000-0000B1350000}"/>
    <cellStyle name="Normal 2 3 4 6 2 2 3" xfId="28823" xr:uid="{00000000-0005-0000-0000-0000AB700000}"/>
    <cellStyle name="Normal 2 3 4 6 2 3" xfId="8708" xr:uid="{00000000-0005-0000-0000-000015220000}"/>
    <cellStyle name="Normal 2 3 4 6 2 3 3" xfId="23806" xr:uid="{00000000-0005-0000-0000-0000125D0000}"/>
    <cellStyle name="Normal 2 3 4 6 2 5" xfId="18793" xr:uid="{00000000-0005-0000-0000-00007D490000}"/>
    <cellStyle name="Normal 2 3 4 6 3" xfId="5347" xr:uid="{00000000-0005-0000-0000-0000F4140000}"/>
    <cellStyle name="Normal 2 3 4 6 3 2" xfId="15399" xr:uid="{00000000-0005-0000-0000-0000383C0000}"/>
    <cellStyle name="Normal 2 3 4 6 3 2 3" xfId="30494" xr:uid="{00000000-0005-0000-0000-000032770000}"/>
    <cellStyle name="Normal 2 3 4 6 3 3" xfId="10379" xr:uid="{00000000-0005-0000-0000-00009C280000}"/>
    <cellStyle name="Normal 2 3 4 6 3 3 3" xfId="25477" xr:uid="{00000000-0005-0000-0000-000099630000}"/>
    <cellStyle name="Normal 2 3 4 6 3 5" xfId="20464" xr:uid="{00000000-0005-0000-0000-000004500000}"/>
    <cellStyle name="Normal 2 3 4 6 4" xfId="12057" xr:uid="{00000000-0005-0000-0000-00002A2F0000}"/>
    <cellStyle name="Normal 2 3 4 6 4 3" xfId="27152" xr:uid="{00000000-0005-0000-0000-0000246A0000}"/>
    <cellStyle name="Normal 2 3 4 6 5" xfId="7036" xr:uid="{00000000-0005-0000-0000-00008D1B0000}"/>
    <cellStyle name="Normal 2 3 4 6 5 3" xfId="22135" xr:uid="{00000000-0005-0000-0000-00008B560000}"/>
    <cellStyle name="Normal 2 3 4 6 7" xfId="17122" xr:uid="{00000000-0005-0000-0000-0000F6420000}"/>
    <cellStyle name="Normal 2 3 4 7" xfId="2814" xr:uid="{00000000-0005-0000-0000-00000F0B0000}"/>
    <cellStyle name="Normal 2 3 4 7 2" xfId="12892" xr:uid="{00000000-0005-0000-0000-00006D320000}"/>
    <cellStyle name="Normal 2 3 4 7 2 3" xfId="27987" xr:uid="{00000000-0005-0000-0000-0000676D0000}"/>
    <cellStyle name="Normal 2 3 4 7 3" xfId="7872" xr:uid="{00000000-0005-0000-0000-0000D11E0000}"/>
    <cellStyle name="Normal 2 3 4 7 3 3" xfId="22970" xr:uid="{00000000-0005-0000-0000-0000CE590000}"/>
    <cellStyle name="Normal 2 3 4 7 5" xfId="17957" xr:uid="{00000000-0005-0000-0000-000039460000}"/>
    <cellStyle name="Normal 2 3 4 8" xfId="4508" xr:uid="{00000000-0005-0000-0000-0000AD110000}"/>
    <cellStyle name="Normal 2 3 4 8 2" xfId="14563" xr:uid="{00000000-0005-0000-0000-0000F4380000}"/>
    <cellStyle name="Normal 2 3 4 8 2 3" xfId="29658" xr:uid="{00000000-0005-0000-0000-0000EE730000}"/>
    <cellStyle name="Normal 2 3 4 8 3" xfId="9543" xr:uid="{00000000-0005-0000-0000-000058250000}"/>
    <cellStyle name="Normal 2 3 4 8 3 3" xfId="24641" xr:uid="{00000000-0005-0000-0000-000055600000}"/>
    <cellStyle name="Normal 2 3 4 8 5" xfId="19628" xr:uid="{00000000-0005-0000-0000-0000C04C0000}"/>
    <cellStyle name="Normal 2 3 4 9" xfId="11219" xr:uid="{00000000-0005-0000-0000-0000E42B0000}"/>
    <cellStyle name="Normal 2 3 4 9 3" xfId="26316" xr:uid="{00000000-0005-0000-0000-0000E0660000}"/>
    <cellStyle name="Normal 2 3 5" xfId="833" xr:uid="{00000000-0005-0000-0000-000050030000}"/>
    <cellStyle name="Normal 2 3 5 10" xfId="6199" xr:uid="{00000000-0005-0000-0000-000048180000}"/>
    <cellStyle name="Normal 2 3 5 10 3" xfId="21300" xr:uid="{00000000-0005-0000-0000-000048530000}"/>
    <cellStyle name="Normal 2 3 5 12" xfId="16285" xr:uid="{00000000-0005-0000-0000-0000B13F0000}"/>
    <cellStyle name="Normal 2 3 5 2" xfId="1164" xr:uid="{00000000-0005-0000-0000-00009C040000}"/>
    <cellStyle name="Normal 2 3 5 2 11" xfId="16339" xr:uid="{00000000-0005-0000-0000-0000E73F0000}"/>
    <cellStyle name="Normal 2 3 5 2 2" xfId="1272" xr:uid="{00000000-0005-0000-0000-000008050000}"/>
    <cellStyle name="Normal 2 3 5 2 2 10" xfId="16443" xr:uid="{00000000-0005-0000-0000-00004F400000}"/>
    <cellStyle name="Normal 2 3 5 2 2 2" xfId="1489" xr:uid="{00000000-0005-0000-0000-0000E1050000}"/>
    <cellStyle name="Normal 2 3 5 2 2 2 2" xfId="1910" xr:uid="{00000000-0005-0000-0000-000086070000}"/>
    <cellStyle name="Normal 2 3 5 2 2 2 2 2" xfId="2749" xr:uid="{00000000-0005-0000-0000-0000CD0A0000}"/>
    <cellStyle name="Normal 2 3 5 2 2 2 2 2 2" xfId="4438" xr:uid="{00000000-0005-0000-0000-000067110000}"/>
    <cellStyle name="Normal 2 3 5 2 2 2 2 2 2 2" xfId="14511" xr:uid="{00000000-0005-0000-0000-0000C0380000}"/>
    <cellStyle name="Normal 2 3 5 2 2 2 2 2 2 2 3" xfId="29606" xr:uid="{00000000-0005-0000-0000-0000BA730000}"/>
    <cellStyle name="Normal 2 3 5 2 2 2 2 2 2 3" xfId="9491" xr:uid="{00000000-0005-0000-0000-000024250000}"/>
    <cellStyle name="Normal 2 3 5 2 2 2 2 2 2 3 3" xfId="24589" xr:uid="{00000000-0005-0000-0000-000021600000}"/>
    <cellStyle name="Normal 2 3 5 2 2 2 2 2 2 5" xfId="19576" xr:uid="{00000000-0005-0000-0000-00008C4C0000}"/>
    <cellStyle name="Normal 2 3 5 2 2 2 2 2 3" xfId="6130" xr:uid="{00000000-0005-0000-0000-000003180000}"/>
    <cellStyle name="Normal 2 3 5 2 2 2 2 2 3 2" xfId="16182" xr:uid="{00000000-0005-0000-0000-0000473F0000}"/>
    <cellStyle name="Normal 2 3 5 2 2 2 2 2 3 2 3" xfId="31277" xr:uid="{00000000-0005-0000-0000-0000417A0000}"/>
    <cellStyle name="Normal 2 3 5 2 2 2 2 2 3 3" xfId="11162" xr:uid="{00000000-0005-0000-0000-0000AB2B0000}"/>
    <cellStyle name="Normal 2 3 5 2 2 2 2 2 3 3 3" xfId="26260" xr:uid="{00000000-0005-0000-0000-0000A8660000}"/>
    <cellStyle name="Normal 2 3 5 2 2 2 2 2 3 5" xfId="21247" xr:uid="{00000000-0005-0000-0000-000013530000}"/>
    <cellStyle name="Normal 2 3 5 2 2 2 2 2 4" xfId="12840" xr:uid="{00000000-0005-0000-0000-000039320000}"/>
    <cellStyle name="Normal 2 3 5 2 2 2 2 2 4 3" xfId="27935" xr:uid="{00000000-0005-0000-0000-0000336D0000}"/>
    <cellStyle name="Normal 2 3 5 2 2 2 2 2 5" xfId="7819" xr:uid="{00000000-0005-0000-0000-00009C1E0000}"/>
    <cellStyle name="Normal 2 3 5 2 2 2 2 2 5 3" xfId="22918" xr:uid="{00000000-0005-0000-0000-00009A590000}"/>
    <cellStyle name="Normal 2 3 5 2 2 2 2 2 7" xfId="17905" xr:uid="{00000000-0005-0000-0000-000005460000}"/>
    <cellStyle name="Normal 2 3 5 2 2 2 2 3" xfId="3601" xr:uid="{00000000-0005-0000-0000-0000220E0000}"/>
    <cellStyle name="Normal 2 3 5 2 2 2 2 3 2" xfId="13675" xr:uid="{00000000-0005-0000-0000-00007C350000}"/>
    <cellStyle name="Normal 2 3 5 2 2 2 2 3 2 3" xfId="28770" xr:uid="{00000000-0005-0000-0000-000076700000}"/>
    <cellStyle name="Normal 2 3 5 2 2 2 2 3 3" xfId="8655" xr:uid="{00000000-0005-0000-0000-0000E0210000}"/>
    <cellStyle name="Normal 2 3 5 2 2 2 2 3 3 3" xfId="23753" xr:uid="{00000000-0005-0000-0000-0000DD5C0000}"/>
    <cellStyle name="Normal 2 3 5 2 2 2 2 3 5" xfId="18740" xr:uid="{00000000-0005-0000-0000-000048490000}"/>
    <cellStyle name="Normal 2 3 5 2 2 2 2 4" xfId="5294" xr:uid="{00000000-0005-0000-0000-0000BF140000}"/>
    <cellStyle name="Normal 2 3 5 2 2 2 2 4 2" xfId="15346" xr:uid="{00000000-0005-0000-0000-0000033C0000}"/>
    <cellStyle name="Normal 2 3 5 2 2 2 2 4 2 3" xfId="30441" xr:uid="{00000000-0005-0000-0000-0000FD760000}"/>
    <cellStyle name="Normal 2 3 5 2 2 2 2 4 3" xfId="10326" xr:uid="{00000000-0005-0000-0000-000067280000}"/>
    <cellStyle name="Normal 2 3 5 2 2 2 2 4 3 3" xfId="25424" xr:uid="{00000000-0005-0000-0000-000064630000}"/>
    <cellStyle name="Normal 2 3 5 2 2 2 2 4 5" xfId="20411" xr:uid="{00000000-0005-0000-0000-0000CF4F0000}"/>
    <cellStyle name="Normal 2 3 5 2 2 2 2 5" xfId="12004" xr:uid="{00000000-0005-0000-0000-0000F52E0000}"/>
    <cellStyle name="Normal 2 3 5 2 2 2 2 5 3" xfId="27099" xr:uid="{00000000-0005-0000-0000-0000EF690000}"/>
    <cellStyle name="Normal 2 3 5 2 2 2 2 6" xfId="6983" xr:uid="{00000000-0005-0000-0000-0000581B0000}"/>
    <cellStyle name="Normal 2 3 5 2 2 2 2 6 3" xfId="22082" xr:uid="{00000000-0005-0000-0000-000056560000}"/>
    <cellStyle name="Normal 2 3 5 2 2 2 2 8" xfId="17069" xr:uid="{00000000-0005-0000-0000-0000C1420000}"/>
    <cellStyle name="Normal 2 3 5 2 2 2 3" xfId="2331" xr:uid="{00000000-0005-0000-0000-00002B090000}"/>
    <cellStyle name="Normal 2 3 5 2 2 2 3 2" xfId="4020" xr:uid="{00000000-0005-0000-0000-0000C50F0000}"/>
    <cellStyle name="Normal 2 3 5 2 2 2 3 2 2" xfId="14093" xr:uid="{00000000-0005-0000-0000-00001E370000}"/>
    <cellStyle name="Normal 2 3 5 2 2 2 3 2 2 3" xfId="29188" xr:uid="{00000000-0005-0000-0000-000018720000}"/>
    <cellStyle name="Normal 2 3 5 2 2 2 3 2 3" xfId="9073" xr:uid="{00000000-0005-0000-0000-000082230000}"/>
    <cellStyle name="Normal 2 3 5 2 2 2 3 2 3 3" xfId="24171" xr:uid="{00000000-0005-0000-0000-00007F5E0000}"/>
    <cellStyle name="Normal 2 3 5 2 2 2 3 2 5" xfId="19158" xr:uid="{00000000-0005-0000-0000-0000EA4A0000}"/>
    <cellStyle name="Normal 2 3 5 2 2 2 3 3" xfId="5712" xr:uid="{00000000-0005-0000-0000-000061160000}"/>
    <cellStyle name="Normal 2 3 5 2 2 2 3 3 2" xfId="15764" xr:uid="{00000000-0005-0000-0000-0000A53D0000}"/>
    <cellStyle name="Normal 2 3 5 2 2 2 3 3 2 3" xfId="30859" xr:uid="{00000000-0005-0000-0000-00009F780000}"/>
    <cellStyle name="Normal 2 3 5 2 2 2 3 3 3" xfId="10744" xr:uid="{00000000-0005-0000-0000-0000092A0000}"/>
    <cellStyle name="Normal 2 3 5 2 2 2 3 3 3 3" xfId="25842" xr:uid="{00000000-0005-0000-0000-000006650000}"/>
    <cellStyle name="Normal 2 3 5 2 2 2 3 3 5" xfId="20829" xr:uid="{00000000-0005-0000-0000-000071510000}"/>
    <cellStyle name="Normal 2 3 5 2 2 2 3 4" xfId="12422" xr:uid="{00000000-0005-0000-0000-000097300000}"/>
    <cellStyle name="Normal 2 3 5 2 2 2 3 4 3" xfId="27517" xr:uid="{00000000-0005-0000-0000-0000916B0000}"/>
    <cellStyle name="Normal 2 3 5 2 2 2 3 5" xfId="7401" xr:uid="{00000000-0005-0000-0000-0000FA1C0000}"/>
    <cellStyle name="Normal 2 3 5 2 2 2 3 5 3" xfId="22500" xr:uid="{00000000-0005-0000-0000-0000F8570000}"/>
    <cellStyle name="Normal 2 3 5 2 2 2 3 7" xfId="17487" xr:uid="{00000000-0005-0000-0000-000063440000}"/>
    <cellStyle name="Normal 2 3 5 2 2 2 4" xfId="3183" xr:uid="{00000000-0005-0000-0000-0000800C0000}"/>
    <cellStyle name="Normal 2 3 5 2 2 2 4 2" xfId="13257" xr:uid="{00000000-0005-0000-0000-0000DA330000}"/>
    <cellStyle name="Normal 2 3 5 2 2 2 4 2 3" xfId="28352" xr:uid="{00000000-0005-0000-0000-0000D46E0000}"/>
    <cellStyle name="Normal 2 3 5 2 2 2 4 3" xfId="8237" xr:uid="{00000000-0005-0000-0000-00003E200000}"/>
    <cellStyle name="Normal 2 3 5 2 2 2 4 3 3" xfId="23335" xr:uid="{00000000-0005-0000-0000-00003B5B0000}"/>
    <cellStyle name="Normal 2 3 5 2 2 2 4 5" xfId="18322" xr:uid="{00000000-0005-0000-0000-0000A6470000}"/>
    <cellStyle name="Normal 2 3 5 2 2 2 5" xfId="4876" xr:uid="{00000000-0005-0000-0000-00001D130000}"/>
    <cellStyle name="Normal 2 3 5 2 2 2 5 2" xfId="14928" xr:uid="{00000000-0005-0000-0000-0000613A0000}"/>
    <cellStyle name="Normal 2 3 5 2 2 2 5 2 3" xfId="30023" xr:uid="{00000000-0005-0000-0000-00005B750000}"/>
    <cellStyle name="Normal 2 3 5 2 2 2 5 3" xfId="9908" xr:uid="{00000000-0005-0000-0000-0000C5260000}"/>
    <cellStyle name="Normal 2 3 5 2 2 2 5 3 3" xfId="25006" xr:uid="{00000000-0005-0000-0000-0000C2610000}"/>
    <cellStyle name="Normal 2 3 5 2 2 2 5 5" xfId="19993" xr:uid="{00000000-0005-0000-0000-00002D4E0000}"/>
    <cellStyle name="Normal 2 3 5 2 2 2 6" xfId="11586" xr:uid="{00000000-0005-0000-0000-0000532D0000}"/>
    <cellStyle name="Normal 2 3 5 2 2 2 6 3" xfId="26681" xr:uid="{00000000-0005-0000-0000-00004D680000}"/>
    <cellStyle name="Normal 2 3 5 2 2 2 7" xfId="6565" xr:uid="{00000000-0005-0000-0000-0000B6190000}"/>
    <cellStyle name="Normal 2 3 5 2 2 2 7 3" xfId="21664" xr:uid="{00000000-0005-0000-0000-0000B4540000}"/>
    <cellStyle name="Normal 2 3 5 2 2 2 9" xfId="16651" xr:uid="{00000000-0005-0000-0000-00001F410000}"/>
    <cellStyle name="Normal 2 3 5 2 2 3" xfId="1702" xr:uid="{00000000-0005-0000-0000-0000B6060000}"/>
    <cellStyle name="Normal 2 3 5 2 2 3 2" xfId="2541" xr:uid="{00000000-0005-0000-0000-0000FD090000}"/>
    <cellStyle name="Normal 2 3 5 2 2 3 2 2" xfId="4230" xr:uid="{00000000-0005-0000-0000-000097100000}"/>
    <cellStyle name="Normal 2 3 5 2 2 3 2 2 2" xfId="14303" xr:uid="{00000000-0005-0000-0000-0000F0370000}"/>
    <cellStyle name="Normal 2 3 5 2 2 3 2 2 2 3" xfId="29398" xr:uid="{00000000-0005-0000-0000-0000EA720000}"/>
    <cellStyle name="Normal 2 3 5 2 2 3 2 2 3" xfId="9283" xr:uid="{00000000-0005-0000-0000-000054240000}"/>
    <cellStyle name="Normal 2 3 5 2 2 3 2 2 3 3" xfId="24381" xr:uid="{00000000-0005-0000-0000-0000515F0000}"/>
    <cellStyle name="Normal 2 3 5 2 2 3 2 2 5" xfId="19368" xr:uid="{00000000-0005-0000-0000-0000BC4B0000}"/>
    <cellStyle name="Normal 2 3 5 2 2 3 2 3" xfId="5922" xr:uid="{00000000-0005-0000-0000-000033170000}"/>
    <cellStyle name="Normal 2 3 5 2 2 3 2 3 2" xfId="15974" xr:uid="{00000000-0005-0000-0000-0000773E0000}"/>
    <cellStyle name="Normal 2 3 5 2 2 3 2 3 2 3" xfId="31069" xr:uid="{00000000-0005-0000-0000-000071790000}"/>
    <cellStyle name="Normal 2 3 5 2 2 3 2 3 3" xfId="10954" xr:uid="{00000000-0005-0000-0000-0000DB2A0000}"/>
    <cellStyle name="Normal 2 3 5 2 2 3 2 3 3 3" xfId="26052" xr:uid="{00000000-0005-0000-0000-0000D8650000}"/>
    <cellStyle name="Normal 2 3 5 2 2 3 2 3 5" xfId="21039" xr:uid="{00000000-0005-0000-0000-000043520000}"/>
    <cellStyle name="Normal 2 3 5 2 2 3 2 4" xfId="12632" xr:uid="{00000000-0005-0000-0000-000069310000}"/>
    <cellStyle name="Normal 2 3 5 2 2 3 2 4 3" xfId="27727" xr:uid="{00000000-0005-0000-0000-0000636C0000}"/>
    <cellStyle name="Normal 2 3 5 2 2 3 2 5" xfId="7611" xr:uid="{00000000-0005-0000-0000-0000CC1D0000}"/>
    <cellStyle name="Normal 2 3 5 2 2 3 2 5 3" xfId="22710" xr:uid="{00000000-0005-0000-0000-0000CA580000}"/>
    <cellStyle name="Normal 2 3 5 2 2 3 2 7" xfId="17697" xr:uid="{00000000-0005-0000-0000-000035450000}"/>
    <cellStyle name="Normal 2 3 5 2 2 3 3" xfId="3393" xr:uid="{00000000-0005-0000-0000-0000520D0000}"/>
    <cellStyle name="Normal 2 3 5 2 2 3 3 2" xfId="13467" xr:uid="{00000000-0005-0000-0000-0000AC340000}"/>
    <cellStyle name="Normal 2 3 5 2 2 3 3 2 3" xfId="28562" xr:uid="{00000000-0005-0000-0000-0000A66F0000}"/>
    <cellStyle name="Normal 2 3 5 2 2 3 3 3" xfId="8447" xr:uid="{00000000-0005-0000-0000-000010210000}"/>
    <cellStyle name="Normal 2 3 5 2 2 3 3 3 3" xfId="23545" xr:uid="{00000000-0005-0000-0000-00000D5C0000}"/>
    <cellStyle name="Normal 2 3 5 2 2 3 3 5" xfId="18532" xr:uid="{00000000-0005-0000-0000-000078480000}"/>
    <cellStyle name="Normal 2 3 5 2 2 3 4" xfId="5086" xr:uid="{00000000-0005-0000-0000-0000EF130000}"/>
    <cellStyle name="Normal 2 3 5 2 2 3 4 2" xfId="15138" xr:uid="{00000000-0005-0000-0000-0000333B0000}"/>
    <cellStyle name="Normal 2 3 5 2 2 3 4 2 3" xfId="30233" xr:uid="{00000000-0005-0000-0000-00002D760000}"/>
    <cellStyle name="Normal 2 3 5 2 2 3 4 3" xfId="10118" xr:uid="{00000000-0005-0000-0000-000097270000}"/>
    <cellStyle name="Normal 2 3 5 2 2 3 4 3 3" xfId="25216" xr:uid="{00000000-0005-0000-0000-000094620000}"/>
    <cellStyle name="Normal 2 3 5 2 2 3 4 5" xfId="20203" xr:uid="{00000000-0005-0000-0000-0000FF4E0000}"/>
    <cellStyle name="Normal 2 3 5 2 2 3 5" xfId="11796" xr:uid="{00000000-0005-0000-0000-0000252E0000}"/>
    <cellStyle name="Normal 2 3 5 2 2 3 5 3" xfId="26891" xr:uid="{00000000-0005-0000-0000-00001F690000}"/>
    <cellStyle name="Normal 2 3 5 2 2 3 6" xfId="6775" xr:uid="{00000000-0005-0000-0000-0000881A0000}"/>
    <cellStyle name="Normal 2 3 5 2 2 3 6 3" xfId="21874" xr:uid="{00000000-0005-0000-0000-000086550000}"/>
    <cellStyle name="Normal 2 3 5 2 2 3 8" xfId="16861" xr:uid="{00000000-0005-0000-0000-0000F1410000}"/>
    <cellStyle name="Normal 2 3 5 2 2 4" xfId="2123" xr:uid="{00000000-0005-0000-0000-00005B080000}"/>
    <cellStyle name="Normal 2 3 5 2 2 4 2" xfId="3812" xr:uid="{00000000-0005-0000-0000-0000F50E0000}"/>
    <cellStyle name="Normal 2 3 5 2 2 4 2 2" xfId="13885" xr:uid="{00000000-0005-0000-0000-00004E360000}"/>
    <cellStyle name="Normal 2 3 5 2 2 4 2 2 3" xfId="28980" xr:uid="{00000000-0005-0000-0000-000048710000}"/>
    <cellStyle name="Normal 2 3 5 2 2 4 2 3" xfId="8865" xr:uid="{00000000-0005-0000-0000-0000B2220000}"/>
    <cellStyle name="Normal 2 3 5 2 2 4 2 3 3" xfId="23963" xr:uid="{00000000-0005-0000-0000-0000AF5D0000}"/>
    <cellStyle name="Normal 2 3 5 2 2 4 2 5" xfId="18950" xr:uid="{00000000-0005-0000-0000-00001A4A0000}"/>
    <cellStyle name="Normal 2 3 5 2 2 4 3" xfId="5504" xr:uid="{00000000-0005-0000-0000-000091150000}"/>
    <cellStyle name="Normal 2 3 5 2 2 4 3 2" xfId="15556" xr:uid="{00000000-0005-0000-0000-0000D53C0000}"/>
    <cellStyle name="Normal 2 3 5 2 2 4 3 2 3" xfId="30651" xr:uid="{00000000-0005-0000-0000-0000CF770000}"/>
    <cellStyle name="Normal 2 3 5 2 2 4 3 3" xfId="10536" xr:uid="{00000000-0005-0000-0000-000039290000}"/>
    <cellStyle name="Normal 2 3 5 2 2 4 3 3 3" xfId="25634" xr:uid="{00000000-0005-0000-0000-000036640000}"/>
    <cellStyle name="Normal 2 3 5 2 2 4 3 5" xfId="20621" xr:uid="{00000000-0005-0000-0000-0000A1500000}"/>
    <cellStyle name="Normal 2 3 5 2 2 4 4" xfId="12214" xr:uid="{00000000-0005-0000-0000-0000C72F0000}"/>
    <cellStyle name="Normal 2 3 5 2 2 4 4 3" xfId="27309" xr:uid="{00000000-0005-0000-0000-0000C16A0000}"/>
    <cellStyle name="Normal 2 3 5 2 2 4 5" xfId="7193" xr:uid="{00000000-0005-0000-0000-00002A1C0000}"/>
    <cellStyle name="Normal 2 3 5 2 2 4 5 3" xfId="22292" xr:uid="{00000000-0005-0000-0000-000028570000}"/>
    <cellStyle name="Normal 2 3 5 2 2 4 7" xfId="17279" xr:uid="{00000000-0005-0000-0000-000093430000}"/>
    <cellStyle name="Normal 2 3 5 2 2 5" xfId="2975" xr:uid="{00000000-0005-0000-0000-0000B00B0000}"/>
    <cellStyle name="Normal 2 3 5 2 2 5 2" xfId="13049" xr:uid="{00000000-0005-0000-0000-00000A330000}"/>
    <cellStyle name="Normal 2 3 5 2 2 5 2 3" xfId="28144" xr:uid="{00000000-0005-0000-0000-0000046E0000}"/>
    <cellStyle name="Normal 2 3 5 2 2 5 3" xfId="8029" xr:uid="{00000000-0005-0000-0000-00006E1F0000}"/>
    <cellStyle name="Normal 2 3 5 2 2 5 3 3" xfId="23127" xr:uid="{00000000-0005-0000-0000-00006B5A0000}"/>
    <cellStyle name="Normal 2 3 5 2 2 5 5" xfId="18114" xr:uid="{00000000-0005-0000-0000-0000D6460000}"/>
    <cellStyle name="Normal 2 3 5 2 2 6" xfId="4668" xr:uid="{00000000-0005-0000-0000-00004D120000}"/>
    <cellStyle name="Normal 2 3 5 2 2 6 2" xfId="14720" xr:uid="{00000000-0005-0000-0000-000091390000}"/>
    <cellStyle name="Normal 2 3 5 2 2 6 2 3" xfId="29815" xr:uid="{00000000-0005-0000-0000-00008B740000}"/>
    <cellStyle name="Normal 2 3 5 2 2 6 3" xfId="9700" xr:uid="{00000000-0005-0000-0000-0000F5250000}"/>
    <cellStyle name="Normal 2 3 5 2 2 6 3 3" xfId="24798" xr:uid="{00000000-0005-0000-0000-0000F2600000}"/>
    <cellStyle name="Normal 2 3 5 2 2 6 5" xfId="19785" xr:uid="{00000000-0005-0000-0000-00005D4D0000}"/>
    <cellStyle name="Normal 2 3 5 2 2 7" xfId="11378" xr:uid="{00000000-0005-0000-0000-0000832C0000}"/>
    <cellStyle name="Normal 2 3 5 2 2 7 3" xfId="26473" xr:uid="{00000000-0005-0000-0000-00007D670000}"/>
    <cellStyle name="Normal 2 3 5 2 2 8" xfId="6357" xr:uid="{00000000-0005-0000-0000-0000E6180000}"/>
    <cellStyle name="Normal 2 3 5 2 2 8 3" xfId="21456" xr:uid="{00000000-0005-0000-0000-0000E4530000}"/>
    <cellStyle name="Normal 2 3 5 2 3" xfId="1385" xr:uid="{00000000-0005-0000-0000-000079050000}"/>
    <cellStyle name="Normal 2 3 5 2 3 2" xfId="1806" xr:uid="{00000000-0005-0000-0000-00001E070000}"/>
    <cellStyle name="Normal 2 3 5 2 3 2 2" xfId="2645" xr:uid="{00000000-0005-0000-0000-0000650A0000}"/>
    <cellStyle name="Normal 2 3 5 2 3 2 2 2" xfId="4334" xr:uid="{00000000-0005-0000-0000-0000FF100000}"/>
    <cellStyle name="Normal 2 3 5 2 3 2 2 2 2" xfId="14407" xr:uid="{00000000-0005-0000-0000-000058380000}"/>
    <cellStyle name="Normal 2 3 5 2 3 2 2 2 2 3" xfId="29502" xr:uid="{00000000-0005-0000-0000-000052730000}"/>
    <cellStyle name="Normal 2 3 5 2 3 2 2 2 3" xfId="9387" xr:uid="{00000000-0005-0000-0000-0000BC240000}"/>
    <cellStyle name="Normal 2 3 5 2 3 2 2 2 3 3" xfId="24485" xr:uid="{00000000-0005-0000-0000-0000B95F0000}"/>
    <cellStyle name="Normal 2 3 5 2 3 2 2 2 5" xfId="19472" xr:uid="{00000000-0005-0000-0000-0000244C0000}"/>
    <cellStyle name="Normal 2 3 5 2 3 2 2 3" xfId="6026" xr:uid="{00000000-0005-0000-0000-00009B170000}"/>
    <cellStyle name="Normal 2 3 5 2 3 2 2 3 2" xfId="16078" xr:uid="{00000000-0005-0000-0000-0000DF3E0000}"/>
    <cellStyle name="Normal 2 3 5 2 3 2 2 3 2 3" xfId="31173" xr:uid="{00000000-0005-0000-0000-0000D9790000}"/>
    <cellStyle name="Normal 2 3 5 2 3 2 2 3 3" xfId="11058" xr:uid="{00000000-0005-0000-0000-0000432B0000}"/>
    <cellStyle name="Normal 2 3 5 2 3 2 2 3 3 3" xfId="26156" xr:uid="{00000000-0005-0000-0000-000040660000}"/>
    <cellStyle name="Normal 2 3 5 2 3 2 2 3 5" xfId="21143" xr:uid="{00000000-0005-0000-0000-0000AB520000}"/>
    <cellStyle name="Normal 2 3 5 2 3 2 2 4" xfId="12736" xr:uid="{00000000-0005-0000-0000-0000D1310000}"/>
    <cellStyle name="Normal 2 3 5 2 3 2 2 4 3" xfId="27831" xr:uid="{00000000-0005-0000-0000-0000CB6C0000}"/>
    <cellStyle name="Normal 2 3 5 2 3 2 2 5" xfId="7715" xr:uid="{00000000-0005-0000-0000-0000341E0000}"/>
    <cellStyle name="Normal 2 3 5 2 3 2 2 5 3" xfId="22814" xr:uid="{00000000-0005-0000-0000-000032590000}"/>
    <cellStyle name="Normal 2 3 5 2 3 2 2 7" xfId="17801" xr:uid="{00000000-0005-0000-0000-00009D450000}"/>
    <cellStyle name="Normal 2 3 5 2 3 2 3" xfId="3497" xr:uid="{00000000-0005-0000-0000-0000BA0D0000}"/>
    <cellStyle name="Normal 2 3 5 2 3 2 3 2" xfId="13571" xr:uid="{00000000-0005-0000-0000-000014350000}"/>
    <cellStyle name="Normal 2 3 5 2 3 2 3 2 3" xfId="28666" xr:uid="{00000000-0005-0000-0000-00000E700000}"/>
    <cellStyle name="Normal 2 3 5 2 3 2 3 3" xfId="8551" xr:uid="{00000000-0005-0000-0000-000078210000}"/>
    <cellStyle name="Normal 2 3 5 2 3 2 3 3 3" xfId="23649" xr:uid="{00000000-0005-0000-0000-0000755C0000}"/>
    <cellStyle name="Normal 2 3 5 2 3 2 3 5" xfId="18636" xr:uid="{00000000-0005-0000-0000-0000E0480000}"/>
    <cellStyle name="Normal 2 3 5 2 3 2 4" xfId="5190" xr:uid="{00000000-0005-0000-0000-000057140000}"/>
    <cellStyle name="Normal 2 3 5 2 3 2 4 2" xfId="15242" xr:uid="{00000000-0005-0000-0000-00009B3B0000}"/>
    <cellStyle name="Normal 2 3 5 2 3 2 4 2 3" xfId="30337" xr:uid="{00000000-0005-0000-0000-000095760000}"/>
    <cellStyle name="Normal 2 3 5 2 3 2 4 3" xfId="10222" xr:uid="{00000000-0005-0000-0000-0000FF270000}"/>
    <cellStyle name="Normal 2 3 5 2 3 2 4 3 3" xfId="25320" xr:uid="{00000000-0005-0000-0000-0000FC620000}"/>
    <cellStyle name="Normal 2 3 5 2 3 2 4 5" xfId="20307" xr:uid="{00000000-0005-0000-0000-0000674F0000}"/>
    <cellStyle name="Normal 2 3 5 2 3 2 5" xfId="11900" xr:uid="{00000000-0005-0000-0000-00008D2E0000}"/>
    <cellStyle name="Normal 2 3 5 2 3 2 5 3" xfId="26995" xr:uid="{00000000-0005-0000-0000-000087690000}"/>
    <cellStyle name="Normal 2 3 5 2 3 2 6" xfId="6879" xr:uid="{00000000-0005-0000-0000-0000F01A0000}"/>
    <cellStyle name="Normal 2 3 5 2 3 2 6 3" xfId="21978" xr:uid="{00000000-0005-0000-0000-0000EE550000}"/>
    <cellStyle name="Normal 2 3 5 2 3 2 8" xfId="16965" xr:uid="{00000000-0005-0000-0000-000059420000}"/>
    <cellStyle name="Normal 2 3 5 2 3 3" xfId="2227" xr:uid="{00000000-0005-0000-0000-0000C3080000}"/>
    <cellStyle name="Normal 2 3 5 2 3 3 2" xfId="3916" xr:uid="{00000000-0005-0000-0000-00005D0F0000}"/>
    <cellStyle name="Normal 2 3 5 2 3 3 2 2" xfId="13989" xr:uid="{00000000-0005-0000-0000-0000B6360000}"/>
    <cellStyle name="Normal 2 3 5 2 3 3 2 2 3" xfId="29084" xr:uid="{00000000-0005-0000-0000-0000B0710000}"/>
    <cellStyle name="Normal 2 3 5 2 3 3 2 3" xfId="8969" xr:uid="{00000000-0005-0000-0000-00001A230000}"/>
    <cellStyle name="Normal 2 3 5 2 3 3 2 3 3" xfId="24067" xr:uid="{00000000-0005-0000-0000-0000175E0000}"/>
    <cellStyle name="Normal 2 3 5 2 3 3 2 5" xfId="19054" xr:uid="{00000000-0005-0000-0000-0000824A0000}"/>
    <cellStyle name="Normal 2 3 5 2 3 3 3" xfId="5608" xr:uid="{00000000-0005-0000-0000-0000F9150000}"/>
    <cellStyle name="Normal 2 3 5 2 3 3 3 2" xfId="15660" xr:uid="{00000000-0005-0000-0000-00003D3D0000}"/>
    <cellStyle name="Normal 2 3 5 2 3 3 3 2 3" xfId="30755" xr:uid="{00000000-0005-0000-0000-000037780000}"/>
    <cellStyle name="Normal 2 3 5 2 3 3 3 3" xfId="10640" xr:uid="{00000000-0005-0000-0000-0000A1290000}"/>
    <cellStyle name="Normal 2 3 5 2 3 3 3 3 3" xfId="25738" xr:uid="{00000000-0005-0000-0000-00009E640000}"/>
    <cellStyle name="Normal 2 3 5 2 3 3 3 5" xfId="20725" xr:uid="{00000000-0005-0000-0000-000009510000}"/>
    <cellStyle name="Normal 2 3 5 2 3 3 4" xfId="12318" xr:uid="{00000000-0005-0000-0000-00002F300000}"/>
    <cellStyle name="Normal 2 3 5 2 3 3 4 3" xfId="27413" xr:uid="{00000000-0005-0000-0000-0000296B0000}"/>
    <cellStyle name="Normal 2 3 5 2 3 3 5" xfId="7297" xr:uid="{00000000-0005-0000-0000-0000921C0000}"/>
    <cellStyle name="Normal 2 3 5 2 3 3 5 3" xfId="22396" xr:uid="{00000000-0005-0000-0000-000090570000}"/>
    <cellStyle name="Normal 2 3 5 2 3 3 7" xfId="17383" xr:uid="{00000000-0005-0000-0000-0000FB430000}"/>
    <cellStyle name="Normal 2 3 5 2 3 4" xfId="3079" xr:uid="{00000000-0005-0000-0000-0000180C0000}"/>
    <cellStyle name="Normal 2 3 5 2 3 4 2" xfId="13153" xr:uid="{00000000-0005-0000-0000-000072330000}"/>
    <cellStyle name="Normal 2 3 5 2 3 4 2 3" xfId="28248" xr:uid="{00000000-0005-0000-0000-00006C6E0000}"/>
    <cellStyle name="Normal 2 3 5 2 3 4 3" xfId="8133" xr:uid="{00000000-0005-0000-0000-0000D61F0000}"/>
    <cellStyle name="Normal 2 3 5 2 3 4 3 3" xfId="23231" xr:uid="{00000000-0005-0000-0000-0000D35A0000}"/>
    <cellStyle name="Normal 2 3 5 2 3 4 5" xfId="18218" xr:uid="{00000000-0005-0000-0000-00003E470000}"/>
    <cellStyle name="Normal 2 3 5 2 3 5" xfId="4772" xr:uid="{00000000-0005-0000-0000-0000B5120000}"/>
    <cellStyle name="Normal 2 3 5 2 3 5 2" xfId="14824" xr:uid="{00000000-0005-0000-0000-0000F9390000}"/>
    <cellStyle name="Normal 2 3 5 2 3 5 2 3" xfId="29919" xr:uid="{00000000-0005-0000-0000-0000F3740000}"/>
    <cellStyle name="Normal 2 3 5 2 3 5 3" xfId="9804" xr:uid="{00000000-0005-0000-0000-00005D260000}"/>
    <cellStyle name="Normal 2 3 5 2 3 5 3 3" xfId="24902" xr:uid="{00000000-0005-0000-0000-00005A610000}"/>
    <cellStyle name="Normal 2 3 5 2 3 5 5" xfId="19889" xr:uid="{00000000-0005-0000-0000-0000C54D0000}"/>
    <cellStyle name="Normal 2 3 5 2 3 6" xfId="11482" xr:uid="{00000000-0005-0000-0000-0000EB2C0000}"/>
    <cellStyle name="Normal 2 3 5 2 3 6 3" xfId="26577" xr:uid="{00000000-0005-0000-0000-0000E5670000}"/>
    <cellStyle name="Normal 2 3 5 2 3 7" xfId="6461" xr:uid="{00000000-0005-0000-0000-00004E190000}"/>
    <cellStyle name="Normal 2 3 5 2 3 7 3" xfId="21560" xr:uid="{00000000-0005-0000-0000-00004C540000}"/>
    <cellStyle name="Normal 2 3 5 2 3 9" xfId="16547" xr:uid="{00000000-0005-0000-0000-0000B7400000}"/>
    <cellStyle name="Normal 2 3 5 2 4" xfId="1598" xr:uid="{00000000-0005-0000-0000-00004E060000}"/>
    <cellStyle name="Normal 2 3 5 2 4 2" xfId="2437" xr:uid="{00000000-0005-0000-0000-000095090000}"/>
    <cellStyle name="Normal 2 3 5 2 4 2 2" xfId="4126" xr:uid="{00000000-0005-0000-0000-00002F100000}"/>
    <cellStyle name="Normal 2 3 5 2 4 2 2 2" xfId="14199" xr:uid="{00000000-0005-0000-0000-000088370000}"/>
    <cellStyle name="Normal 2 3 5 2 4 2 2 2 3" xfId="29294" xr:uid="{00000000-0005-0000-0000-000082720000}"/>
    <cellStyle name="Normal 2 3 5 2 4 2 2 3" xfId="9179" xr:uid="{00000000-0005-0000-0000-0000EC230000}"/>
    <cellStyle name="Normal 2 3 5 2 4 2 2 3 3" xfId="24277" xr:uid="{00000000-0005-0000-0000-0000E95E0000}"/>
    <cellStyle name="Normal 2 3 5 2 4 2 2 5" xfId="19264" xr:uid="{00000000-0005-0000-0000-0000544B0000}"/>
    <cellStyle name="Normal 2 3 5 2 4 2 3" xfId="5818" xr:uid="{00000000-0005-0000-0000-0000CB160000}"/>
    <cellStyle name="Normal 2 3 5 2 4 2 3 2" xfId="15870" xr:uid="{00000000-0005-0000-0000-00000F3E0000}"/>
    <cellStyle name="Normal 2 3 5 2 4 2 3 2 3" xfId="30965" xr:uid="{00000000-0005-0000-0000-000009790000}"/>
    <cellStyle name="Normal 2 3 5 2 4 2 3 3" xfId="10850" xr:uid="{00000000-0005-0000-0000-0000732A0000}"/>
    <cellStyle name="Normal 2 3 5 2 4 2 3 3 3" xfId="25948" xr:uid="{00000000-0005-0000-0000-000070650000}"/>
    <cellStyle name="Normal 2 3 5 2 4 2 3 5" xfId="20935" xr:uid="{00000000-0005-0000-0000-0000DB510000}"/>
    <cellStyle name="Normal 2 3 5 2 4 2 4" xfId="12528" xr:uid="{00000000-0005-0000-0000-000001310000}"/>
    <cellStyle name="Normal 2 3 5 2 4 2 4 3" xfId="27623" xr:uid="{00000000-0005-0000-0000-0000FB6B0000}"/>
    <cellStyle name="Normal 2 3 5 2 4 2 5" xfId="7507" xr:uid="{00000000-0005-0000-0000-0000641D0000}"/>
    <cellStyle name="Normal 2 3 5 2 4 2 5 3" xfId="22606" xr:uid="{00000000-0005-0000-0000-000062580000}"/>
    <cellStyle name="Normal 2 3 5 2 4 2 7" xfId="17593" xr:uid="{00000000-0005-0000-0000-0000CD440000}"/>
    <cellStyle name="Normal 2 3 5 2 4 3" xfId="3289" xr:uid="{00000000-0005-0000-0000-0000EA0C0000}"/>
    <cellStyle name="Normal 2 3 5 2 4 3 2" xfId="13363" xr:uid="{00000000-0005-0000-0000-000044340000}"/>
    <cellStyle name="Normal 2 3 5 2 4 3 2 3" xfId="28458" xr:uid="{00000000-0005-0000-0000-00003E6F0000}"/>
    <cellStyle name="Normal 2 3 5 2 4 3 3" xfId="8343" xr:uid="{00000000-0005-0000-0000-0000A8200000}"/>
    <cellStyle name="Normal 2 3 5 2 4 3 3 3" xfId="23441" xr:uid="{00000000-0005-0000-0000-0000A55B0000}"/>
    <cellStyle name="Normal 2 3 5 2 4 3 5" xfId="18428" xr:uid="{00000000-0005-0000-0000-000010480000}"/>
    <cellStyle name="Normal 2 3 5 2 4 4" xfId="4982" xr:uid="{00000000-0005-0000-0000-000087130000}"/>
    <cellStyle name="Normal 2 3 5 2 4 4 2" xfId="15034" xr:uid="{00000000-0005-0000-0000-0000CB3A0000}"/>
    <cellStyle name="Normal 2 3 5 2 4 4 2 3" xfId="30129" xr:uid="{00000000-0005-0000-0000-0000C5750000}"/>
    <cellStyle name="Normal 2 3 5 2 4 4 3" xfId="10014" xr:uid="{00000000-0005-0000-0000-00002F270000}"/>
    <cellStyle name="Normal 2 3 5 2 4 4 3 3" xfId="25112" xr:uid="{00000000-0005-0000-0000-00002C620000}"/>
    <cellStyle name="Normal 2 3 5 2 4 4 5" xfId="20099" xr:uid="{00000000-0005-0000-0000-0000974E0000}"/>
    <cellStyle name="Normal 2 3 5 2 4 5" xfId="11692" xr:uid="{00000000-0005-0000-0000-0000BD2D0000}"/>
    <cellStyle name="Normal 2 3 5 2 4 5 3" xfId="26787" xr:uid="{00000000-0005-0000-0000-0000B7680000}"/>
    <cellStyle name="Normal 2 3 5 2 4 6" xfId="6671" xr:uid="{00000000-0005-0000-0000-0000201A0000}"/>
    <cellStyle name="Normal 2 3 5 2 4 6 3" xfId="21770" xr:uid="{00000000-0005-0000-0000-00001E550000}"/>
    <cellStyle name="Normal 2 3 5 2 4 8" xfId="16757" xr:uid="{00000000-0005-0000-0000-000089410000}"/>
    <cellStyle name="Normal 2 3 5 2 5" xfId="2019" xr:uid="{00000000-0005-0000-0000-0000F3070000}"/>
    <cellStyle name="Normal 2 3 5 2 5 2" xfId="3708" xr:uid="{00000000-0005-0000-0000-00008D0E0000}"/>
    <cellStyle name="Normal 2 3 5 2 5 2 2" xfId="13781" xr:uid="{00000000-0005-0000-0000-0000E6350000}"/>
    <cellStyle name="Normal 2 3 5 2 5 2 2 3" xfId="28876" xr:uid="{00000000-0005-0000-0000-0000E0700000}"/>
    <cellStyle name="Normal 2 3 5 2 5 2 3" xfId="8761" xr:uid="{00000000-0005-0000-0000-00004A220000}"/>
    <cellStyle name="Normal 2 3 5 2 5 2 3 3" xfId="23859" xr:uid="{00000000-0005-0000-0000-0000475D0000}"/>
    <cellStyle name="Normal 2 3 5 2 5 2 5" xfId="18846" xr:uid="{00000000-0005-0000-0000-0000B2490000}"/>
    <cellStyle name="Normal 2 3 5 2 5 3" xfId="5400" xr:uid="{00000000-0005-0000-0000-000029150000}"/>
    <cellStyle name="Normal 2 3 5 2 5 3 2" xfId="15452" xr:uid="{00000000-0005-0000-0000-00006D3C0000}"/>
    <cellStyle name="Normal 2 3 5 2 5 3 2 3" xfId="30547" xr:uid="{00000000-0005-0000-0000-000067770000}"/>
    <cellStyle name="Normal 2 3 5 2 5 3 3" xfId="10432" xr:uid="{00000000-0005-0000-0000-0000D1280000}"/>
    <cellStyle name="Normal 2 3 5 2 5 3 3 3" xfId="25530" xr:uid="{00000000-0005-0000-0000-0000CE630000}"/>
    <cellStyle name="Normal 2 3 5 2 5 3 5" xfId="20517" xr:uid="{00000000-0005-0000-0000-000039500000}"/>
    <cellStyle name="Normal 2 3 5 2 5 4" xfId="12110" xr:uid="{00000000-0005-0000-0000-00005F2F0000}"/>
    <cellStyle name="Normal 2 3 5 2 5 4 3" xfId="27205" xr:uid="{00000000-0005-0000-0000-0000596A0000}"/>
    <cellStyle name="Normal 2 3 5 2 5 5" xfId="7089" xr:uid="{00000000-0005-0000-0000-0000C21B0000}"/>
    <cellStyle name="Normal 2 3 5 2 5 5 3" xfId="22188" xr:uid="{00000000-0005-0000-0000-0000C0560000}"/>
    <cellStyle name="Normal 2 3 5 2 5 7" xfId="17175" xr:uid="{00000000-0005-0000-0000-00002B430000}"/>
    <cellStyle name="Normal 2 3 5 2 6" xfId="2871" xr:uid="{00000000-0005-0000-0000-0000480B0000}"/>
    <cellStyle name="Normal 2 3 5 2 6 2" xfId="12945" xr:uid="{00000000-0005-0000-0000-0000A2320000}"/>
    <cellStyle name="Normal 2 3 5 2 6 2 3" xfId="28040" xr:uid="{00000000-0005-0000-0000-00009C6D0000}"/>
    <cellStyle name="Normal 2 3 5 2 6 3" xfId="7925" xr:uid="{00000000-0005-0000-0000-0000061F0000}"/>
    <cellStyle name="Normal 2 3 5 2 6 3 3" xfId="23023" xr:uid="{00000000-0005-0000-0000-0000035A0000}"/>
    <cellStyle name="Normal 2 3 5 2 6 5" xfId="18010" xr:uid="{00000000-0005-0000-0000-00006E460000}"/>
    <cellStyle name="Normal 2 3 5 2 7" xfId="4564" xr:uid="{00000000-0005-0000-0000-0000E5110000}"/>
    <cellStyle name="Normal 2 3 5 2 7 2" xfId="14616" xr:uid="{00000000-0005-0000-0000-000029390000}"/>
    <cellStyle name="Normal 2 3 5 2 7 2 3" xfId="29711" xr:uid="{00000000-0005-0000-0000-000023740000}"/>
    <cellStyle name="Normal 2 3 5 2 7 3" xfId="9596" xr:uid="{00000000-0005-0000-0000-00008D250000}"/>
    <cellStyle name="Normal 2 3 5 2 7 3 3" xfId="24694" xr:uid="{00000000-0005-0000-0000-00008A600000}"/>
    <cellStyle name="Normal 2 3 5 2 7 5" xfId="19681" xr:uid="{00000000-0005-0000-0000-0000F54C0000}"/>
    <cellStyle name="Normal 2 3 5 2 8" xfId="11274" xr:uid="{00000000-0005-0000-0000-00001B2C0000}"/>
    <cellStyle name="Normal 2 3 5 2 8 3" xfId="26369" xr:uid="{00000000-0005-0000-0000-000015670000}"/>
    <cellStyle name="Normal 2 3 5 2 9" xfId="6253" xr:uid="{00000000-0005-0000-0000-00007E180000}"/>
    <cellStyle name="Normal 2 3 5 2 9 3" xfId="21352" xr:uid="{00000000-0005-0000-0000-00007C530000}"/>
    <cellStyle name="Normal 2 3 5 3" xfId="1218" xr:uid="{00000000-0005-0000-0000-0000D2040000}"/>
    <cellStyle name="Normal 2 3 5 3 10" xfId="16391" xr:uid="{00000000-0005-0000-0000-00001B400000}"/>
    <cellStyle name="Normal 2 3 5 3 2" xfId="1437" xr:uid="{00000000-0005-0000-0000-0000AD050000}"/>
    <cellStyle name="Normal 2 3 5 3 2 2" xfId="1858" xr:uid="{00000000-0005-0000-0000-000052070000}"/>
    <cellStyle name="Normal 2 3 5 3 2 2 2" xfId="2697" xr:uid="{00000000-0005-0000-0000-0000990A0000}"/>
    <cellStyle name="Normal 2 3 5 3 2 2 2 2" xfId="4386" xr:uid="{00000000-0005-0000-0000-000033110000}"/>
    <cellStyle name="Normal 2 3 5 3 2 2 2 2 2" xfId="14459" xr:uid="{00000000-0005-0000-0000-00008C380000}"/>
    <cellStyle name="Normal 2 3 5 3 2 2 2 2 2 3" xfId="29554" xr:uid="{00000000-0005-0000-0000-000086730000}"/>
    <cellStyle name="Normal 2 3 5 3 2 2 2 2 3" xfId="9439" xr:uid="{00000000-0005-0000-0000-0000F0240000}"/>
    <cellStyle name="Normal 2 3 5 3 2 2 2 2 3 3" xfId="24537" xr:uid="{00000000-0005-0000-0000-0000ED5F0000}"/>
    <cellStyle name="Normal 2 3 5 3 2 2 2 2 5" xfId="19524" xr:uid="{00000000-0005-0000-0000-0000584C0000}"/>
    <cellStyle name="Normal 2 3 5 3 2 2 2 3" xfId="6078" xr:uid="{00000000-0005-0000-0000-0000CF170000}"/>
    <cellStyle name="Normal 2 3 5 3 2 2 2 3 2" xfId="16130" xr:uid="{00000000-0005-0000-0000-0000133F0000}"/>
    <cellStyle name="Normal 2 3 5 3 2 2 2 3 2 3" xfId="31225" xr:uid="{00000000-0005-0000-0000-00000D7A0000}"/>
    <cellStyle name="Normal 2 3 5 3 2 2 2 3 3" xfId="11110" xr:uid="{00000000-0005-0000-0000-0000772B0000}"/>
    <cellStyle name="Normal 2 3 5 3 2 2 2 3 3 3" xfId="26208" xr:uid="{00000000-0005-0000-0000-000074660000}"/>
    <cellStyle name="Normal 2 3 5 3 2 2 2 3 5" xfId="21195" xr:uid="{00000000-0005-0000-0000-0000DF520000}"/>
    <cellStyle name="Normal 2 3 5 3 2 2 2 4" xfId="12788" xr:uid="{00000000-0005-0000-0000-000005320000}"/>
    <cellStyle name="Normal 2 3 5 3 2 2 2 4 3" xfId="27883" xr:uid="{00000000-0005-0000-0000-0000FF6C0000}"/>
    <cellStyle name="Normal 2 3 5 3 2 2 2 5" xfId="7767" xr:uid="{00000000-0005-0000-0000-0000681E0000}"/>
    <cellStyle name="Normal 2 3 5 3 2 2 2 5 3" xfId="22866" xr:uid="{00000000-0005-0000-0000-000066590000}"/>
    <cellStyle name="Normal 2 3 5 3 2 2 2 7" xfId="17853" xr:uid="{00000000-0005-0000-0000-0000D1450000}"/>
    <cellStyle name="Normal 2 3 5 3 2 2 3" xfId="3549" xr:uid="{00000000-0005-0000-0000-0000EE0D0000}"/>
    <cellStyle name="Normal 2 3 5 3 2 2 3 2" xfId="13623" xr:uid="{00000000-0005-0000-0000-000048350000}"/>
    <cellStyle name="Normal 2 3 5 3 2 2 3 2 3" xfId="28718" xr:uid="{00000000-0005-0000-0000-000042700000}"/>
    <cellStyle name="Normal 2 3 5 3 2 2 3 3" xfId="8603" xr:uid="{00000000-0005-0000-0000-0000AC210000}"/>
    <cellStyle name="Normal 2 3 5 3 2 2 3 3 3" xfId="23701" xr:uid="{00000000-0005-0000-0000-0000A95C0000}"/>
    <cellStyle name="Normal 2 3 5 3 2 2 3 5" xfId="18688" xr:uid="{00000000-0005-0000-0000-000014490000}"/>
    <cellStyle name="Normal 2 3 5 3 2 2 4" xfId="5242" xr:uid="{00000000-0005-0000-0000-00008B140000}"/>
    <cellStyle name="Normal 2 3 5 3 2 2 4 2" xfId="15294" xr:uid="{00000000-0005-0000-0000-0000CF3B0000}"/>
    <cellStyle name="Normal 2 3 5 3 2 2 4 2 3" xfId="30389" xr:uid="{00000000-0005-0000-0000-0000C9760000}"/>
    <cellStyle name="Normal 2 3 5 3 2 2 4 3" xfId="10274" xr:uid="{00000000-0005-0000-0000-000033280000}"/>
    <cellStyle name="Normal 2 3 5 3 2 2 4 3 3" xfId="25372" xr:uid="{00000000-0005-0000-0000-000030630000}"/>
    <cellStyle name="Normal 2 3 5 3 2 2 4 5" xfId="20359" xr:uid="{00000000-0005-0000-0000-00009B4F0000}"/>
    <cellStyle name="Normal 2 3 5 3 2 2 5" xfId="11952" xr:uid="{00000000-0005-0000-0000-0000C12E0000}"/>
    <cellStyle name="Normal 2 3 5 3 2 2 5 3" xfId="27047" xr:uid="{00000000-0005-0000-0000-0000BB690000}"/>
    <cellStyle name="Normal 2 3 5 3 2 2 6" xfId="6931" xr:uid="{00000000-0005-0000-0000-0000241B0000}"/>
    <cellStyle name="Normal 2 3 5 3 2 2 6 3" xfId="22030" xr:uid="{00000000-0005-0000-0000-000022560000}"/>
    <cellStyle name="Normal 2 3 5 3 2 2 8" xfId="17017" xr:uid="{00000000-0005-0000-0000-00008D420000}"/>
    <cellStyle name="Normal 2 3 5 3 2 3" xfId="2279" xr:uid="{00000000-0005-0000-0000-0000F7080000}"/>
    <cellStyle name="Normal 2 3 5 3 2 3 2" xfId="3968" xr:uid="{00000000-0005-0000-0000-0000910F0000}"/>
    <cellStyle name="Normal 2 3 5 3 2 3 2 2" xfId="14041" xr:uid="{00000000-0005-0000-0000-0000EA360000}"/>
    <cellStyle name="Normal 2 3 5 3 2 3 2 2 3" xfId="29136" xr:uid="{00000000-0005-0000-0000-0000E4710000}"/>
    <cellStyle name="Normal 2 3 5 3 2 3 2 3" xfId="9021" xr:uid="{00000000-0005-0000-0000-00004E230000}"/>
    <cellStyle name="Normal 2 3 5 3 2 3 2 3 3" xfId="24119" xr:uid="{00000000-0005-0000-0000-00004B5E0000}"/>
    <cellStyle name="Normal 2 3 5 3 2 3 2 5" xfId="19106" xr:uid="{00000000-0005-0000-0000-0000B64A0000}"/>
    <cellStyle name="Normal 2 3 5 3 2 3 3" xfId="5660" xr:uid="{00000000-0005-0000-0000-00002D160000}"/>
    <cellStyle name="Normal 2 3 5 3 2 3 3 2" xfId="15712" xr:uid="{00000000-0005-0000-0000-0000713D0000}"/>
    <cellStyle name="Normal 2 3 5 3 2 3 3 2 3" xfId="30807" xr:uid="{00000000-0005-0000-0000-00006B780000}"/>
    <cellStyle name="Normal 2 3 5 3 2 3 3 3" xfId="10692" xr:uid="{00000000-0005-0000-0000-0000D5290000}"/>
    <cellStyle name="Normal 2 3 5 3 2 3 3 3 3" xfId="25790" xr:uid="{00000000-0005-0000-0000-0000D2640000}"/>
    <cellStyle name="Normal 2 3 5 3 2 3 3 5" xfId="20777" xr:uid="{00000000-0005-0000-0000-00003D510000}"/>
    <cellStyle name="Normal 2 3 5 3 2 3 4" xfId="12370" xr:uid="{00000000-0005-0000-0000-000063300000}"/>
    <cellStyle name="Normal 2 3 5 3 2 3 4 3" xfId="27465" xr:uid="{00000000-0005-0000-0000-00005D6B0000}"/>
    <cellStyle name="Normal 2 3 5 3 2 3 5" xfId="7349" xr:uid="{00000000-0005-0000-0000-0000C61C0000}"/>
    <cellStyle name="Normal 2 3 5 3 2 3 5 3" xfId="22448" xr:uid="{00000000-0005-0000-0000-0000C4570000}"/>
    <cellStyle name="Normal 2 3 5 3 2 3 7" xfId="17435" xr:uid="{00000000-0005-0000-0000-00002F440000}"/>
    <cellStyle name="Normal 2 3 5 3 2 4" xfId="3131" xr:uid="{00000000-0005-0000-0000-00004C0C0000}"/>
    <cellStyle name="Normal 2 3 5 3 2 4 2" xfId="13205" xr:uid="{00000000-0005-0000-0000-0000A6330000}"/>
    <cellStyle name="Normal 2 3 5 3 2 4 2 3" xfId="28300" xr:uid="{00000000-0005-0000-0000-0000A06E0000}"/>
    <cellStyle name="Normal 2 3 5 3 2 4 3" xfId="8185" xr:uid="{00000000-0005-0000-0000-00000A200000}"/>
    <cellStyle name="Normal 2 3 5 3 2 4 3 3" xfId="23283" xr:uid="{00000000-0005-0000-0000-0000075B0000}"/>
    <cellStyle name="Normal 2 3 5 3 2 4 5" xfId="18270" xr:uid="{00000000-0005-0000-0000-000072470000}"/>
    <cellStyle name="Normal 2 3 5 3 2 5" xfId="4824" xr:uid="{00000000-0005-0000-0000-0000E9120000}"/>
    <cellStyle name="Normal 2 3 5 3 2 5 2" xfId="14876" xr:uid="{00000000-0005-0000-0000-00002D3A0000}"/>
    <cellStyle name="Normal 2 3 5 3 2 5 2 3" xfId="29971" xr:uid="{00000000-0005-0000-0000-000027750000}"/>
    <cellStyle name="Normal 2 3 5 3 2 5 3" xfId="9856" xr:uid="{00000000-0005-0000-0000-000091260000}"/>
    <cellStyle name="Normal 2 3 5 3 2 5 3 3" xfId="24954" xr:uid="{00000000-0005-0000-0000-00008E610000}"/>
    <cellStyle name="Normal 2 3 5 3 2 5 5" xfId="19941" xr:uid="{00000000-0005-0000-0000-0000F94D0000}"/>
    <cellStyle name="Normal 2 3 5 3 2 6" xfId="11534" xr:uid="{00000000-0005-0000-0000-00001F2D0000}"/>
    <cellStyle name="Normal 2 3 5 3 2 6 3" xfId="26629" xr:uid="{00000000-0005-0000-0000-000019680000}"/>
    <cellStyle name="Normal 2 3 5 3 2 7" xfId="6513" xr:uid="{00000000-0005-0000-0000-000082190000}"/>
    <cellStyle name="Normal 2 3 5 3 2 7 3" xfId="21612" xr:uid="{00000000-0005-0000-0000-000080540000}"/>
    <cellStyle name="Normal 2 3 5 3 2 9" xfId="16599" xr:uid="{00000000-0005-0000-0000-0000EB400000}"/>
    <cellStyle name="Normal 2 3 5 3 3" xfId="1650" xr:uid="{00000000-0005-0000-0000-000082060000}"/>
    <cellStyle name="Normal 2 3 5 3 3 2" xfId="2489" xr:uid="{00000000-0005-0000-0000-0000C9090000}"/>
    <cellStyle name="Normal 2 3 5 3 3 2 2" xfId="4178" xr:uid="{00000000-0005-0000-0000-000063100000}"/>
    <cellStyle name="Normal 2 3 5 3 3 2 2 2" xfId="14251" xr:uid="{00000000-0005-0000-0000-0000BC370000}"/>
    <cellStyle name="Normal 2 3 5 3 3 2 2 2 3" xfId="29346" xr:uid="{00000000-0005-0000-0000-0000B6720000}"/>
    <cellStyle name="Normal 2 3 5 3 3 2 2 3" xfId="9231" xr:uid="{00000000-0005-0000-0000-000020240000}"/>
    <cellStyle name="Normal 2 3 5 3 3 2 2 3 3" xfId="24329" xr:uid="{00000000-0005-0000-0000-00001D5F0000}"/>
    <cellStyle name="Normal 2 3 5 3 3 2 2 5" xfId="19316" xr:uid="{00000000-0005-0000-0000-0000884B0000}"/>
    <cellStyle name="Normal 2 3 5 3 3 2 3" xfId="5870" xr:uid="{00000000-0005-0000-0000-0000FF160000}"/>
    <cellStyle name="Normal 2 3 5 3 3 2 3 2" xfId="15922" xr:uid="{00000000-0005-0000-0000-0000433E0000}"/>
    <cellStyle name="Normal 2 3 5 3 3 2 3 2 3" xfId="31017" xr:uid="{00000000-0005-0000-0000-00003D790000}"/>
    <cellStyle name="Normal 2 3 5 3 3 2 3 3" xfId="10902" xr:uid="{00000000-0005-0000-0000-0000A72A0000}"/>
    <cellStyle name="Normal 2 3 5 3 3 2 3 3 3" xfId="26000" xr:uid="{00000000-0005-0000-0000-0000A4650000}"/>
    <cellStyle name="Normal 2 3 5 3 3 2 3 5" xfId="20987" xr:uid="{00000000-0005-0000-0000-00000F520000}"/>
    <cellStyle name="Normal 2 3 5 3 3 2 4" xfId="12580" xr:uid="{00000000-0005-0000-0000-000035310000}"/>
    <cellStyle name="Normal 2 3 5 3 3 2 4 3" xfId="27675" xr:uid="{00000000-0005-0000-0000-00002F6C0000}"/>
    <cellStyle name="Normal 2 3 5 3 3 2 5" xfId="7559" xr:uid="{00000000-0005-0000-0000-0000981D0000}"/>
    <cellStyle name="Normal 2 3 5 3 3 2 5 3" xfId="22658" xr:uid="{00000000-0005-0000-0000-000096580000}"/>
    <cellStyle name="Normal 2 3 5 3 3 2 7" xfId="17645" xr:uid="{00000000-0005-0000-0000-000001450000}"/>
    <cellStyle name="Normal 2 3 5 3 3 3" xfId="3341" xr:uid="{00000000-0005-0000-0000-00001E0D0000}"/>
    <cellStyle name="Normal 2 3 5 3 3 3 2" xfId="13415" xr:uid="{00000000-0005-0000-0000-000078340000}"/>
    <cellStyle name="Normal 2 3 5 3 3 3 2 3" xfId="28510" xr:uid="{00000000-0005-0000-0000-0000726F0000}"/>
    <cellStyle name="Normal 2 3 5 3 3 3 3" xfId="8395" xr:uid="{00000000-0005-0000-0000-0000DC200000}"/>
    <cellStyle name="Normal 2 3 5 3 3 3 3 3" xfId="23493" xr:uid="{00000000-0005-0000-0000-0000D95B0000}"/>
    <cellStyle name="Normal 2 3 5 3 3 3 5" xfId="18480" xr:uid="{00000000-0005-0000-0000-000044480000}"/>
    <cellStyle name="Normal 2 3 5 3 3 4" xfId="5034" xr:uid="{00000000-0005-0000-0000-0000BB130000}"/>
    <cellStyle name="Normal 2 3 5 3 3 4 2" xfId="15086" xr:uid="{00000000-0005-0000-0000-0000FF3A0000}"/>
    <cellStyle name="Normal 2 3 5 3 3 4 2 3" xfId="30181" xr:uid="{00000000-0005-0000-0000-0000F9750000}"/>
    <cellStyle name="Normal 2 3 5 3 3 4 3" xfId="10066" xr:uid="{00000000-0005-0000-0000-000063270000}"/>
    <cellStyle name="Normal 2 3 5 3 3 4 3 3" xfId="25164" xr:uid="{00000000-0005-0000-0000-000060620000}"/>
    <cellStyle name="Normal 2 3 5 3 3 4 5" xfId="20151" xr:uid="{00000000-0005-0000-0000-0000CB4E0000}"/>
    <cellStyle name="Normal 2 3 5 3 3 5" xfId="11744" xr:uid="{00000000-0005-0000-0000-0000F12D0000}"/>
    <cellStyle name="Normal 2 3 5 3 3 5 3" xfId="26839" xr:uid="{00000000-0005-0000-0000-0000EB680000}"/>
    <cellStyle name="Normal 2 3 5 3 3 6" xfId="6723" xr:uid="{00000000-0005-0000-0000-0000541A0000}"/>
    <cellStyle name="Normal 2 3 5 3 3 6 3" xfId="21822" xr:uid="{00000000-0005-0000-0000-000052550000}"/>
    <cellStyle name="Normal 2 3 5 3 3 8" xfId="16809" xr:uid="{00000000-0005-0000-0000-0000BD410000}"/>
    <cellStyle name="Normal 2 3 5 3 4" xfId="2071" xr:uid="{00000000-0005-0000-0000-000027080000}"/>
    <cellStyle name="Normal 2 3 5 3 4 2" xfId="3760" xr:uid="{00000000-0005-0000-0000-0000C10E0000}"/>
    <cellStyle name="Normal 2 3 5 3 4 2 2" xfId="13833" xr:uid="{00000000-0005-0000-0000-00001A360000}"/>
    <cellStyle name="Normal 2 3 5 3 4 2 2 3" xfId="28928" xr:uid="{00000000-0005-0000-0000-000014710000}"/>
    <cellStyle name="Normal 2 3 5 3 4 2 3" xfId="8813" xr:uid="{00000000-0005-0000-0000-00007E220000}"/>
    <cellStyle name="Normal 2 3 5 3 4 2 3 3" xfId="23911" xr:uid="{00000000-0005-0000-0000-00007B5D0000}"/>
    <cellStyle name="Normal 2 3 5 3 4 2 5" xfId="18898" xr:uid="{00000000-0005-0000-0000-0000E6490000}"/>
    <cellStyle name="Normal 2 3 5 3 4 3" xfId="5452" xr:uid="{00000000-0005-0000-0000-00005D150000}"/>
    <cellStyle name="Normal 2 3 5 3 4 3 2" xfId="15504" xr:uid="{00000000-0005-0000-0000-0000A13C0000}"/>
    <cellStyle name="Normal 2 3 5 3 4 3 2 3" xfId="30599" xr:uid="{00000000-0005-0000-0000-00009B770000}"/>
    <cellStyle name="Normal 2 3 5 3 4 3 3" xfId="10484" xr:uid="{00000000-0005-0000-0000-000005290000}"/>
    <cellStyle name="Normal 2 3 5 3 4 3 3 3" xfId="25582" xr:uid="{00000000-0005-0000-0000-000002640000}"/>
    <cellStyle name="Normal 2 3 5 3 4 3 5" xfId="20569" xr:uid="{00000000-0005-0000-0000-00006D500000}"/>
    <cellStyle name="Normal 2 3 5 3 4 4" xfId="12162" xr:uid="{00000000-0005-0000-0000-0000932F0000}"/>
    <cellStyle name="Normal 2 3 5 3 4 4 3" xfId="27257" xr:uid="{00000000-0005-0000-0000-00008D6A0000}"/>
    <cellStyle name="Normal 2 3 5 3 4 5" xfId="7141" xr:uid="{00000000-0005-0000-0000-0000F61B0000}"/>
    <cellStyle name="Normal 2 3 5 3 4 5 3" xfId="22240" xr:uid="{00000000-0005-0000-0000-0000F4560000}"/>
    <cellStyle name="Normal 2 3 5 3 4 7" xfId="17227" xr:uid="{00000000-0005-0000-0000-00005F430000}"/>
    <cellStyle name="Normal 2 3 5 3 5" xfId="2923" xr:uid="{00000000-0005-0000-0000-00007C0B0000}"/>
    <cellStyle name="Normal 2 3 5 3 5 2" xfId="12997" xr:uid="{00000000-0005-0000-0000-0000D6320000}"/>
    <cellStyle name="Normal 2 3 5 3 5 2 3" xfId="28092" xr:uid="{00000000-0005-0000-0000-0000D06D0000}"/>
    <cellStyle name="Normal 2 3 5 3 5 3" xfId="7977" xr:uid="{00000000-0005-0000-0000-00003A1F0000}"/>
    <cellStyle name="Normal 2 3 5 3 5 3 3" xfId="23075" xr:uid="{00000000-0005-0000-0000-0000375A0000}"/>
    <cellStyle name="Normal 2 3 5 3 5 5" xfId="18062" xr:uid="{00000000-0005-0000-0000-0000A2460000}"/>
    <cellStyle name="Normal 2 3 5 3 6" xfId="4616" xr:uid="{00000000-0005-0000-0000-000019120000}"/>
    <cellStyle name="Normal 2 3 5 3 6 2" xfId="14668" xr:uid="{00000000-0005-0000-0000-00005D390000}"/>
    <cellStyle name="Normal 2 3 5 3 6 2 3" xfId="29763" xr:uid="{00000000-0005-0000-0000-000057740000}"/>
    <cellStyle name="Normal 2 3 5 3 6 3" xfId="9648" xr:uid="{00000000-0005-0000-0000-0000C1250000}"/>
    <cellStyle name="Normal 2 3 5 3 6 3 3" xfId="24746" xr:uid="{00000000-0005-0000-0000-0000BE600000}"/>
    <cellStyle name="Normal 2 3 5 3 6 5" xfId="19733" xr:uid="{00000000-0005-0000-0000-0000294D0000}"/>
    <cellStyle name="Normal 2 3 5 3 7" xfId="11326" xr:uid="{00000000-0005-0000-0000-00004F2C0000}"/>
    <cellStyle name="Normal 2 3 5 3 7 3" xfId="26421" xr:uid="{00000000-0005-0000-0000-000049670000}"/>
    <cellStyle name="Normal 2 3 5 3 8" xfId="6305" xr:uid="{00000000-0005-0000-0000-0000B2180000}"/>
    <cellStyle name="Normal 2 3 5 3 8 3" xfId="21404" xr:uid="{00000000-0005-0000-0000-0000B0530000}"/>
    <cellStyle name="Normal 2 3 5 4" xfId="1331" xr:uid="{00000000-0005-0000-0000-000043050000}"/>
    <cellStyle name="Normal 2 3 5 4 2" xfId="1754" xr:uid="{00000000-0005-0000-0000-0000EA060000}"/>
    <cellStyle name="Normal 2 3 5 4 2 2" xfId="2593" xr:uid="{00000000-0005-0000-0000-0000310A0000}"/>
    <cellStyle name="Normal 2 3 5 4 2 2 2" xfId="4282" xr:uid="{00000000-0005-0000-0000-0000CB100000}"/>
    <cellStyle name="Normal 2 3 5 4 2 2 2 2" xfId="14355" xr:uid="{00000000-0005-0000-0000-000024380000}"/>
    <cellStyle name="Normal 2 3 5 4 2 2 2 2 3" xfId="29450" xr:uid="{00000000-0005-0000-0000-00001E730000}"/>
    <cellStyle name="Normal 2 3 5 4 2 2 2 3" xfId="9335" xr:uid="{00000000-0005-0000-0000-000088240000}"/>
    <cellStyle name="Normal 2 3 5 4 2 2 2 3 3" xfId="24433" xr:uid="{00000000-0005-0000-0000-0000855F0000}"/>
    <cellStyle name="Normal 2 3 5 4 2 2 2 5" xfId="19420" xr:uid="{00000000-0005-0000-0000-0000F04B0000}"/>
    <cellStyle name="Normal 2 3 5 4 2 2 3" xfId="5974" xr:uid="{00000000-0005-0000-0000-000067170000}"/>
    <cellStyle name="Normal 2 3 5 4 2 2 3 2" xfId="16026" xr:uid="{00000000-0005-0000-0000-0000AB3E0000}"/>
    <cellStyle name="Normal 2 3 5 4 2 2 3 2 3" xfId="31121" xr:uid="{00000000-0005-0000-0000-0000A5790000}"/>
    <cellStyle name="Normal 2 3 5 4 2 2 3 3" xfId="11006" xr:uid="{00000000-0005-0000-0000-00000F2B0000}"/>
    <cellStyle name="Normal 2 3 5 4 2 2 3 3 3" xfId="26104" xr:uid="{00000000-0005-0000-0000-00000C660000}"/>
    <cellStyle name="Normal 2 3 5 4 2 2 3 5" xfId="21091" xr:uid="{00000000-0005-0000-0000-000077520000}"/>
    <cellStyle name="Normal 2 3 5 4 2 2 4" xfId="12684" xr:uid="{00000000-0005-0000-0000-00009D310000}"/>
    <cellStyle name="Normal 2 3 5 4 2 2 4 3" xfId="27779" xr:uid="{00000000-0005-0000-0000-0000976C0000}"/>
    <cellStyle name="Normal 2 3 5 4 2 2 5" xfId="7663" xr:uid="{00000000-0005-0000-0000-0000001E0000}"/>
    <cellStyle name="Normal 2 3 5 4 2 2 5 3" xfId="22762" xr:uid="{00000000-0005-0000-0000-0000FE580000}"/>
    <cellStyle name="Normal 2 3 5 4 2 2 7" xfId="17749" xr:uid="{00000000-0005-0000-0000-000069450000}"/>
    <cellStyle name="Normal 2 3 5 4 2 3" xfId="3445" xr:uid="{00000000-0005-0000-0000-0000860D0000}"/>
    <cellStyle name="Normal 2 3 5 4 2 3 2" xfId="13519" xr:uid="{00000000-0005-0000-0000-0000E0340000}"/>
    <cellStyle name="Normal 2 3 5 4 2 3 2 3" xfId="28614" xr:uid="{00000000-0005-0000-0000-0000DA6F0000}"/>
    <cellStyle name="Normal 2 3 5 4 2 3 3" xfId="8499" xr:uid="{00000000-0005-0000-0000-000044210000}"/>
    <cellStyle name="Normal 2 3 5 4 2 3 3 3" xfId="23597" xr:uid="{00000000-0005-0000-0000-0000415C0000}"/>
    <cellStyle name="Normal 2 3 5 4 2 3 5" xfId="18584" xr:uid="{00000000-0005-0000-0000-0000AC480000}"/>
    <cellStyle name="Normal 2 3 5 4 2 4" xfId="5138" xr:uid="{00000000-0005-0000-0000-000023140000}"/>
    <cellStyle name="Normal 2 3 5 4 2 4 2" xfId="15190" xr:uid="{00000000-0005-0000-0000-0000673B0000}"/>
    <cellStyle name="Normal 2 3 5 4 2 4 2 3" xfId="30285" xr:uid="{00000000-0005-0000-0000-000061760000}"/>
    <cellStyle name="Normal 2 3 5 4 2 4 3" xfId="10170" xr:uid="{00000000-0005-0000-0000-0000CB270000}"/>
    <cellStyle name="Normal 2 3 5 4 2 4 3 3" xfId="25268" xr:uid="{00000000-0005-0000-0000-0000C8620000}"/>
    <cellStyle name="Normal 2 3 5 4 2 4 5" xfId="20255" xr:uid="{00000000-0005-0000-0000-0000334F0000}"/>
    <cellStyle name="Normal 2 3 5 4 2 5" xfId="11848" xr:uid="{00000000-0005-0000-0000-0000592E0000}"/>
    <cellStyle name="Normal 2 3 5 4 2 5 3" xfId="26943" xr:uid="{00000000-0005-0000-0000-000053690000}"/>
    <cellStyle name="Normal 2 3 5 4 2 6" xfId="6827" xr:uid="{00000000-0005-0000-0000-0000BC1A0000}"/>
    <cellStyle name="Normal 2 3 5 4 2 6 3" xfId="21926" xr:uid="{00000000-0005-0000-0000-0000BA550000}"/>
    <cellStyle name="Normal 2 3 5 4 2 8" xfId="16913" xr:uid="{00000000-0005-0000-0000-000025420000}"/>
    <cellStyle name="Normal 2 3 5 4 3" xfId="2175" xr:uid="{00000000-0005-0000-0000-00008F080000}"/>
    <cellStyle name="Normal 2 3 5 4 3 2" xfId="3864" xr:uid="{00000000-0005-0000-0000-0000290F0000}"/>
    <cellStyle name="Normal 2 3 5 4 3 2 2" xfId="13937" xr:uid="{00000000-0005-0000-0000-000082360000}"/>
    <cellStyle name="Normal 2 3 5 4 3 2 2 3" xfId="29032" xr:uid="{00000000-0005-0000-0000-00007C710000}"/>
    <cellStyle name="Normal 2 3 5 4 3 2 3" xfId="8917" xr:uid="{00000000-0005-0000-0000-0000E6220000}"/>
    <cellStyle name="Normal 2 3 5 4 3 2 3 3" xfId="24015" xr:uid="{00000000-0005-0000-0000-0000E35D0000}"/>
    <cellStyle name="Normal 2 3 5 4 3 2 5" xfId="19002" xr:uid="{00000000-0005-0000-0000-00004E4A0000}"/>
    <cellStyle name="Normal 2 3 5 4 3 3" xfId="5556" xr:uid="{00000000-0005-0000-0000-0000C5150000}"/>
    <cellStyle name="Normal 2 3 5 4 3 3 2" xfId="15608" xr:uid="{00000000-0005-0000-0000-0000093D0000}"/>
    <cellStyle name="Normal 2 3 5 4 3 3 2 3" xfId="30703" xr:uid="{00000000-0005-0000-0000-000003780000}"/>
    <cellStyle name="Normal 2 3 5 4 3 3 3" xfId="10588" xr:uid="{00000000-0005-0000-0000-00006D290000}"/>
    <cellStyle name="Normal 2 3 5 4 3 3 3 3" xfId="25686" xr:uid="{00000000-0005-0000-0000-00006A640000}"/>
    <cellStyle name="Normal 2 3 5 4 3 3 5" xfId="20673" xr:uid="{00000000-0005-0000-0000-0000D5500000}"/>
    <cellStyle name="Normal 2 3 5 4 3 4" xfId="12266" xr:uid="{00000000-0005-0000-0000-0000FB2F0000}"/>
    <cellStyle name="Normal 2 3 5 4 3 4 3" xfId="27361" xr:uid="{00000000-0005-0000-0000-0000F56A0000}"/>
    <cellStyle name="Normal 2 3 5 4 3 5" xfId="7245" xr:uid="{00000000-0005-0000-0000-00005E1C0000}"/>
    <cellStyle name="Normal 2 3 5 4 3 5 3" xfId="22344" xr:uid="{00000000-0005-0000-0000-00005C570000}"/>
    <cellStyle name="Normal 2 3 5 4 3 7" xfId="17331" xr:uid="{00000000-0005-0000-0000-0000C7430000}"/>
    <cellStyle name="Normal 2 3 5 4 4" xfId="3027" xr:uid="{00000000-0005-0000-0000-0000E40B0000}"/>
    <cellStyle name="Normal 2 3 5 4 4 2" xfId="13101" xr:uid="{00000000-0005-0000-0000-00003E330000}"/>
    <cellStyle name="Normal 2 3 5 4 4 2 3" xfId="28196" xr:uid="{00000000-0005-0000-0000-0000386E0000}"/>
    <cellStyle name="Normal 2 3 5 4 4 3" xfId="8081" xr:uid="{00000000-0005-0000-0000-0000A21F0000}"/>
    <cellStyle name="Normal 2 3 5 4 4 3 3" xfId="23179" xr:uid="{00000000-0005-0000-0000-00009F5A0000}"/>
    <cellStyle name="Normal 2 3 5 4 4 5" xfId="18166" xr:uid="{00000000-0005-0000-0000-00000A470000}"/>
    <cellStyle name="Normal 2 3 5 4 5" xfId="4720" xr:uid="{00000000-0005-0000-0000-000081120000}"/>
    <cellStyle name="Normal 2 3 5 4 5 2" xfId="14772" xr:uid="{00000000-0005-0000-0000-0000C5390000}"/>
    <cellStyle name="Normal 2 3 5 4 5 2 3" xfId="29867" xr:uid="{00000000-0005-0000-0000-0000BF740000}"/>
    <cellStyle name="Normal 2 3 5 4 5 3" xfId="9752" xr:uid="{00000000-0005-0000-0000-000029260000}"/>
    <cellStyle name="Normal 2 3 5 4 5 3 3" xfId="24850" xr:uid="{00000000-0005-0000-0000-000026610000}"/>
    <cellStyle name="Normal 2 3 5 4 5 5" xfId="19837" xr:uid="{00000000-0005-0000-0000-0000914D0000}"/>
    <cellStyle name="Normal 2 3 5 4 6" xfId="11430" xr:uid="{00000000-0005-0000-0000-0000B72C0000}"/>
    <cellStyle name="Normal 2 3 5 4 6 3" xfId="26525" xr:uid="{00000000-0005-0000-0000-0000B1670000}"/>
    <cellStyle name="Normal 2 3 5 4 7" xfId="6409" xr:uid="{00000000-0005-0000-0000-00001A190000}"/>
    <cellStyle name="Normal 2 3 5 4 7 3" xfId="21508" xr:uid="{00000000-0005-0000-0000-000018540000}"/>
    <cellStyle name="Normal 2 3 5 4 9" xfId="16495" xr:uid="{00000000-0005-0000-0000-000083400000}"/>
    <cellStyle name="Normal 2 3 5 5" xfId="1544" xr:uid="{00000000-0005-0000-0000-000018060000}"/>
    <cellStyle name="Normal 2 3 5 5 2" xfId="2385" xr:uid="{00000000-0005-0000-0000-000061090000}"/>
    <cellStyle name="Normal 2 3 5 5 2 2" xfId="4074" xr:uid="{00000000-0005-0000-0000-0000FB0F0000}"/>
    <cellStyle name="Normal 2 3 5 5 2 2 2" xfId="14147" xr:uid="{00000000-0005-0000-0000-000054370000}"/>
    <cellStyle name="Normal 2 3 5 5 2 2 2 3" xfId="29242" xr:uid="{00000000-0005-0000-0000-00004E720000}"/>
    <cellStyle name="Normal 2 3 5 5 2 2 3" xfId="9127" xr:uid="{00000000-0005-0000-0000-0000B8230000}"/>
    <cellStyle name="Normal 2 3 5 5 2 2 3 3" xfId="24225" xr:uid="{00000000-0005-0000-0000-0000B55E0000}"/>
    <cellStyle name="Normal 2 3 5 5 2 2 5" xfId="19212" xr:uid="{00000000-0005-0000-0000-0000204B0000}"/>
    <cellStyle name="Normal 2 3 5 5 2 3" xfId="5766" xr:uid="{00000000-0005-0000-0000-000097160000}"/>
    <cellStyle name="Normal 2 3 5 5 2 3 2" xfId="15818" xr:uid="{00000000-0005-0000-0000-0000DB3D0000}"/>
    <cellStyle name="Normal 2 3 5 5 2 3 2 3" xfId="30913" xr:uid="{00000000-0005-0000-0000-0000D5780000}"/>
    <cellStyle name="Normal 2 3 5 5 2 3 3" xfId="10798" xr:uid="{00000000-0005-0000-0000-00003F2A0000}"/>
    <cellStyle name="Normal 2 3 5 5 2 3 3 3" xfId="25896" xr:uid="{00000000-0005-0000-0000-00003C650000}"/>
    <cellStyle name="Normal 2 3 5 5 2 3 5" xfId="20883" xr:uid="{00000000-0005-0000-0000-0000A7510000}"/>
    <cellStyle name="Normal 2 3 5 5 2 4" xfId="12476" xr:uid="{00000000-0005-0000-0000-0000CD300000}"/>
    <cellStyle name="Normal 2 3 5 5 2 4 3" xfId="27571" xr:uid="{00000000-0005-0000-0000-0000C76B0000}"/>
    <cellStyle name="Normal 2 3 5 5 2 5" xfId="7455" xr:uid="{00000000-0005-0000-0000-0000301D0000}"/>
    <cellStyle name="Normal 2 3 5 5 2 5 3" xfId="22554" xr:uid="{00000000-0005-0000-0000-00002E580000}"/>
    <cellStyle name="Normal 2 3 5 5 2 7" xfId="17541" xr:uid="{00000000-0005-0000-0000-000099440000}"/>
    <cellStyle name="Normal 2 3 5 5 3" xfId="3237" xr:uid="{00000000-0005-0000-0000-0000B60C0000}"/>
    <cellStyle name="Normal 2 3 5 5 3 2" xfId="13311" xr:uid="{00000000-0005-0000-0000-000010340000}"/>
    <cellStyle name="Normal 2 3 5 5 3 2 3" xfId="28406" xr:uid="{00000000-0005-0000-0000-00000A6F0000}"/>
    <cellStyle name="Normal 2 3 5 5 3 3" xfId="8291" xr:uid="{00000000-0005-0000-0000-000074200000}"/>
    <cellStyle name="Normal 2 3 5 5 3 3 3" xfId="23389" xr:uid="{00000000-0005-0000-0000-0000715B0000}"/>
    <cellStyle name="Normal 2 3 5 5 3 5" xfId="18376" xr:uid="{00000000-0005-0000-0000-0000DC470000}"/>
    <cellStyle name="Normal 2 3 5 5 4" xfId="4930" xr:uid="{00000000-0005-0000-0000-000053130000}"/>
    <cellStyle name="Normal 2 3 5 5 4 2" xfId="14982" xr:uid="{00000000-0005-0000-0000-0000973A0000}"/>
    <cellStyle name="Normal 2 3 5 5 4 2 3" xfId="30077" xr:uid="{00000000-0005-0000-0000-000091750000}"/>
    <cellStyle name="Normal 2 3 5 5 4 3" xfId="9962" xr:uid="{00000000-0005-0000-0000-0000FB260000}"/>
    <cellStyle name="Normal 2 3 5 5 4 3 3" xfId="25060" xr:uid="{00000000-0005-0000-0000-0000F8610000}"/>
    <cellStyle name="Normal 2 3 5 5 4 5" xfId="20047" xr:uid="{00000000-0005-0000-0000-0000634E0000}"/>
    <cellStyle name="Normal 2 3 5 5 5" xfId="11640" xr:uid="{00000000-0005-0000-0000-0000892D0000}"/>
    <cellStyle name="Normal 2 3 5 5 5 3" xfId="26735" xr:uid="{00000000-0005-0000-0000-000083680000}"/>
    <cellStyle name="Normal 2 3 5 5 6" xfId="6619" xr:uid="{00000000-0005-0000-0000-0000EC190000}"/>
    <cellStyle name="Normal 2 3 5 5 6 3" xfId="21718" xr:uid="{00000000-0005-0000-0000-0000EA540000}"/>
    <cellStyle name="Normal 2 3 5 5 8" xfId="16705" xr:uid="{00000000-0005-0000-0000-000055410000}"/>
    <cellStyle name="Normal 2 3 5 6" xfId="1965" xr:uid="{00000000-0005-0000-0000-0000BD070000}"/>
    <cellStyle name="Normal 2 3 5 6 2" xfId="3656" xr:uid="{00000000-0005-0000-0000-0000590E0000}"/>
    <cellStyle name="Normal 2 3 5 6 2 2" xfId="13729" xr:uid="{00000000-0005-0000-0000-0000B2350000}"/>
    <cellStyle name="Normal 2 3 5 6 2 2 3" xfId="28824" xr:uid="{00000000-0005-0000-0000-0000AC700000}"/>
    <cellStyle name="Normal 2 3 5 6 2 3" xfId="8709" xr:uid="{00000000-0005-0000-0000-000016220000}"/>
    <cellStyle name="Normal 2 3 5 6 2 3 3" xfId="23807" xr:uid="{00000000-0005-0000-0000-0000135D0000}"/>
    <cellStyle name="Normal 2 3 5 6 2 5" xfId="18794" xr:uid="{00000000-0005-0000-0000-00007E490000}"/>
    <cellStyle name="Normal 2 3 5 6 3" xfId="5348" xr:uid="{00000000-0005-0000-0000-0000F5140000}"/>
    <cellStyle name="Normal 2 3 5 6 3 2" xfId="15400" xr:uid="{00000000-0005-0000-0000-0000393C0000}"/>
    <cellStyle name="Normal 2 3 5 6 3 2 3" xfId="30495" xr:uid="{00000000-0005-0000-0000-000033770000}"/>
    <cellStyle name="Normal 2 3 5 6 3 3" xfId="10380" xr:uid="{00000000-0005-0000-0000-00009D280000}"/>
    <cellStyle name="Normal 2 3 5 6 3 3 3" xfId="25478" xr:uid="{00000000-0005-0000-0000-00009A630000}"/>
    <cellStyle name="Normal 2 3 5 6 3 5" xfId="20465" xr:uid="{00000000-0005-0000-0000-000005500000}"/>
    <cellStyle name="Normal 2 3 5 6 4" xfId="12058" xr:uid="{00000000-0005-0000-0000-00002B2F0000}"/>
    <cellStyle name="Normal 2 3 5 6 4 3" xfId="27153" xr:uid="{00000000-0005-0000-0000-0000256A0000}"/>
    <cellStyle name="Normal 2 3 5 6 5" xfId="7037" xr:uid="{00000000-0005-0000-0000-00008E1B0000}"/>
    <cellStyle name="Normal 2 3 5 6 5 3" xfId="22136" xr:uid="{00000000-0005-0000-0000-00008C560000}"/>
    <cellStyle name="Normal 2 3 5 6 7" xfId="17123" xr:uid="{00000000-0005-0000-0000-0000F7420000}"/>
    <cellStyle name="Normal 2 3 5 7" xfId="2815" xr:uid="{00000000-0005-0000-0000-0000100B0000}"/>
    <cellStyle name="Normal 2 3 5 7 2" xfId="12893" xr:uid="{00000000-0005-0000-0000-00006E320000}"/>
    <cellStyle name="Normal 2 3 5 7 2 3" xfId="27988" xr:uid="{00000000-0005-0000-0000-0000686D0000}"/>
    <cellStyle name="Normal 2 3 5 7 3" xfId="7873" xr:uid="{00000000-0005-0000-0000-0000D21E0000}"/>
    <cellStyle name="Normal 2 3 5 7 3 3" xfId="22971" xr:uid="{00000000-0005-0000-0000-0000CF590000}"/>
    <cellStyle name="Normal 2 3 5 7 5" xfId="17958" xr:uid="{00000000-0005-0000-0000-00003A460000}"/>
    <cellStyle name="Normal 2 3 5 8" xfId="4509" xr:uid="{00000000-0005-0000-0000-0000AE110000}"/>
    <cellStyle name="Normal 2 3 5 8 2" xfId="14564" xr:uid="{00000000-0005-0000-0000-0000F5380000}"/>
    <cellStyle name="Normal 2 3 5 8 2 3" xfId="29659" xr:uid="{00000000-0005-0000-0000-0000EF730000}"/>
    <cellStyle name="Normal 2 3 5 8 3" xfId="9544" xr:uid="{00000000-0005-0000-0000-000059250000}"/>
    <cellStyle name="Normal 2 3 5 8 3 3" xfId="24642" xr:uid="{00000000-0005-0000-0000-000056600000}"/>
    <cellStyle name="Normal 2 3 5 8 5" xfId="19629" xr:uid="{00000000-0005-0000-0000-0000C14C0000}"/>
    <cellStyle name="Normal 2 3 5 9" xfId="11220" xr:uid="{00000000-0005-0000-0000-0000E52B0000}"/>
    <cellStyle name="Normal 2 3 5 9 3" xfId="26317" xr:uid="{00000000-0005-0000-0000-0000E1660000}"/>
    <cellStyle name="Normal 2 3 6" xfId="829" xr:uid="{00000000-0005-0000-0000-00004C030000}"/>
    <cellStyle name="Normal 2 3 6 10" xfId="6196" xr:uid="{00000000-0005-0000-0000-000045180000}"/>
    <cellStyle name="Normal 2 3 6 10 3" xfId="21297" xr:uid="{00000000-0005-0000-0000-000045530000}"/>
    <cellStyle name="Normal 2 3 6 12" xfId="16282" xr:uid="{00000000-0005-0000-0000-0000AE3F0000}"/>
    <cellStyle name="Normal 2 3 6 2" xfId="1161" xr:uid="{00000000-0005-0000-0000-000099040000}"/>
    <cellStyle name="Normal 2 3 6 2 11" xfId="16336" xr:uid="{00000000-0005-0000-0000-0000E43F0000}"/>
    <cellStyle name="Normal 2 3 6 2 2" xfId="1269" xr:uid="{00000000-0005-0000-0000-000005050000}"/>
    <cellStyle name="Normal 2 3 6 2 2 10" xfId="16440" xr:uid="{00000000-0005-0000-0000-00004C400000}"/>
    <cellStyle name="Normal 2 3 6 2 2 2" xfId="1486" xr:uid="{00000000-0005-0000-0000-0000DE050000}"/>
    <cellStyle name="Normal 2 3 6 2 2 2 2" xfId="1907" xr:uid="{00000000-0005-0000-0000-000083070000}"/>
    <cellStyle name="Normal 2 3 6 2 2 2 2 2" xfId="2746" xr:uid="{00000000-0005-0000-0000-0000CA0A0000}"/>
    <cellStyle name="Normal 2 3 6 2 2 2 2 2 2" xfId="4435" xr:uid="{00000000-0005-0000-0000-000064110000}"/>
    <cellStyle name="Normal 2 3 6 2 2 2 2 2 2 2" xfId="14508" xr:uid="{00000000-0005-0000-0000-0000BD380000}"/>
    <cellStyle name="Normal 2 3 6 2 2 2 2 2 2 2 3" xfId="29603" xr:uid="{00000000-0005-0000-0000-0000B7730000}"/>
    <cellStyle name="Normal 2 3 6 2 2 2 2 2 2 3" xfId="9488" xr:uid="{00000000-0005-0000-0000-000021250000}"/>
    <cellStyle name="Normal 2 3 6 2 2 2 2 2 2 3 3" xfId="24586" xr:uid="{00000000-0005-0000-0000-00001E600000}"/>
    <cellStyle name="Normal 2 3 6 2 2 2 2 2 2 5" xfId="19573" xr:uid="{00000000-0005-0000-0000-0000894C0000}"/>
    <cellStyle name="Normal 2 3 6 2 2 2 2 2 3" xfId="6127" xr:uid="{00000000-0005-0000-0000-000000180000}"/>
    <cellStyle name="Normal 2 3 6 2 2 2 2 2 3 2" xfId="16179" xr:uid="{00000000-0005-0000-0000-0000443F0000}"/>
    <cellStyle name="Normal 2 3 6 2 2 2 2 2 3 2 3" xfId="31274" xr:uid="{00000000-0005-0000-0000-00003E7A0000}"/>
    <cellStyle name="Normal 2 3 6 2 2 2 2 2 3 3" xfId="11159" xr:uid="{00000000-0005-0000-0000-0000A82B0000}"/>
    <cellStyle name="Normal 2 3 6 2 2 2 2 2 3 3 3" xfId="26257" xr:uid="{00000000-0005-0000-0000-0000A5660000}"/>
    <cellStyle name="Normal 2 3 6 2 2 2 2 2 3 5" xfId="21244" xr:uid="{00000000-0005-0000-0000-000010530000}"/>
    <cellStyle name="Normal 2 3 6 2 2 2 2 2 4" xfId="12837" xr:uid="{00000000-0005-0000-0000-000036320000}"/>
    <cellStyle name="Normal 2 3 6 2 2 2 2 2 4 3" xfId="27932" xr:uid="{00000000-0005-0000-0000-0000306D0000}"/>
    <cellStyle name="Normal 2 3 6 2 2 2 2 2 5" xfId="7816" xr:uid="{00000000-0005-0000-0000-0000991E0000}"/>
    <cellStyle name="Normal 2 3 6 2 2 2 2 2 5 3" xfId="22915" xr:uid="{00000000-0005-0000-0000-000097590000}"/>
    <cellStyle name="Normal 2 3 6 2 2 2 2 2 7" xfId="17902" xr:uid="{00000000-0005-0000-0000-000002460000}"/>
    <cellStyle name="Normal 2 3 6 2 2 2 2 3" xfId="3598" xr:uid="{00000000-0005-0000-0000-00001F0E0000}"/>
    <cellStyle name="Normal 2 3 6 2 2 2 2 3 2" xfId="13672" xr:uid="{00000000-0005-0000-0000-000079350000}"/>
    <cellStyle name="Normal 2 3 6 2 2 2 2 3 2 3" xfId="28767" xr:uid="{00000000-0005-0000-0000-000073700000}"/>
    <cellStyle name="Normal 2 3 6 2 2 2 2 3 3" xfId="8652" xr:uid="{00000000-0005-0000-0000-0000DD210000}"/>
    <cellStyle name="Normal 2 3 6 2 2 2 2 3 3 3" xfId="23750" xr:uid="{00000000-0005-0000-0000-0000DA5C0000}"/>
    <cellStyle name="Normal 2 3 6 2 2 2 2 3 5" xfId="18737" xr:uid="{00000000-0005-0000-0000-000045490000}"/>
    <cellStyle name="Normal 2 3 6 2 2 2 2 4" xfId="5291" xr:uid="{00000000-0005-0000-0000-0000BC140000}"/>
    <cellStyle name="Normal 2 3 6 2 2 2 2 4 2" xfId="15343" xr:uid="{00000000-0005-0000-0000-0000003C0000}"/>
    <cellStyle name="Normal 2 3 6 2 2 2 2 4 2 3" xfId="30438" xr:uid="{00000000-0005-0000-0000-0000FA760000}"/>
    <cellStyle name="Normal 2 3 6 2 2 2 2 4 3" xfId="10323" xr:uid="{00000000-0005-0000-0000-000064280000}"/>
    <cellStyle name="Normal 2 3 6 2 2 2 2 4 3 3" xfId="25421" xr:uid="{00000000-0005-0000-0000-000061630000}"/>
    <cellStyle name="Normal 2 3 6 2 2 2 2 4 5" xfId="20408" xr:uid="{00000000-0005-0000-0000-0000CC4F0000}"/>
    <cellStyle name="Normal 2 3 6 2 2 2 2 5" xfId="12001" xr:uid="{00000000-0005-0000-0000-0000F22E0000}"/>
    <cellStyle name="Normal 2 3 6 2 2 2 2 5 3" xfId="27096" xr:uid="{00000000-0005-0000-0000-0000EC690000}"/>
    <cellStyle name="Normal 2 3 6 2 2 2 2 6" xfId="6980" xr:uid="{00000000-0005-0000-0000-0000551B0000}"/>
    <cellStyle name="Normal 2 3 6 2 2 2 2 6 3" xfId="22079" xr:uid="{00000000-0005-0000-0000-000053560000}"/>
    <cellStyle name="Normal 2 3 6 2 2 2 2 8" xfId="17066" xr:uid="{00000000-0005-0000-0000-0000BE420000}"/>
    <cellStyle name="Normal 2 3 6 2 2 2 3" xfId="2328" xr:uid="{00000000-0005-0000-0000-000028090000}"/>
    <cellStyle name="Normal 2 3 6 2 2 2 3 2" xfId="4017" xr:uid="{00000000-0005-0000-0000-0000C20F0000}"/>
    <cellStyle name="Normal 2 3 6 2 2 2 3 2 2" xfId="14090" xr:uid="{00000000-0005-0000-0000-00001B370000}"/>
    <cellStyle name="Normal 2 3 6 2 2 2 3 2 2 3" xfId="29185" xr:uid="{00000000-0005-0000-0000-000015720000}"/>
    <cellStyle name="Normal 2 3 6 2 2 2 3 2 3" xfId="9070" xr:uid="{00000000-0005-0000-0000-00007F230000}"/>
    <cellStyle name="Normal 2 3 6 2 2 2 3 2 3 3" xfId="24168" xr:uid="{00000000-0005-0000-0000-00007C5E0000}"/>
    <cellStyle name="Normal 2 3 6 2 2 2 3 2 5" xfId="19155" xr:uid="{00000000-0005-0000-0000-0000E74A0000}"/>
    <cellStyle name="Normal 2 3 6 2 2 2 3 3" xfId="5709" xr:uid="{00000000-0005-0000-0000-00005E160000}"/>
    <cellStyle name="Normal 2 3 6 2 2 2 3 3 2" xfId="15761" xr:uid="{00000000-0005-0000-0000-0000A23D0000}"/>
    <cellStyle name="Normal 2 3 6 2 2 2 3 3 2 3" xfId="30856" xr:uid="{00000000-0005-0000-0000-00009C780000}"/>
    <cellStyle name="Normal 2 3 6 2 2 2 3 3 3" xfId="10741" xr:uid="{00000000-0005-0000-0000-0000062A0000}"/>
    <cellStyle name="Normal 2 3 6 2 2 2 3 3 3 3" xfId="25839" xr:uid="{00000000-0005-0000-0000-000003650000}"/>
    <cellStyle name="Normal 2 3 6 2 2 2 3 3 5" xfId="20826" xr:uid="{00000000-0005-0000-0000-00006E510000}"/>
    <cellStyle name="Normal 2 3 6 2 2 2 3 4" xfId="12419" xr:uid="{00000000-0005-0000-0000-000094300000}"/>
    <cellStyle name="Normal 2 3 6 2 2 2 3 4 3" xfId="27514" xr:uid="{00000000-0005-0000-0000-00008E6B0000}"/>
    <cellStyle name="Normal 2 3 6 2 2 2 3 5" xfId="7398" xr:uid="{00000000-0005-0000-0000-0000F71C0000}"/>
    <cellStyle name="Normal 2 3 6 2 2 2 3 5 3" xfId="22497" xr:uid="{00000000-0005-0000-0000-0000F5570000}"/>
    <cellStyle name="Normal 2 3 6 2 2 2 3 7" xfId="17484" xr:uid="{00000000-0005-0000-0000-000060440000}"/>
    <cellStyle name="Normal 2 3 6 2 2 2 4" xfId="3180" xr:uid="{00000000-0005-0000-0000-00007D0C0000}"/>
    <cellStyle name="Normal 2 3 6 2 2 2 4 2" xfId="13254" xr:uid="{00000000-0005-0000-0000-0000D7330000}"/>
    <cellStyle name="Normal 2 3 6 2 2 2 4 2 3" xfId="28349" xr:uid="{00000000-0005-0000-0000-0000D16E0000}"/>
    <cellStyle name="Normal 2 3 6 2 2 2 4 3" xfId="8234" xr:uid="{00000000-0005-0000-0000-00003B200000}"/>
    <cellStyle name="Normal 2 3 6 2 2 2 4 3 3" xfId="23332" xr:uid="{00000000-0005-0000-0000-0000385B0000}"/>
    <cellStyle name="Normal 2 3 6 2 2 2 4 5" xfId="18319" xr:uid="{00000000-0005-0000-0000-0000A3470000}"/>
    <cellStyle name="Normal 2 3 6 2 2 2 5" xfId="4873" xr:uid="{00000000-0005-0000-0000-00001A130000}"/>
    <cellStyle name="Normal 2 3 6 2 2 2 5 2" xfId="14925" xr:uid="{00000000-0005-0000-0000-00005E3A0000}"/>
    <cellStyle name="Normal 2 3 6 2 2 2 5 2 3" xfId="30020" xr:uid="{00000000-0005-0000-0000-000058750000}"/>
    <cellStyle name="Normal 2 3 6 2 2 2 5 3" xfId="9905" xr:uid="{00000000-0005-0000-0000-0000C2260000}"/>
    <cellStyle name="Normal 2 3 6 2 2 2 5 3 3" xfId="25003" xr:uid="{00000000-0005-0000-0000-0000BF610000}"/>
    <cellStyle name="Normal 2 3 6 2 2 2 5 5" xfId="19990" xr:uid="{00000000-0005-0000-0000-00002A4E0000}"/>
    <cellStyle name="Normal 2 3 6 2 2 2 6" xfId="11583" xr:uid="{00000000-0005-0000-0000-0000502D0000}"/>
    <cellStyle name="Normal 2 3 6 2 2 2 6 3" xfId="26678" xr:uid="{00000000-0005-0000-0000-00004A680000}"/>
    <cellStyle name="Normal 2 3 6 2 2 2 7" xfId="6562" xr:uid="{00000000-0005-0000-0000-0000B3190000}"/>
    <cellStyle name="Normal 2 3 6 2 2 2 7 3" xfId="21661" xr:uid="{00000000-0005-0000-0000-0000B1540000}"/>
    <cellStyle name="Normal 2 3 6 2 2 2 9" xfId="16648" xr:uid="{00000000-0005-0000-0000-00001C410000}"/>
    <cellStyle name="Normal 2 3 6 2 2 3" xfId="1699" xr:uid="{00000000-0005-0000-0000-0000B3060000}"/>
    <cellStyle name="Normal 2 3 6 2 2 3 2" xfId="2538" xr:uid="{00000000-0005-0000-0000-0000FA090000}"/>
    <cellStyle name="Normal 2 3 6 2 2 3 2 2" xfId="4227" xr:uid="{00000000-0005-0000-0000-000094100000}"/>
    <cellStyle name="Normal 2 3 6 2 2 3 2 2 2" xfId="14300" xr:uid="{00000000-0005-0000-0000-0000ED370000}"/>
    <cellStyle name="Normal 2 3 6 2 2 3 2 2 2 3" xfId="29395" xr:uid="{00000000-0005-0000-0000-0000E7720000}"/>
    <cellStyle name="Normal 2 3 6 2 2 3 2 2 3" xfId="9280" xr:uid="{00000000-0005-0000-0000-000051240000}"/>
    <cellStyle name="Normal 2 3 6 2 2 3 2 2 3 3" xfId="24378" xr:uid="{00000000-0005-0000-0000-00004E5F0000}"/>
    <cellStyle name="Normal 2 3 6 2 2 3 2 2 5" xfId="19365" xr:uid="{00000000-0005-0000-0000-0000B94B0000}"/>
    <cellStyle name="Normal 2 3 6 2 2 3 2 3" xfId="5919" xr:uid="{00000000-0005-0000-0000-000030170000}"/>
    <cellStyle name="Normal 2 3 6 2 2 3 2 3 2" xfId="15971" xr:uid="{00000000-0005-0000-0000-0000743E0000}"/>
    <cellStyle name="Normal 2 3 6 2 2 3 2 3 2 3" xfId="31066" xr:uid="{00000000-0005-0000-0000-00006E790000}"/>
    <cellStyle name="Normal 2 3 6 2 2 3 2 3 3" xfId="10951" xr:uid="{00000000-0005-0000-0000-0000D82A0000}"/>
    <cellStyle name="Normal 2 3 6 2 2 3 2 3 3 3" xfId="26049" xr:uid="{00000000-0005-0000-0000-0000D5650000}"/>
    <cellStyle name="Normal 2 3 6 2 2 3 2 3 5" xfId="21036" xr:uid="{00000000-0005-0000-0000-000040520000}"/>
    <cellStyle name="Normal 2 3 6 2 2 3 2 4" xfId="12629" xr:uid="{00000000-0005-0000-0000-000066310000}"/>
    <cellStyle name="Normal 2 3 6 2 2 3 2 4 3" xfId="27724" xr:uid="{00000000-0005-0000-0000-0000606C0000}"/>
    <cellStyle name="Normal 2 3 6 2 2 3 2 5" xfId="7608" xr:uid="{00000000-0005-0000-0000-0000C91D0000}"/>
    <cellStyle name="Normal 2 3 6 2 2 3 2 5 3" xfId="22707" xr:uid="{00000000-0005-0000-0000-0000C7580000}"/>
    <cellStyle name="Normal 2 3 6 2 2 3 2 7" xfId="17694" xr:uid="{00000000-0005-0000-0000-000032450000}"/>
    <cellStyle name="Normal 2 3 6 2 2 3 3" xfId="3390" xr:uid="{00000000-0005-0000-0000-00004F0D0000}"/>
    <cellStyle name="Normal 2 3 6 2 2 3 3 2" xfId="13464" xr:uid="{00000000-0005-0000-0000-0000A9340000}"/>
    <cellStyle name="Normal 2 3 6 2 2 3 3 2 3" xfId="28559" xr:uid="{00000000-0005-0000-0000-0000A36F0000}"/>
    <cellStyle name="Normal 2 3 6 2 2 3 3 3" xfId="8444" xr:uid="{00000000-0005-0000-0000-00000D210000}"/>
    <cellStyle name="Normal 2 3 6 2 2 3 3 3 3" xfId="23542" xr:uid="{00000000-0005-0000-0000-00000A5C0000}"/>
    <cellStyle name="Normal 2 3 6 2 2 3 3 5" xfId="18529" xr:uid="{00000000-0005-0000-0000-000075480000}"/>
    <cellStyle name="Normal 2 3 6 2 2 3 4" xfId="5083" xr:uid="{00000000-0005-0000-0000-0000EC130000}"/>
    <cellStyle name="Normal 2 3 6 2 2 3 4 2" xfId="15135" xr:uid="{00000000-0005-0000-0000-0000303B0000}"/>
    <cellStyle name="Normal 2 3 6 2 2 3 4 2 3" xfId="30230" xr:uid="{00000000-0005-0000-0000-00002A760000}"/>
    <cellStyle name="Normal 2 3 6 2 2 3 4 3" xfId="10115" xr:uid="{00000000-0005-0000-0000-000094270000}"/>
    <cellStyle name="Normal 2 3 6 2 2 3 4 3 3" xfId="25213" xr:uid="{00000000-0005-0000-0000-000091620000}"/>
    <cellStyle name="Normal 2 3 6 2 2 3 4 5" xfId="20200" xr:uid="{00000000-0005-0000-0000-0000FC4E0000}"/>
    <cellStyle name="Normal 2 3 6 2 2 3 5" xfId="11793" xr:uid="{00000000-0005-0000-0000-0000222E0000}"/>
    <cellStyle name="Normal 2 3 6 2 2 3 5 3" xfId="26888" xr:uid="{00000000-0005-0000-0000-00001C690000}"/>
    <cellStyle name="Normal 2 3 6 2 2 3 6" xfId="6772" xr:uid="{00000000-0005-0000-0000-0000851A0000}"/>
    <cellStyle name="Normal 2 3 6 2 2 3 6 3" xfId="21871" xr:uid="{00000000-0005-0000-0000-000083550000}"/>
    <cellStyle name="Normal 2 3 6 2 2 3 8" xfId="16858" xr:uid="{00000000-0005-0000-0000-0000EE410000}"/>
    <cellStyle name="Normal 2 3 6 2 2 4" xfId="2120" xr:uid="{00000000-0005-0000-0000-000058080000}"/>
    <cellStyle name="Normal 2 3 6 2 2 4 2" xfId="3809" xr:uid="{00000000-0005-0000-0000-0000F20E0000}"/>
    <cellStyle name="Normal 2 3 6 2 2 4 2 2" xfId="13882" xr:uid="{00000000-0005-0000-0000-00004B360000}"/>
    <cellStyle name="Normal 2 3 6 2 2 4 2 2 3" xfId="28977" xr:uid="{00000000-0005-0000-0000-000045710000}"/>
    <cellStyle name="Normal 2 3 6 2 2 4 2 3" xfId="8862" xr:uid="{00000000-0005-0000-0000-0000AF220000}"/>
    <cellStyle name="Normal 2 3 6 2 2 4 2 3 3" xfId="23960" xr:uid="{00000000-0005-0000-0000-0000AC5D0000}"/>
    <cellStyle name="Normal 2 3 6 2 2 4 2 5" xfId="18947" xr:uid="{00000000-0005-0000-0000-0000174A0000}"/>
    <cellStyle name="Normal 2 3 6 2 2 4 3" xfId="5501" xr:uid="{00000000-0005-0000-0000-00008E150000}"/>
    <cellStyle name="Normal 2 3 6 2 2 4 3 2" xfId="15553" xr:uid="{00000000-0005-0000-0000-0000D23C0000}"/>
    <cellStyle name="Normal 2 3 6 2 2 4 3 2 3" xfId="30648" xr:uid="{00000000-0005-0000-0000-0000CC770000}"/>
    <cellStyle name="Normal 2 3 6 2 2 4 3 3" xfId="10533" xr:uid="{00000000-0005-0000-0000-000036290000}"/>
    <cellStyle name="Normal 2 3 6 2 2 4 3 3 3" xfId="25631" xr:uid="{00000000-0005-0000-0000-000033640000}"/>
    <cellStyle name="Normal 2 3 6 2 2 4 3 5" xfId="20618" xr:uid="{00000000-0005-0000-0000-00009E500000}"/>
    <cellStyle name="Normal 2 3 6 2 2 4 4" xfId="12211" xr:uid="{00000000-0005-0000-0000-0000C42F0000}"/>
    <cellStyle name="Normal 2 3 6 2 2 4 4 3" xfId="27306" xr:uid="{00000000-0005-0000-0000-0000BE6A0000}"/>
    <cellStyle name="Normal 2 3 6 2 2 4 5" xfId="7190" xr:uid="{00000000-0005-0000-0000-0000271C0000}"/>
    <cellStyle name="Normal 2 3 6 2 2 4 5 3" xfId="22289" xr:uid="{00000000-0005-0000-0000-000025570000}"/>
    <cellStyle name="Normal 2 3 6 2 2 4 7" xfId="17276" xr:uid="{00000000-0005-0000-0000-000090430000}"/>
    <cellStyle name="Normal 2 3 6 2 2 5" xfId="2972" xr:uid="{00000000-0005-0000-0000-0000AD0B0000}"/>
    <cellStyle name="Normal 2 3 6 2 2 5 2" xfId="13046" xr:uid="{00000000-0005-0000-0000-000007330000}"/>
    <cellStyle name="Normal 2 3 6 2 2 5 2 3" xfId="28141" xr:uid="{00000000-0005-0000-0000-0000016E0000}"/>
    <cellStyle name="Normal 2 3 6 2 2 5 3" xfId="8026" xr:uid="{00000000-0005-0000-0000-00006B1F0000}"/>
    <cellStyle name="Normal 2 3 6 2 2 5 3 3" xfId="23124" xr:uid="{00000000-0005-0000-0000-0000685A0000}"/>
    <cellStyle name="Normal 2 3 6 2 2 5 5" xfId="18111" xr:uid="{00000000-0005-0000-0000-0000D3460000}"/>
    <cellStyle name="Normal 2 3 6 2 2 6" xfId="4665" xr:uid="{00000000-0005-0000-0000-00004A120000}"/>
    <cellStyle name="Normal 2 3 6 2 2 6 2" xfId="14717" xr:uid="{00000000-0005-0000-0000-00008E390000}"/>
    <cellStyle name="Normal 2 3 6 2 2 6 2 3" xfId="29812" xr:uid="{00000000-0005-0000-0000-000088740000}"/>
    <cellStyle name="Normal 2 3 6 2 2 6 3" xfId="9697" xr:uid="{00000000-0005-0000-0000-0000F2250000}"/>
    <cellStyle name="Normal 2 3 6 2 2 6 3 3" xfId="24795" xr:uid="{00000000-0005-0000-0000-0000EF600000}"/>
    <cellStyle name="Normal 2 3 6 2 2 6 5" xfId="19782" xr:uid="{00000000-0005-0000-0000-00005A4D0000}"/>
    <cellStyle name="Normal 2 3 6 2 2 7" xfId="11375" xr:uid="{00000000-0005-0000-0000-0000802C0000}"/>
    <cellStyle name="Normal 2 3 6 2 2 7 3" xfId="26470" xr:uid="{00000000-0005-0000-0000-00007A670000}"/>
    <cellStyle name="Normal 2 3 6 2 2 8" xfId="6354" xr:uid="{00000000-0005-0000-0000-0000E3180000}"/>
    <cellStyle name="Normal 2 3 6 2 2 8 3" xfId="21453" xr:uid="{00000000-0005-0000-0000-0000E1530000}"/>
    <cellStyle name="Normal 2 3 6 2 3" xfId="1382" xr:uid="{00000000-0005-0000-0000-000076050000}"/>
    <cellStyle name="Normal 2 3 6 2 3 2" xfId="1803" xr:uid="{00000000-0005-0000-0000-00001B070000}"/>
    <cellStyle name="Normal 2 3 6 2 3 2 2" xfId="2642" xr:uid="{00000000-0005-0000-0000-0000620A0000}"/>
    <cellStyle name="Normal 2 3 6 2 3 2 2 2" xfId="4331" xr:uid="{00000000-0005-0000-0000-0000FC100000}"/>
    <cellStyle name="Normal 2 3 6 2 3 2 2 2 2" xfId="14404" xr:uid="{00000000-0005-0000-0000-000055380000}"/>
    <cellStyle name="Normal 2 3 6 2 3 2 2 2 2 3" xfId="29499" xr:uid="{00000000-0005-0000-0000-00004F730000}"/>
    <cellStyle name="Normal 2 3 6 2 3 2 2 2 3" xfId="9384" xr:uid="{00000000-0005-0000-0000-0000B9240000}"/>
    <cellStyle name="Normal 2 3 6 2 3 2 2 2 3 3" xfId="24482" xr:uid="{00000000-0005-0000-0000-0000B65F0000}"/>
    <cellStyle name="Normal 2 3 6 2 3 2 2 2 5" xfId="19469" xr:uid="{00000000-0005-0000-0000-0000214C0000}"/>
    <cellStyle name="Normal 2 3 6 2 3 2 2 3" xfId="6023" xr:uid="{00000000-0005-0000-0000-000098170000}"/>
    <cellStyle name="Normal 2 3 6 2 3 2 2 3 2" xfId="16075" xr:uid="{00000000-0005-0000-0000-0000DC3E0000}"/>
    <cellStyle name="Normal 2 3 6 2 3 2 2 3 2 3" xfId="31170" xr:uid="{00000000-0005-0000-0000-0000D6790000}"/>
    <cellStyle name="Normal 2 3 6 2 3 2 2 3 3" xfId="11055" xr:uid="{00000000-0005-0000-0000-0000402B0000}"/>
    <cellStyle name="Normal 2 3 6 2 3 2 2 3 3 3" xfId="26153" xr:uid="{00000000-0005-0000-0000-00003D660000}"/>
    <cellStyle name="Normal 2 3 6 2 3 2 2 3 5" xfId="21140" xr:uid="{00000000-0005-0000-0000-0000A8520000}"/>
    <cellStyle name="Normal 2 3 6 2 3 2 2 4" xfId="12733" xr:uid="{00000000-0005-0000-0000-0000CE310000}"/>
    <cellStyle name="Normal 2 3 6 2 3 2 2 4 3" xfId="27828" xr:uid="{00000000-0005-0000-0000-0000C86C0000}"/>
    <cellStyle name="Normal 2 3 6 2 3 2 2 5" xfId="7712" xr:uid="{00000000-0005-0000-0000-0000311E0000}"/>
    <cellStyle name="Normal 2 3 6 2 3 2 2 5 3" xfId="22811" xr:uid="{00000000-0005-0000-0000-00002F590000}"/>
    <cellStyle name="Normal 2 3 6 2 3 2 2 7" xfId="17798" xr:uid="{00000000-0005-0000-0000-00009A450000}"/>
    <cellStyle name="Normal 2 3 6 2 3 2 3" xfId="3494" xr:uid="{00000000-0005-0000-0000-0000B70D0000}"/>
    <cellStyle name="Normal 2 3 6 2 3 2 3 2" xfId="13568" xr:uid="{00000000-0005-0000-0000-000011350000}"/>
    <cellStyle name="Normal 2 3 6 2 3 2 3 2 3" xfId="28663" xr:uid="{00000000-0005-0000-0000-00000B700000}"/>
    <cellStyle name="Normal 2 3 6 2 3 2 3 3" xfId="8548" xr:uid="{00000000-0005-0000-0000-000075210000}"/>
    <cellStyle name="Normal 2 3 6 2 3 2 3 3 3" xfId="23646" xr:uid="{00000000-0005-0000-0000-0000725C0000}"/>
    <cellStyle name="Normal 2 3 6 2 3 2 3 5" xfId="18633" xr:uid="{00000000-0005-0000-0000-0000DD480000}"/>
    <cellStyle name="Normal 2 3 6 2 3 2 4" xfId="5187" xr:uid="{00000000-0005-0000-0000-000054140000}"/>
    <cellStyle name="Normal 2 3 6 2 3 2 4 2" xfId="15239" xr:uid="{00000000-0005-0000-0000-0000983B0000}"/>
    <cellStyle name="Normal 2 3 6 2 3 2 4 2 3" xfId="30334" xr:uid="{00000000-0005-0000-0000-000092760000}"/>
    <cellStyle name="Normal 2 3 6 2 3 2 4 3" xfId="10219" xr:uid="{00000000-0005-0000-0000-0000FC270000}"/>
    <cellStyle name="Normal 2 3 6 2 3 2 4 3 3" xfId="25317" xr:uid="{00000000-0005-0000-0000-0000F9620000}"/>
    <cellStyle name="Normal 2 3 6 2 3 2 4 5" xfId="20304" xr:uid="{00000000-0005-0000-0000-0000644F0000}"/>
    <cellStyle name="Normal 2 3 6 2 3 2 5" xfId="11897" xr:uid="{00000000-0005-0000-0000-00008A2E0000}"/>
    <cellStyle name="Normal 2 3 6 2 3 2 5 3" xfId="26992" xr:uid="{00000000-0005-0000-0000-000084690000}"/>
    <cellStyle name="Normal 2 3 6 2 3 2 6" xfId="6876" xr:uid="{00000000-0005-0000-0000-0000ED1A0000}"/>
    <cellStyle name="Normal 2 3 6 2 3 2 6 3" xfId="21975" xr:uid="{00000000-0005-0000-0000-0000EB550000}"/>
    <cellStyle name="Normal 2 3 6 2 3 2 8" xfId="16962" xr:uid="{00000000-0005-0000-0000-000056420000}"/>
    <cellStyle name="Normal 2 3 6 2 3 3" xfId="2224" xr:uid="{00000000-0005-0000-0000-0000C0080000}"/>
    <cellStyle name="Normal 2 3 6 2 3 3 2" xfId="3913" xr:uid="{00000000-0005-0000-0000-00005A0F0000}"/>
    <cellStyle name="Normal 2 3 6 2 3 3 2 2" xfId="13986" xr:uid="{00000000-0005-0000-0000-0000B3360000}"/>
    <cellStyle name="Normal 2 3 6 2 3 3 2 2 3" xfId="29081" xr:uid="{00000000-0005-0000-0000-0000AD710000}"/>
    <cellStyle name="Normal 2 3 6 2 3 3 2 3" xfId="8966" xr:uid="{00000000-0005-0000-0000-000017230000}"/>
    <cellStyle name="Normal 2 3 6 2 3 3 2 3 3" xfId="24064" xr:uid="{00000000-0005-0000-0000-0000145E0000}"/>
    <cellStyle name="Normal 2 3 6 2 3 3 2 5" xfId="19051" xr:uid="{00000000-0005-0000-0000-00007F4A0000}"/>
    <cellStyle name="Normal 2 3 6 2 3 3 3" xfId="5605" xr:uid="{00000000-0005-0000-0000-0000F6150000}"/>
    <cellStyle name="Normal 2 3 6 2 3 3 3 2" xfId="15657" xr:uid="{00000000-0005-0000-0000-00003A3D0000}"/>
    <cellStyle name="Normal 2 3 6 2 3 3 3 2 3" xfId="30752" xr:uid="{00000000-0005-0000-0000-000034780000}"/>
    <cellStyle name="Normal 2 3 6 2 3 3 3 3" xfId="10637" xr:uid="{00000000-0005-0000-0000-00009E290000}"/>
    <cellStyle name="Normal 2 3 6 2 3 3 3 3 3" xfId="25735" xr:uid="{00000000-0005-0000-0000-00009B640000}"/>
    <cellStyle name="Normal 2 3 6 2 3 3 3 5" xfId="20722" xr:uid="{00000000-0005-0000-0000-000006510000}"/>
    <cellStyle name="Normal 2 3 6 2 3 3 4" xfId="12315" xr:uid="{00000000-0005-0000-0000-00002C300000}"/>
    <cellStyle name="Normal 2 3 6 2 3 3 4 3" xfId="27410" xr:uid="{00000000-0005-0000-0000-0000266B0000}"/>
    <cellStyle name="Normal 2 3 6 2 3 3 5" xfId="7294" xr:uid="{00000000-0005-0000-0000-00008F1C0000}"/>
    <cellStyle name="Normal 2 3 6 2 3 3 5 3" xfId="22393" xr:uid="{00000000-0005-0000-0000-00008D570000}"/>
    <cellStyle name="Normal 2 3 6 2 3 3 7" xfId="17380" xr:uid="{00000000-0005-0000-0000-0000F8430000}"/>
    <cellStyle name="Normal 2 3 6 2 3 4" xfId="3076" xr:uid="{00000000-0005-0000-0000-0000150C0000}"/>
    <cellStyle name="Normal 2 3 6 2 3 4 2" xfId="13150" xr:uid="{00000000-0005-0000-0000-00006F330000}"/>
    <cellStyle name="Normal 2 3 6 2 3 4 2 3" xfId="28245" xr:uid="{00000000-0005-0000-0000-0000696E0000}"/>
    <cellStyle name="Normal 2 3 6 2 3 4 3" xfId="8130" xr:uid="{00000000-0005-0000-0000-0000D31F0000}"/>
    <cellStyle name="Normal 2 3 6 2 3 4 3 3" xfId="23228" xr:uid="{00000000-0005-0000-0000-0000D05A0000}"/>
    <cellStyle name="Normal 2 3 6 2 3 4 5" xfId="18215" xr:uid="{00000000-0005-0000-0000-00003B470000}"/>
    <cellStyle name="Normal 2 3 6 2 3 5" xfId="4769" xr:uid="{00000000-0005-0000-0000-0000B2120000}"/>
    <cellStyle name="Normal 2 3 6 2 3 5 2" xfId="14821" xr:uid="{00000000-0005-0000-0000-0000F6390000}"/>
    <cellStyle name="Normal 2 3 6 2 3 5 2 3" xfId="29916" xr:uid="{00000000-0005-0000-0000-0000F0740000}"/>
    <cellStyle name="Normal 2 3 6 2 3 5 3" xfId="9801" xr:uid="{00000000-0005-0000-0000-00005A260000}"/>
    <cellStyle name="Normal 2 3 6 2 3 5 3 3" xfId="24899" xr:uid="{00000000-0005-0000-0000-000057610000}"/>
    <cellStyle name="Normal 2 3 6 2 3 5 5" xfId="19886" xr:uid="{00000000-0005-0000-0000-0000C24D0000}"/>
    <cellStyle name="Normal 2 3 6 2 3 6" xfId="11479" xr:uid="{00000000-0005-0000-0000-0000E82C0000}"/>
    <cellStyle name="Normal 2 3 6 2 3 6 3" xfId="26574" xr:uid="{00000000-0005-0000-0000-0000E2670000}"/>
    <cellStyle name="Normal 2 3 6 2 3 7" xfId="6458" xr:uid="{00000000-0005-0000-0000-00004B190000}"/>
    <cellStyle name="Normal 2 3 6 2 3 7 3" xfId="21557" xr:uid="{00000000-0005-0000-0000-000049540000}"/>
    <cellStyle name="Normal 2 3 6 2 3 9" xfId="16544" xr:uid="{00000000-0005-0000-0000-0000B4400000}"/>
    <cellStyle name="Normal 2 3 6 2 4" xfId="1595" xr:uid="{00000000-0005-0000-0000-00004B060000}"/>
    <cellStyle name="Normal 2 3 6 2 4 2" xfId="2434" xr:uid="{00000000-0005-0000-0000-000092090000}"/>
    <cellStyle name="Normal 2 3 6 2 4 2 2" xfId="4123" xr:uid="{00000000-0005-0000-0000-00002C100000}"/>
    <cellStyle name="Normal 2 3 6 2 4 2 2 2" xfId="14196" xr:uid="{00000000-0005-0000-0000-000085370000}"/>
    <cellStyle name="Normal 2 3 6 2 4 2 2 2 3" xfId="29291" xr:uid="{00000000-0005-0000-0000-00007F720000}"/>
    <cellStyle name="Normal 2 3 6 2 4 2 2 3" xfId="9176" xr:uid="{00000000-0005-0000-0000-0000E9230000}"/>
    <cellStyle name="Normal 2 3 6 2 4 2 2 3 3" xfId="24274" xr:uid="{00000000-0005-0000-0000-0000E65E0000}"/>
    <cellStyle name="Normal 2 3 6 2 4 2 2 5" xfId="19261" xr:uid="{00000000-0005-0000-0000-0000514B0000}"/>
    <cellStyle name="Normal 2 3 6 2 4 2 3" xfId="5815" xr:uid="{00000000-0005-0000-0000-0000C8160000}"/>
    <cellStyle name="Normal 2 3 6 2 4 2 3 2" xfId="15867" xr:uid="{00000000-0005-0000-0000-00000C3E0000}"/>
    <cellStyle name="Normal 2 3 6 2 4 2 3 2 3" xfId="30962" xr:uid="{00000000-0005-0000-0000-000006790000}"/>
    <cellStyle name="Normal 2 3 6 2 4 2 3 3" xfId="10847" xr:uid="{00000000-0005-0000-0000-0000702A0000}"/>
    <cellStyle name="Normal 2 3 6 2 4 2 3 3 3" xfId="25945" xr:uid="{00000000-0005-0000-0000-00006D650000}"/>
    <cellStyle name="Normal 2 3 6 2 4 2 3 5" xfId="20932" xr:uid="{00000000-0005-0000-0000-0000D8510000}"/>
    <cellStyle name="Normal 2 3 6 2 4 2 4" xfId="12525" xr:uid="{00000000-0005-0000-0000-0000FE300000}"/>
    <cellStyle name="Normal 2 3 6 2 4 2 4 3" xfId="27620" xr:uid="{00000000-0005-0000-0000-0000F86B0000}"/>
    <cellStyle name="Normal 2 3 6 2 4 2 5" xfId="7504" xr:uid="{00000000-0005-0000-0000-0000611D0000}"/>
    <cellStyle name="Normal 2 3 6 2 4 2 5 3" xfId="22603" xr:uid="{00000000-0005-0000-0000-00005F580000}"/>
    <cellStyle name="Normal 2 3 6 2 4 2 7" xfId="17590" xr:uid="{00000000-0005-0000-0000-0000CA440000}"/>
    <cellStyle name="Normal 2 3 6 2 4 3" xfId="3286" xr:uid="{00000000-0005-0000-0000-0000E70C0000}"/>
    <cellStyle name="Normal 2 3 6 2 4 3 2" xfId="13360" xr:uid="{00000000-0005-0000-0000-000041340000}"/>
    <cellStyle name="Normal 2 3 6 2 4 3 2 3" xfId="28455" xr:uid="{00000000-0005-0000-0000-00003B6F0000}"/>
    <cellStyle name="Normal 2 3 6 2 4 3 3" xfId="8340" xr:uid="{00000000-0005-0000-0000-0000A5200000}"/>
    <cellStyle name="Normal 2 3 6 2 4 3 3 3" xfId="23438" xr:uid="{00000000-0005-0000-0000-0000A25B0000}"/>
    <cellStyle name="Normal 2 3 6 2 4 3 5" xfId="18425" xr:uid="{00000000-0005-0000-0000-00000D480000}"/>
    <cellStyle name="Normal 2 3 6 2 4 4" xfId="4979" xr:uid="{00000000-0005-0000-0000-000084130000}"/>
    <cellStyle name="Normal 2 3 6 2 4 4 2" xfId="15031" xr:uid="{00000000-0005-0000-0000-0000C83A0000}"/>
    <cellStyle name="Normal 2 3 6 2 4 4 2 3" xfId="30126" xr:uid="{00000000-0005-0000-0000-0000C2750000}"/>
    <cellStyle name="Normal 2 3 6 2 4 4 3" xfId="10011" xr:uid="{00000000-0005-0000-0000-00002C270000}"/>
    <cellStyle name="Normal 2 3 6 2 4 4 3 3" xfId="25109" xr:uid="{00000000-0005-0000-0000-000029620000}"/>
    <cellStyle name="Normal 2 3 6 2 4 4 5" xfId="20096" xr:uid="{00000000-0005-0000-0000-0000944E0000}"/>
    <cellStyle name="Normal 2 3 6 2 4 5" xfId="11689" xr:uid="{00000000-0005-0000-0000-0000BA2D0000}"/>
    <cellStyle name="Normal 2 3 6 2 4 5 3" xfId="26784" xr:uid="{00000000-0005-0000-0000-0000B4680000}"/>
    <cellStyle name="Normal 2 3 6 2 4 6" xfId="6668" xr:uid="{00000000-0005-0000-0000-00001D1A0000}"/>
    <cellStyle name="Normal 2 3 6 2 4 6 3" xfId="21767" xr:uid="{00000000-0005-0000-0000-00001B550000}"/>
    <cellStyle name="Normal 2 3 6 2 4 8" xfId="16754" xr:uid="{00000000-0005-0000-0000-000086410000}"/>
    <cellStyle name="Normal 2 3 6 2 5" xfId="2016" xr:uid="{00000000-0005-0000-0000-0000F0070000}"/>
    <cellStyle name="Normal 2 3 6 2 5 2" xfId="3705" xr:uid="{00000000-0005-0000-0000-00008A0E0000}"/>
    <cellStyle name="Normal 2 3 6 2 5 2 2" xfId="13778" xr:uid="{00000000-0005-0000-0000-0000E3350000}"/>
    <cellStyle name="Normal 2 3 6 2 5 2 2 3" xfId="28873" xr:uid="{00000000-0005-0000-0000-0000DD700000}"/>
    <cellStyle name="Normal 2 3 6 2 5 2 3" xfId="8758" xr:uid="{00000000-0005-0000-0000-000047220000}"/>
    <cellStyle name="Normal 2 3 6 2 5 2 3 3" xfId="23856" xr:uid="{00000000-0005-0000-0000-0000445D0000}"/>
    <cellStyle name="Normal 2 3 6 2 5 2 5" xfId="18843" xr:uid="{00000000-0005-0000-0000-0000AF490000}"/>
    <cellStyle name="Normal 2 3 6 2 5 3" xfId="5397" xr:uid="{00000000-0005-0000-0000-000026150000}"/>
    <cellStyle name="Normal 2 3 6 2 5 3 2" xfId="15449" xr:uid="{00000000-0005-0000-0000-00006A3C0000}"/>
    <cellStyle name="Normal 2 3 6 2 5 3 2 3" xfId="30544" xr:uid="{00000000-0005-0000-0000-000064770000}"/>
    <cellStyle name="Normal 2 3 6 2 5 3 3" xfId="10429" xr:uid="{00000000-0005-0000-0000-0000CE280000}"/>
    <cellStyle name="Normal 2 3 6 2 5 3 3 3" xfId="25527" xr:uid="{00000000-0005-0000-0000-0000CB630000}"/>
    <cellStyle name="Normal 2 3 6 2 5 3 5" xfId="20514" xr:uid="{00000000-0005-0000-0000-000036500000}"/>
    <cellStyle name="Normal 2 3 6 2 5 4" xfId="12107" xr:uid="{00000000-0005-0000-0000-00005C2F0000}"/>
    <cellStyle name="Normal 2 3 6 2 5 4 3" xfId="27202" xr:uid="{00000000-0005-0000-0000-0000566A0000}"/>
    <cellStyle name="Normal 2 3 6 2 5 5" xfId="7086" xr:uid="{00000000-0005-0000-0000-0000BF1B0000}"/>
    <cellStyle name="Normal 2 3 6 2 5 5 3" xfId="22185" xr:uid="{00000000-0005-0000-0000-0000BD560000}"/>
    <cellStyle name="Normal 2 3 6 2 5 7" xfId="17172" xr:uid="{00000000-0005-0000-0000-000028430000}"/>
    <cellStyle name="Normal 2 3 6 2 6" xfId="2868" xr:uid="{00000000-0005-0000-0000-0000450B0000}"/>
    <cellStyle name="Normal 2 3 6 2 6 2" xfId="12942" xr:uid="{00000000-0005-0000-0000-00009F320000}"/>
    <cellStyle name="Normal 2 3 6 2 6 2 3" xfId="28037" xr:uid="{00000000-0005-0000-0000-0000996D0000}"/>
    <cellStyle name="Normal 2 3 6 2 6 3" xfId="7922" xr:uid="{00000000-0005-0000-0000-0000031F0000}"/>
    <cellStyle name="Normal 2 3 6 2 6 3 3" xfId="23020" xr:uid="{00000000-0005-0000-0000-0000005A0000}"/>
    <cellStyle name="Normal 2 3 6 2 6 5" xfId="18007" xr:uid="{00000000-0005-0000-0000-00006B460000}"/>
    <cellStyle name="Normal 2 3 6 2 7" xfId="4561" xr:uid="{00000000-0005-0000-0000-0000E2110000}"/>
    <cellStyle name="Normal 2 3 6 2 7 2" xfId="14613" xr:uid="{00000000-0005-0000-0000-000026390000}"/>
    <cellStyle name="Normal 2 3 6 2 7 2 3" xfId="29708" xr:uid="{00000000-0005-0000-0000-000020740000}"/>
    <cellStyle name="Normal 2 3 6 2 7 3" xfId="9593" xr:uid="{00000000-0005-0000-0000-00008A250000}"/>
    <cellStyle name="Normal 2 3 6 2 7 3 3" xfId="24691" xr:uid="{00000000-0005-0000-0000-000087600000}"/>
    <cellStyle name="Normal 2 3 6 2 7 5" xfId="19678" xr:uid="{00000000-0005-0000-0000-0000F24C0000}"/>
    <cellStyle name="Normal 2 3 6 2 8" xfId="11271" xr:uid="{00000000-0005-0000-0000-0000182C0000}"/>
    <cellStyle name="Normal 2 3 6 2 8 3" xfId="26366" xr:uid="{00000000-0005-0000-0000-000012670000}"/>
    <cellStyle name="Normal 2 3 6 2 9" xfId="6250" xr:uid="{00000000-0005-0000-0000-00007B180000}"/>
    <cellStyle name="Normal 2 3 6 2 9 3" xfId="21349" xr:uid="{00000000-0005-0000-0000-000079530000}"/>
    <cellStyle name="Normal 2 3 6 3" xfId="1215" xr:uid="{00000000-0005-0000-0000-0000CF040000}"/>
    <cellStyle name="Normal 2 3 6 3 10" xfId="16388" xr:uid="{00000000-0005-0000-0000-000018400000}"/>
    <cellStyle name="Normal 2 3 6 3 2" xfId="1434" xr:uid="{00000000-0005-0000-0000-0000AA050000}"/>
    <cellStyle name="Normal 2 3 6 3 2 2" xfId="1855" xr:uid="{00000000-0005-0000-0000-00004F070000}"/>
    <cellStyle name="Normal 2 3 6 3 2 2 2" xfId="2694" xr:uid="{00000000-0005-0000-0000-0000960A0000}"/>
    <cellStyle name="Normal 2 3 6 3 2 2 2 2" xfId="4383" xr:uid="{00000000-0005-0000-0000-000030110000}"/>
    <cellStyle name="Normal 2 3 6 3 2 2 2 2 2" xfId="14456" xr:uid="{00000000-0005-0000-0000-000089380000}"/>
    <cellStyle name="Normal 2 3 6 3 2 2 2 2 2 3" xfId="29551" xr:uid="{00000000-0005-0000-0000-000083730000}"/>
    <cellStyle name="Normal 2 3 6 3 2 2 2 2 3" xfId="9436" xr:uid="{00000000-0005-0000-0000-0000ED240000}"/>
    <cellStyle name="Normal 2 3 6 3 2 2 2 2 3 3" xfId="24534" xr:uid="{00000000-0005-0000-0000-0000EA5F0000}"/>
    <cellStyle name="Normal 2 3 6 3 2 2 2 2 5" xfId="19521" xr:uid="{00000000-0005-0000-0000-0000554C0000}"/>
    <cellStyle name="Normal 2 3 6 3 2 2 2 3" xfId="6075" xr:uid="{00000000-0005-0000-0000-0000CC170000}"/>
    <cellStyle name="Normal 2 3 6 3 2 2 2 3 2" xfId="16127" xr:uid="{00000000-0005-0000-0000-0000103F0000}"/>
    <cellStyle name="Normal 2 3 6 3 2 2 2 3 2 3" xfId="31222" xr:uid="{00000000-0005-0000-0000-00000A7A0000}"/>
    <cellStyle name="Normal 2 3 6 3 2 2 2 3 3" xfId="11107" xr:uid="{00000000-0005-0000-0000-0000742B0000}"/>
    <cellStyle name="Normal 2 3 6 3 2 2 2 3 3 3" xfId="26205" xr:uid="{00000000-0005-0000-0000-000071660000}"/>
    <cellStyle name="Normal 2 3 6 3 2 2 2 3 5" xfId="21192" xr:uid="{00000000-0005-0000-0000-0000DC520000}"/>
    <cellStyle name="Normal 2 3 6 3 2 2 2 4" xfId="12785" xr:uid="{00000000-0005-0000-0000-000002320000}"/>
    <cellStyle name="Normal 2 3 6 3 2 2 2 4 3" xfId="27880" xr:uid="{00000000-0005-0000-0000-0000FC6C0000}"/>
    <cellStyle name="Normal 2 3 6 3 2 2 2 5" xfId="7764" xr:uid="{00000000-0005-0000-0000-0000651E0000}"/>
    <cellStyle name="Normal 2 3 6 3 2 2 2 5 3" xfId="22863" xr:uid="{00000000-0005-0000-0000-000063590000}"/>
    <cellStyle name="Normal 2 3 6 3 2 2 2 7" xfId="17850" xr:uid="{00000000-0005-0000-0000-0000CE450000}"/>
    <cellStyle name="Normal 2 3 6 3 2 2 3" xfId="3546" xr:uid="{00000000-0005-0000-0000-0000EB0D0000}"/>
    <cellStyle name="Normal 2 3 6 3 2 2 3 2" xfId="13620" xr:uid="{00000000-0005-0000-0000-000045350000}"/>
    <cellStyle name="Normal 2 3 6 3 2 2 3 2 3" xfId="28715" xr:uid="{00000000-0005-0000-0000-00003F700000}"/>
    <cellStyle name="Normal 2 3 6 3 2 2 3 3" xfId="8600" xr:uid="{00000000-0005-0000-0000-0000A9210000}"/>
    <cellStyle name="Normal 2 3 6 3 2 2 3 3 3" xfId="23698" xr:uid="{00000000-0005-0000-0000-0000A65C0000}"/>
    <cellStyle name="Normal 2 3 6 3 2 2 3 5" xfId="18685" xr:uid="{00000000-0005-0000-0000-000011490000}"/>
    <cellStyle name="Normal 2 3 6 3 2 2 4" xfId="5239" xr:uid="{00000000-0005-0000-0000-000088140000}"/>
    <cellStyle name="Normal 2 3 6 3 2 2 4 2" xfId="15291" xr:uid="{00000000-0005-0000-0000-0000CC3B0000}"/>
    <cellStyle name="Normal 2 3 6 3 2 2 4 2 3" xfId="30386" xr:uid="{00000000-0005-0000-0000-0000C6760000}"/>
    <cellStyle name="Normal 2 3 6 3 2 2 4 3" xfId="10271" xr:uid="{00000000-0005-0000-0000-000030280000}"/>
    <cellStyle name="Normal 2 3 6 3 2 2 4 3 3" xfId="25369" xr:uid="{00000000-0005-0000-0000-00002D630000}"/>
    <cellStyle name="Normal 2 3 6 3 2 2 4 5" xfId="20356" xr:uid="{00000000-0005-0000-0000-0000984F0000}"/>
    <cellStyle name="Normal 2 3 6 3 2 2 5" xfId="11949" xr:uid="{00000000-0005-0000-0000-0000BE2E0000}"/>
    <cellStyle name="Normal 2 3 6 3 2 2 5 3" xfId="27044" xr:uid="{00000000-0005-0000-0000-0000B8690000}"/>
    <cellStyle name="Normal 2 3 6 3 2 2 6" xfId="6928" xr:uid="{00000000-0005-0000-0000-0000211B0000}"/>
    <cellStyle name="Normal 2 3 6 3 2 2 6 3" xfId="22027" xr:uid="{00000000-0005-0000-0000-00001F560000}"/>
    <cellStyle name="Normal 2 3 6 3 2 2 8" xfId="17014" xr:uid="{00000000-0005-0000-0000-00008A420000}"/>
    <cellStyle name="Normal 2 3 6 3 2 3" xfId="2276" xr:uid="{00000000-0005-0000-0000-0000F4080000}"/>
    <cellStyle name="Normal 2 3 6 3 2 3 2" xfId="3965" xr:uid="{00000000-0005-0000-0000-00008E0F0000}"/>
    <cellStyle name="Normal 2 3 6 3 2 3 2 2" xfId="14038" xr:uid="{00000000-0005-0000-0000-0000E7360000}"/>
    <cellStyle name="Normal 2 3 6 3 2 3 2 2 3" xfId="29133" xr:uid="{00000000-0005-0000-0000-0000E1710000}"/>
    <cellStyle name="Normal 2 3 6 3 2 3 2 3" xfId="9018" xr:uid="{00000000-0005-0000-0000-00004B230000}"/>
    <cellStyle name="Normal 2 3 6 3 2 3 2 3 3" xfId="24116" xr:uid="{00000000-0005-0000-0000-0000485E0000}"/>
    <cellStyle name="Normal 2 3 6 3 2 3 2 5" xfId="19103" xr:uid="{00000000-0005-0000-0000-0000B34A0000}"/>
    <cellStyle name="Normal 2 3 6 3 2 3 3" xfId="5657" xr:uid="{00000000-0005-0000-0000-00002A160000}"/>
    <cellStyle name="Normal 2 3 6 3 2 3 3 2" xfId="15709" xr:uid="{00000000-0005-0000-0000-00006E3D0000}"/>
    <cellStyle name="Normal 2 3 6 3 2 3 3 2 3" xfId="30804" xr:uid="{00000000-0005-0000-0000-000068780000}"/>
    <cellStyle name="Normal 2 3 6 3 2 3 3 3" xfId="10689" xr:uid="{00000000-0005-0000-0000-0000D2290000}"/>
    <cellStyle name="Normal 2 3 6 3 2 3 3 3 3" xfId="25787" xr:uid="{00000000-0005-0000-0000-0000CF640000}"/>
    <cellStyle name="Normal 2 3 6 3 2 3 3 5" xfId="20774" xr:uid="{00000000-0005-0000-0000-00003A510000}"/>
    <cellStyle name="Normal 2 3 6 3 2 3 4" xfId="12367" xr:uid="{00000000-0005-0000-0000-000060300000}"/>
    <cellStyle name="Normal 2 3 6 3 2 3 4 3" xfId="27462" xr:uid="{00000000-0005-0000-0000-00005A6B0000}"/>
    <cellStyle name="Normal 2 3 6 3 2 3 5" xfId="7346" xr:uid="{00000000-0005-0000-0000-0000C31C0000}"/>
    <cellStyle name="Normal 2 3 6 3 2 3 5 3" xfId="22445" xr:uid="{00000000-0005-0000-0000-0000C1570000}"/>
    <cellStyle name="Normal 2 3 6 3 2 3 7" xfId="17432" xr:uid="{00000000-0005-0000-0000-00002C440000}"/>
    <cellStyle name="Normal 2 3 6 3 2 4" xfId="3128" xr:uid="{00000000-0005-0000-0000-0000490C0000}"/>
    <cellStyle name="Normal 2 3 6 3 2 4 2" xfId="13202" xr:uid="{00000000-0005-0000-0000-0000A3330000}"/>
    <cellStyle name="Normal 2 3 6 3 2 4 2 3" xfId="28297" xr:uid="{00000000-0005-0000-0000-00009D6E0000}"/>
    <cellStyle name="Normal 2 3 6 3 2 4 3" xfId="8182" xr:uid="{00000000-0005-0000-0000-000007200000}"/>
    <cellStyle name="Normal 2 3 6 3 2 4 3 3" xfId="23280" xr:uid="{00000000-0005-0000-0000-0000045B0000}"/>
    <cellStyle name="Normal 2 3 6 3 2 4 5" xfId="18267" xr:uid="{00000000-0005-0000-0000-00006F470000}"/>
    <cellStyle name="Normal 2 3 6 3 2 5" xfId="4821" xr:uid="{00000000-0005-0000-0000-0000E6120000}"/>
    <cellStyle name="Normal 2 3 6 3 2 5 2" xfId="14873" xr:uid="{00000000-0005-0000-0000-00002A3A0000}"/>
    <cellStyle name="Normal 2 3 6 3 2 5 2 3" xfId="29968" xr:uid="{00000000-0005-0000-0000-000024750000}"/>
    <cellStyle name="Normal 2 3 6 3 2 5 3" xfId="9853" xr:uid="{00000000-0005-0000-0000-00008E260000}"/>
    <cellStyle name="Normal 2 3 6 3 2 5 3 3" xfId="24951" xr:uid="{00000000-0005-0000-0000-00008B610000}"/>
    <cellStyle name="Normal 2 3 6 3 2 5 5" xfId="19938" xr:uid="{00000000-0005-0000-0000-0000F64D0000}"/>
    <cellStyle name="Normal 2 3 6 3 2 6" xfId="11531" xr:uid="{00000000-0005-0000-0000-00001C2D0000}"/>
    <cellStyle name="Normal 2 3 6 3 2 6 3" xfId="26626" xr:uid="{00000000-0005-0000-0000-000016680000}"/>
    <cellStyle name="Normal 2 3 6 3 2 7" xfId="6510" xr:uid="{00000000-0005-0000-0000-00007F190000}"/>
    <cellStyle name="Normal 2 3 6 3 2 7 3" xfId="21609" xr:uid="{00000000-0005-0000-0000-00007D540000}"/>
    <cellStyle name="Normal 2 3 6 3 2 9" xfId="16596" xr:uid="{00000000-0005-0000-0000-0000E8400000}"/>
    <cellStyle name="Normal 2 3 6 3 3" xfId="1647" xr:uid="{00000000-0005-0000-0000-00007F060000}"/>
    <cellStyle name="Normal 2 3 6 3 3 2" xfId="2486" xr:uid="{00000000-0005-0000-0000-0000C6090000}"/>
    <cellStyle name="Normal 2 3 6 3 3 2 2" xfId="4175" xr:uid="{00000000-0005-0000-0000-000060100000}"/>
    <cellStyle name="Normal 2 3 6 3 3 2 2 2" xfId="14248" xr:uid="{00000000-0005-0000-0000-0000B9370000}"/>
    <cellStyle name="Normal 2 3 6 3 3 2 2 2 3" xfId="29343" xr:uid="{00000000-0005-0000-0000-0000B3720000}"/>
    <cellStyle name="Normal 2 3 6 3 3 2 2 3" xfId="9228" xr:uid="{00000000-0005-0000-0000-00001D240000}"/>
    <cellStyle name="Normal 2 3 6 3 3 2 2 3 3" xfId="24326" xr:uid="{00000000-0005-0000-0000-00001A5F0000}"/>
    <cellStyle name="Normal 2 3 6 3 3 2 2 5" xfId="19313" xr:uid="{00000000-0005-0000-0000-0000854B0000}"/>
    <cellStyle name="Normal 2 3 6 3 3 2 3" xfId="5867" xr:uid="{00000000-0005-0000-0000-0000FC160000}"/>
    <cellStyle name="Normal 2 3 6 3 3 2 3 2" xfId="15919" xr:uid="{00000000-0005-0000-0000-0000403E0000}"/>
    <cellStyle name="Normal 2 3 6 3 3 2 3 2 3" xfId="31014" xr:uid="{00000000-0005-0000-0000-00003A790000}"/>
    <cellStyle name="Normal 2 3 6 3 3 2 3 3" xfId="10899" xr:uid="{00000000-0005-0000-0000-0000A42A0000}"/>
    <cellStyle name="Normal 2 3 6 3 3 2 3 3 3" xfId="25997" xr:uid="{00000000-0005-0000-0000-0000A1650000}"/>
    <cellStyle name="Normal 2 3 6 3 3 2 3 5" xfId="20984" xr:uid="{00000000-0005-0000-0000-00000C520000}"/>
    <cellStyle name="Normal 2 3 6 3 3 2 4" xfId="12577" xr:uid="{00000000-0005-0000-0000-000032310000}"/>
    <cellStyle name="Normal 2 3 6 3 3 2 4 3" xfId="27672" xr:uid="{00000000-0005-0000-0000-00002C6C0000}"/>
    <cellStyle name="Normal 2 3 6 3 3 2 5" xfId="7556" xr:uid="{00000000-0005-0000-0000-0000951D0000}"/>
    <cellStyle name="Normal 2 3 6 3 3 2 5 3" xfId="22655" xr:uid="{00000000-0005-0000-0000-000093580000}"/>
    <cellStyle name="Normal 2 3 6 3 3 2 7" xfId="17642" xr:uid="{00000000-0005-0000-0000-0000FE440000}"/>
    <cellStyle name="Normal 2 3 6 3 3 3" xfId="3338" xr:uid="{00000000-0005-0000-0000-00001B0D0000}"/>
    <cellStyle name="Normal 2 3 6 3 3 3 2" xfId="13412" xr:uid="{00000000-0005-0000-0000-000075340000}"/>
    <cellStyle name="Normal 2 3 6 3 3 3 2 3" xfId="28507" xr:uid="{00000000-0005-0000-0000-00006F6F0000}"/>
    <cellStyle name="Normal 2 3 6 3 3 3 3" xfId="8392" xr:uid="{00000000-0005-0000-0000-0000D9200000}"/>
    <cellStyle name="Normal 2 3 6 3 3 3 3 3" xfId="23490" xr:uid="{00000000-0005-0000-0000-0000D65B0000}"/>
    <cellStyle name="Normal 2 3 6 3 3 3 5" xfId="18477" xr:uid="{00000000-0005-0000-0000-000041480000}"/>
    <cellStyle name="Normal 2 3 6 3 3 4" xfId="5031" xr:uid="{00000000-0005-0000-0000-0000B8130000}"/>
    <cellStyle name="Normal 2 3 6 3 3 4 2" xfId="15083" xr:uid="{00000000-0005-0000-0000-0000FC3A0000}"/>
    <cellStyle name="Normal 2 3 6 3 3 4 2 3" xfId="30178" xr:uid="{00000000-0005-0000-0000-0000F6750000}"/>
    <cellStyle name="Normal 2 3 6 3 3 4 3" xfId="10063" xr:uid="{00000000-0005-0000-0000-000060270000}"/>
    <cellStyle name="Normal 2 3 6 3 3 4 3 3" xfId="25161" xr:uid="{00000000-0005-0000-0000-00005D620000}"/>
    <cellStyle name="Normal 2 3 6 3 3 4 5" xfId="20148" xr:uid="{00000000-0005-0000-0000-0000C84E0000}"/>
    <cellStyle name="Normal 2 3 6 3 3 5" xfId="11741" xr:uid="{00000000-0005-0000-0000-0000EE2D0000}"/>
    <cellStyle name="Normal 2 3 6 3 3 5 3" xfId="26836" xr:uid="{00000000-0005-0000-0000-0000E8680000}"/>
    <cellStyle name="Normal 2 3 6 3 3 6" xfId="6720" xr:uid="{00000000-0005-0000-0000-0000511A0000}"/>
    <cellStyle name="Normal 2 3 6 3 3 6 3" xfId="21819" xr:uid="{00000000-0005-0000-0000-00004F550000}"/>
    <cellStyle name="Normal 2 3 6 3 3 8" xfId="16806" xr:uid="{00000000-0005-0000-0000-0000BA410000}"/>
    <cellStyle name="Normal 2 3 6 3 4" xfId="2068" xr:uid="{00000000-0005-0000-0000-000024080000}"/>
    <cellStyle name="Normal 2 3 6 3 4 2" xfId="3757" xr:uid="{00000000-0005-0000-0000-0000BE0E0000}"/>
    <cellStyle name="Normal 2 3 6 3 4 2 2" xfId="13830" xr:uid="{00000000-0005-0000-0000-000017360000}"/>
    <cellStyle name="Normal 2 3 6 3 4 2 2 3" xfId="28925" xr:uid="{00000000-0005-0000-0000-000011710000}"/>
    <cellStyle name="Normal 2 3 6 3 4 2 3" xfId="8810" xr:uid="{00000000-0005-0000-0000-00007B220000}"/>
    <cellStyle name="Normal 2 3 6 3 4 2 3 3" xfId="23908" xr:uid="{00000000-0005-0000-0000-0000785D0000}"/>
    <cellStyle name="Normal 2 3 6 3 4 2 5" xfId="18895" xr:uid="{00000000-0005-0000-0000-0000E3490000}"/>
    <cellStyle name="Normal 2 3 6 3 4 3" xfId="5449" xr:uid="{00000000-0005-0000-0000-00005A150000}"/>
    <cellStyle name="Normal 2 3 6 3 4 3 2" xfId="15501" xr:uid="{00000000-0005-0000-0000-00009E3C0000}"/>
    <cellStyle name="Normal 2 3 6 3 4 3 2 3" xfId="30596" xr:uid="{00000000-0005-0000-0000-000098770000}"/>
    <cellStyle name="Normal 2 3 6 3 4 3 3" xfId="10481" xr:uid="{00000000-0005-0000-0000-000002290000}"/>
    <cellStyle name="Normal 2 3 6 3 4 3 3 3" xfId="25579" xr:uid="{00000000-0005-0000-0000-0000FF630000}"/>
    <cellStyle name="Normal 2 3 6 3 4 3 5" xfId="20566" xr:uid="{00000000-0005-0000-0000-00006A500000}"/>
    <cellStyle name="Normal 2 3 6 3 4 4" xfId="12159" xr:uid="{00000000-0005-0000-0000-0000902F0000}"/>
    <cellStyle name="Normal 2 3 6 3 4 4 3" xfId="27254" xr:uid="{00000000-0005-0000-0000-00008A6A0000}"/>
    <cellStyle name="Normal 2 3 6 3 4 5" xfId="7138" xr:uid="{00000000-0005-0000-0000-0000F31B0000}"/>
    <cellStyle name="Normal 2 3 6 3 4 5 3" xfId="22237" xr:uid="{00000000-0005-0000-0000-0000F1560000}"/>
    <cellStyle name="Normal 2 3 6 3 4 7" xfId="17224" xr:uid="{00000000-0005-0000-0000-00005C430000}"/>
    <cellStyle name="Normal 2 3 6 3 5" xfId="2920" xr:uid="{00000000-0005-0000-0000-0000790B0000}"/>
    <cellStyle name="Normal 2 3 6 3 5 2" xfId="12994" xr:uid="{00000000-0005-0000-0000-0000D3320000}"/>
    <cellStyle name="Normal 2 3 6 3 5 2 3" xfId="28089" xr:uid="{00000000-0005-0000-0000-0000CD6D0000}"/>
    <cellStyle name="Normal 2 3 6 3 5 3" xfId="7974" xr:uid="{00000000-0005-0000-0000-0000371F0000}"/>
    <cellStyle name="Normal 2 3 6 3 5 3 3" xfId="23072" xr:uid="{00000000-0005-0000-0000-0000345A0000}"/>
    <cellStyle name="Normal 2 3 6 3 5 5" xfId="18059" xr:uid="{00000000-0005-0000-0000-00009F460000}"/>
    <cellStyle name="Normal 2 3 6 3 6" xfId="4613" xr:uid="{00000000-0005-0000-0000-000016120000}"/>
    <cellStyle name="Normal 2 3 6 3 6 2" xfId="14665" xr:uid="{00000000-0005-0000-0000-00005A390000}"/>
    <cellStyle name="Normal 2 3 6 3 6 2 3" xfId="29760" xr:uid="{00000000-0005-0000-0000-000054740000}"/>
    <cellStyle name="Normal 2 3 6 3 6 3" xfId="9645" xr:uid="{00000000-0005-0000-0000-0000BE250000}"/>
    <cellStyle name="Normal 2 3 6 3 6 3 3" xfId="24743" xr:uid="{00000000-0005-0000-0000-0000BB600000}"/>
    <cellStyle name="Normal 2 3 6 3 6 5" xfId="19730" xr:uid="{00000000-0005-0000-0000-0000264D0000}"/>
    <cellStyle name="Normal 2 3 6 3 7" xfId="11323" xr:uid="{00000000-0005-0000-0000-00004C2C0000}"/>
    <cellStyle name="Normal 2 3 6 3 7 3" xfId="26418" xr:uid="{00000000-0005-0000-0000-000046670000}"/>
    <cellStyle name="Normal 2 3 6 3 8" xfId="6302" xr:uid="{00000000-0005-0000-0000-0000AF180000}"/>
    <cellStyle name="Normal 2 3 6 3 8 3" xfId="21401" xr:uid="{00000000-0005-0000-0000-0000AD530000}"/>
    <cellStyle name="Normal 2 3 6 4" xfId="1328" xr:uid="{00000000-0005-0000-0000-000040050000}"/>
    <cellStyle name="Normal 2 3 6 4 2" xfId="1751" xr:uid="{00000000-0005-0000-0000-0000E7060000}"/>
    <cellStyle name="Normal 2 3 6 4 2 2" xfId="2590" xr:uid="{00000000-0005-0000-0000-00002E0A0000}"/>
    <cellStyle name="Normal 2 3 6 4 2 2 2" xfId="4279" xr:uid="{00000000-0005-0000-0000-0000C8100000}"/>
    <cellStyle name="Normal 2 3 6 4 2 2 2 2" xfId="14352" xr:uid="{00000000-0005-0000-0000-000021380000}"/>
    <cellStyle name="Normal 2 3 6 4 2 2 2 2 3" xfId="29447" xr:uid="{00000000-0005-0000-0000-00001B730000}"/>
    <cellStyle name="Normal 2 3 6 4 2 2 2 3" xfId="9332" xr:uid="{00000000-0005-0000-0000-000085240000}"/>
    <cellStyle name="Normal 2 3 6 4 2 2 2 3 3" xfId="24430" xr:uid="{00000000-0005-0000-0000-0000825F0000}"/>
    <cellStyle name="Normal 2 3 6 4 2 2 2 5" xfId="19417" xr:uid="{00000000-0005-0000-0000-0000ED4B0000}"/>
    <cellStyle name="Normal 2 3 6 4 2 2 3" xfId="5971" xr:uid="{00000000-0005-0000-0000-000064170000}"/>
    <cellStyle name="Normal 2 3 6 4 2 2 3 2" xfId="16023" xr:uid="{00000000-0005-0000-0000-0000A83E0000}"/>
    <cellStyle name="Normal 2 3 6 4 2 2 3 2 3" xfId="31118" xr:uid="{00000000-0005-0000-0000-0000A2790000}"/>
    <cellStyle name="Normal 2 3 6 4 2 2 3 3" xfId="11003" xr:uid="{00000000-0005-0000-0000-00000C2B0000}"/>
    <cellStyle name="Normal 2 3 6 4 2 2 3 3 3" xfId="26101" xr:uid="{00000000-0005-0000-0000-000009660000}"/>
    <cellStyle name="Normal 2 3 6 4 2 2 3 5" xfId="21088" xr:uid="{00000000-0005-0000-0000-000074520000}"/>
    <cellStyle name="Normal 2 3 6 4 2 2 4" xfId="12681" xr:uid="{00000000-0005-0000-0000-00009A310000}"/>
    <cellStyle name="Normal 2 3 6 4 2 2 4 3" xfId="27776" xr:uid="{00000000-0005-0000-0000-0000946C0000}"/>
    <cellStyle name="Normal 2 3 6 4 2 2 5" xfId="7660" xr:uid="{00000000-0005-0000-0000-0000FD1D0000}"/>
    <cellStyle name="Normal 2 3 6 4 2 2 5 3" xfId="22759" xr:uid="{00000000-0005-0000-0000-0000FB580000}"/>
    <cellStyle name="Normal 2 3 6 4 2 2 7" xfId="17746" xr:uid="{00000000-0005-0000-0000-000066450000}"/>
    <cellStyle name="Normal 2 3 6 4 2 3" xfId="3442" xr:uid="{00000000-0005-0000-0000-0000830D0000}"/>
    <cellStyle name="Normal 2 3 6 4 2 3 2" xfId="13516" xr:uid="{00000000-0005-0000-0000-0000DD340000}"/>
    <cellStyle name="Normal 2 3 6 4 2 3 2 3" xfId="28611" xr:uid="{00000000-0005-0000-0000-0000D76F0000}"/>
    <cellStyle name="Normal 2 3 6 4 2 3 3" xfId="8496" xr:uid="{00000000-0005-0000-0000-000041210000}"/>
    <cellStyle name="Normal 2 3 6 4 2 3 3 3" xfId="23594" xr:uid="{00000000-0005-0000-0000-00003E5C0000}"/>
    <cellStyle name="Normal 2 3 6 4 2 3 5" xfId="18581" xr:uid="{00000000-0005-0000-0000-0000A9480000}"/>
    <cellStyle name="Normal 2 3 6 4 2 4" xfId="5135" xr:uid="{00000000-0005-0000-0000-000020140000}"/>
    <cellStyle name="Normal 2 3 6 4 2 4 2" xfId="15187" xr:uid="{00000000-0005-0000-0000-0000643B0000}"/>
    <cellStyle name="Normal 2 3 6 4 2 4 2 3" xfId="30282" xr:uid="{00000000-0005-0000-0000-00005E760000}"/>
    <cellStyle name="Normal 2 3 6 4 2 4 3" xfId="10167" xr:uid="{00000000-0005-0000-0000-0000C8270000}"/>
    <cellStyle name="Normal 2 3 6 4 2 4 3 3" xfId="25265" xr:uid="{00000000-0005-0000-0000-0000C5620000}"/>
    <cellStyle name="Normal 2 3 6 4 2 4 5" xfId="20252" xr:uid="{00000000-0005-0000-0000-0000304F0000}"/>
    <cellStyle name="Normal 2 3 6 4 2 5" xfId="11845" xr:uid="{00000000-0005-0000-0000-0000562E0000}"/>
    <cellStyle name="Normal 2 3 6 4 2 5 3" xfId="26940" xr:uid="{00000000-0005-0000-0000-000050690000}"/>
    <cellStyle name="Normal 2 3 6 4 2 6" xfId="6824" xr:uid="{00000000-0005-0000-0000-0000B91A0000}"/>
    <cellStyle name="Normal 2 3 6 4 2 6 3" xfId="21923" xr:uid="{00000000-0005-0000-0000-0000B7550000}"/>
    <cellStyle name="Normal 2 3 6 4 2 8" xfId="16910" xr:uid="{00000000-0005-0000-0000-000022420000}"/>
    <cellStyle name="Normal 2 3 6 4 3" xfId="2172" xr:uid="{00000000-0005-0000-0000-00008C080000}"/>
    <cellStyle name="Normal 2 3 6 4 3 2" xfId="3861" xr:uid="{00000000-0005-0000-0000-0000260F0000}"/>
    <cellStyle name="Normal 2 3 6 4 3 2 2" xfId="13934" xr:uid="{00000000-0005-0000-0000-00007F360000}"/>
    <cellStyle name="Normal 2 3 6 4 3 2 2 3" xfId="29029" xr:uid="{00000000-0005-0000-0000-000079710000}"/>
    <cellStyle name="Normal 2 3 6 4 3 2 3" xfId="8914" xr:uid="{00000000-0005-0000-0000-0000E3220000}"/>
    <cellStyle name="Normal 2 3 6 4 3 2 3 3" xfId="24012" xr:uid="{00000000-0005-0000-0000-0000E05D0000}"/>
    <cellStyle name="Normal 2 3 6 4 3 2 5" xfId="18999" xr:uid="{00000000-0005-0000-0000-00004B4A0000}"/>
    <cellStyle name="Normal 2 3 6 4 3 3" xfId="5553" xr:uid="{00000000-0005-0000-0000-0000C2150000}"/>
    <cellStyle name="Normal 2 3 6 4 3 3 2" xfId="15605" xr:uid="{00000000-0005-0000-0000-0000063D0000}"/>
    <cellStyle name="Normal 2 3 6 4 3 3 2 3" xfId="30700" xr:uid="{00000000-0005-0000-0000-000000780000}"/>
    <cellStyle name="Normal 2 3 6 4 3 3 3" xfId="10585" xr:uid="{00000000-0005-0000-0000-00006A290000}"/>
    <cellStyle name="Normal 2 3 6 4 3 3 3 3" xfId="25683" xr:uid="{00000000-0005-0000-0000-000067640000}"/>
    <cellStyle name="Normal 2 3 6 4 3 3 5" xfId="20670" xr:uid="{00000000-0005-0000-0000-0000D2500000}"/>
    <cellStyle name="Normal 2 3 6 4 3 4" xfId="12263" xr:uid="{00000000-0005-0000-0000-0000F82F0000}"/>
    <cellStyle name="Normal 2 3 6 4 3 4 3" xfId="27358" xr:uid="{00000000-0005-0000-0000-0000F26A0000}"/>
    <cellStyle name="Normal 2 3 6 4 3 5" xfId="7242" xr:uid="{00000000-0005-0000-0000-00005B1C0000}"/>
    <cellStyle name="Normal 2 3 6 4 3 5 3" xfId="22341" xr:uid="{00000000-0005-0000-0000-000059570000}"/>
    <cellStyle name="Normal 2 3 6 4 3 7" xfId="17328" xr:uid="{00000000-0005-0000-0000-0000C4430000}"/>
    <cellStyle name="Normal 2 3 6 4 4" xfId="3024" xr:uid="{00000000-0005-0000-0000-0000E10B0000}"/>
    <cellStyle name="Normal 2 3 6 4 4 2" xfId="13098" xr:uid="{00000000-0005-0000-0000-00003B330000}"/>
    <cellStyle name="Normal 2 3 6 4 4 2 3" xfId="28193" xr:uid="{00000000-0005-0000-0000-0000356E0000}"/>
    <cellStyle name="Normal 2 3 6 4 4 3" xfId="8078" xr:uid="{00000000-0005-0000-0000-00009F1F0000}"/>
    <cellStyle name="Normal 2 3 6 4 4 3 3" xfId="23176" xr:uid="{00000000-0005-0000-0000-00009C5A0000}"/>
    <cellStyle name="Normal 2 3 6 4 4 5" xfId="18163" xr:uid="{00000000-0005-0000-0000-000007470000}"/>
    <cellStyle name="Normal 2 3 6 4 5" xfId="4717" xr:uid="{00000000-0005-0000-0000-00007E120000}"/>
    <cellStyle name="Normal 2 3 6 4 5 2" xfId="14769" xr:uid="{00000000-0005-0000-0000-0000C2390000}"/>
    <cellStyle name="Normal 2 3 6 4 5 2 3" xfId="29864" xr:uid="{00000000-0005-0000-0000-0000BC740000}"/>
    <cellStyle name="Normal 2 3 6 4 5 3" xfId="9749" xr:uid="{00000000-0005-0000-0000-000026260000}"/>
    <cellStyle name="Normal 2 3 6 4 5 3 3" xfId="24847" xr:uid="{00000000-0005-0000-0000-000023610000}"/>
    <cellStyle name="Normal 2 3 6 4 5 5" xfId="19834" xr:uid="{00000000-0005-0000-0000-00008E4D0000}"/>
    <cellStyle name="Normal 2 3 6 4 6" xfId="11427" xr:uid="{00000000-0005-0000-0000-0000B42C0000}"/>
    <cellStyle name="Normal 2 3 6 4 6 3" xfId="26522" xr:uid="{00000000-0005-0000-0000-0000AE670000}"/>
    <cellStyle name="Normal 2 3 6 4 7" xfId="6406" xr:uid="{00000000-0005-0000-0000-000017190000}"/>
    <cellStyle name="Normal 2 3 6 4 7 3" xfId="21505" xr:uid="{00000000-0005-0000-0000-000015540000}"/>
    <cellStyle name="Normal 2 3 6 4 9" xfId="16492" xr:uid="{00000000-0005-0000-0000-000080400000}"/>
    <cellStyle name="Normal 2 3 6 5" xfId="1541" xr:uid="{00000000-0005-0000-0000-000015060000}"/>
    <cellStyle name="Normal 2 3 6 5 2" xfId="2382" xr:uid="{00000000-0005-0000-0000-00005E090000}"/>
    <cellStyle name="Normal 2 3 6 5 2 2" xfId="4071" xr:uid="{00000000-0005-0000-0000-0000F80F0000}"/>
    <cellStyle name="Normal 2 3 6 5 2 2 2" xfId="14144" xr:uid="{00000000-0005-0000-0000-000051370000}"/>
    <cellStyle name="Normal 2 3 6 5 2 2 2 3" xfId="29239" xr:uid="{00000000-0005-0000-0000-00004B720000}"/>
    <cellStyle name="Normal 2 3 6 5 2 2 3" xfId="9124" xr:uid="{00000000-0005-0000-0000-0000B5230000}"/>
    <cellStyle name="Normal 2 3 6 5 2 2 3 3" xfId="24222" xr:uid="{00000000-0005-0000-0000-0000B25E0000}"/>
    <cellStyle name="Normal 2 3 6 5 2 2 5" xfId="19209" xr:uid="{00000000-0005-0000-0000-00001D4B0000}"/>
    <cellStyle name="Normal 2 3 6 5 2 3" xfId="5763" xr:uid="{00000000-0005-0000-0000-000094160000}"/>
    <cellStyle name="Normal 2 3 6 5 2 3 2" xfId="15815" xr:uid="{00000000-0005-0000-0000-0000D83D0000}"/>
    <cellStyle name="Normal 2 3 6 5 2 3 2 3" xfId="30910" xr:uid="{00000000-0005-0000-0000-0000D2780000}"/>
    <cellStyle name="Normal 2 3 6 5 2 3 3" xfId="10795" xr:uid="{00000000-0005-0000-0000-00003C2A0000}"/>
    <cellStyle name="Normal 2 3 6 5 2 3 3 3" xfId="25893" xr:uid="{00000000-0005-0000-0000-000039650000}"/>
    <cellStyle name="Normal 2 3 6 5 2 3 5" xfId="20880" xr:uid="{00000000-0005-0000-0000-0000A4510000}"/>
    <cellStyle name="Normal 2 3 6 5 2 4" xfId="12473" xr:uid="{00000000-0005-0000-0000-0000CA300000}"/>
    <cellStyle name="Normal 2 3 6 5 2 4 3" xfId="27568" xr:uid="{00000000-0005-0000-0000-0000C46B0000}"/>
    <cellStyle name="Normal 2 3 6 5 2 5" xfId="7452" xr:uid="{00000000-0005-0000-0000-00002D1D0000}"/>
    <cellStyle name="Normal 2 3 6 5 2 5 3" xfId="22551" xr:uid="{00000000-0005-0000-0000-00002B580000}"/>
    <cellStyle name="Normal 2 3 6 5 2 7" xfId="17538" xr:uid="{00000000-0005-0000-0000-000096440000}"/>
    <cellStyle name="Normal 2 3 6 5 3" xfId="3234" xr:uid="{00000000-0005-0000-0000-0000B30C0000}"/>
    <cellStyle name="Normal 2 3 6 5 3 2" xfId="13308" xr:uid="{00000000-0005-0000-0000-00000D340000}"/>
    <cellStyle name="Normal 2 3 6 5 3 2 3" xfId="28403" xr:uid="{00000000-0005-0000-0000-0000076F0000}"/>
    <cellStyle name="Normal 2 3 6 5 3 3" xfId="8288" xr:uid="{00000000-0005-0000-0000-000071200000}"/>
    <cellStyle name="Normal 2 3 6 5 3 3 3" xfId="23386" xr:uid="{00000000-0005-0000-0000-00006E5B0000}"/>
    <cellStyle name="Normal 2 3 6 5 3 5" xfId="18373" xr:uid="{00000000-0005-0000-0000-0000D9470000}"/>
    <cellStyle name="Normal 2 3 6 5 4" xfId="4927" xr:uid="{00000000-0005-0000-0000-000050130000}"/>
    <cellStyle name="Normal 2 3 6 5 4 2" xfId="14979" xr:uid="{00000000-0005-0000-0000-0000943A0000}"/>
    <cellStyle name="Normal 2 3 6 5 4 2 3" xfId="30074" xr:uid="{00000000-0005-0000-0000-00008E750000}"/>
    <cellStyle name="Normal 2 3 6 5 4 3" xfId="9959" xr:uid="{00000000-0005-0000-0000-0000F8260000}"/>
    <cellStyle name="Normal 2 3 6 5 4 3 3" xfId="25057" xr:uid="{00000000-0005-0000-0000-0000F5610000}"/>
    <cellStyle name="Normal 2 3 6 5 4 5" xfId="20044" xr:uid="{00000000-0005-0000-0000-0000604E0000}"/>
    <cellStyle name="Normal 2 3 6 5 5" xfId="11637" xr:uid="{00000000-0005-0000-0000-0000862D0000}"/>
    <cellStyle name="Normal 2 3 6 5 5 3" xfId="26732" xr:uid="{00000000-0005-0000-0000-000080680000}"/>
    <cellStyle name="Normal 2 3 6 5 6" xfId="6616" xr:uid="{00000000-0005-0000-0000-0000E9190000}"/>
    <cellStyle name="Normal 2 3 6 5 6 3" xfId="21715" xr:uid="{00000000-0005-0000-0000-0000E7540000}"/>
    <cellStyle name="Normal 2 3 6 5 8" xfId="16702" xr:uid="{00000000-0005-0000-0000-000052410000}"/>
    <cellStyle name="Normal 2 3 6 6" xfId="1962" xr:uid="{00000000-0005-0000-0000-0000BA070000}"/>
    <cellStyle name="Normal 2 3 6 6 2" xfId="3653" xr:uid="{00000000-0005-0000-0000-0000560E0000}"/>
    <cellStyle name="Normal 2 3 6 6 2 2" xfId="13726" xr:uid="{00000000-0005-0000-0000-0000AF350000}"/>
    <cellStyle name="Normal 2 3 6 6 2 2 3" xfId="28821" xr:uid="{00000000-0005-0000-0000-0000A9700000}"/>
    <cellStyle name="Normal 2 3 6 6 2 3" xfId="8706" xr:uid="{00000000-0005-0000-0000-000013220000}"/>
    <cellStyle name="Normal 2 3 6 6 2 3 3" xfId="23804" xr:uid="{00000000-0005-0000-0000-0000105D0000}"/>
    <cellStyle name="Normal 2 3 6 6 2 5" xfId="18791" xr:uid="{00000000-0005-0000-0000-00007B490000}"/>
    <cellStyle name="Normal 2 3 6 6 3" xfId="5345" xr:uid="{00000000-0005-0000-0000-0000F2140000}"/>
    <cellStyle name="Normal 2 3 6 6 3 2" xfId="15397" xr:uid="{00000000-0005-0000-0000-0000363C0000}"/>
    <cellStyle name="Normal 2 3 6 6 3 2 3" xfId="30492" xr:uid="{00000000-0005-0000-0000-000030770000}"/>
    <cellStyle name="Normal 2 3 6 6 3 3" xfId="10377" xr:uid="{00000000-0005-0000-0000-00009A280000}"/>
    <cellStyle name="Normal 2 3 6 6 3 3 3" xfId="25475" xr:uid="{00000000-0005-0000-0000-000097630000}"/>
    <cellStyle name="Normal 2 3 6 6 3 5" xfId="20462" xr:uid="{00000000-0005-0000-0000-000002500000}"/>
    <cellStyle name="Normal 2 3 6 6 4" xfId="12055" xr:uid="{00000000-0005-0000-0000-0000282F0000}"/>
    <cellStyle name="Normal 2 3 6 6 4 3" xfId="27150" xr:uid="{00000000-0005-0000-0000-0000226A0000}"/>
    <cellStyle name="Normal 2 3 6 6 5" xfId="7034" xr:uid="{00000000-0005-0000-0000-00008B1B0000}"/>
    <cellStyle name="Normal 2 3 6 6 5 3" xfId="22133" xr:uid="{00000000-0005-0000-0000-000089560000}"/>
    <cellStyle name="Normal 2 3 6 6 7" xfId="17120" xr:uid="{00000000-0005-0000-0000-0000F4420000}"/>
    <cellStyle name="Normal 2 3 6 7" xfId="2812" xr:uid="{00000000-0005-0000-0000-00000D0B0000}"/>
    <cellStyle name="Normal 2 3 6 7 2" xfId="12890" xr:uid="{00000000-0005-0000-0000-00006B320000}"/>
    <cellStyle name="Normal 2 3 6 7 2 3" xfId="27985" xr:uid="{00000000-0005-0000-0000-0000656D0000}"/>
    <cellStyle name="Normal 2 3 6 7 3" xfId="7870" xr:uid="{00000000-0005-0000-0000-0000CF1E0000}"/>
    <cellStyle name="Normal 2 3 6 7 3 3" xfId="22968" xr:uid="{00000000-0005-0000-0000-0000CC590000}"/>
    <cellStyle name="Normal 2 3 6 7 5" xfId="17955" xr:uid="{00000000-0005-0000-0000-000037460000}"/>
    <cellStyle name="Normal 2 3 6 8" xfId="4506" xr:uid="{00000000-0005-0000-0000-0000AB110000}"/>
    <cellStyle name="Normal 2 3 6 8 2" xfId="14561" xr:uid="{00000000-0005-0000-0000-0000F2380000}"/>
    <cellStyle name="Normal 2 3 6 8 2 3" xfId="29656" xr:uid="{00000000-0005-0000-0000-0000EC730000}"/>
    <cellStyle name="Normal 2 3 6 8 3" xfId="9541" xr:uid="{00000000-0005-0000-0000-000056250000}"/>
    <cellStyle name="Normal 2 3 6 8 3 3" xfId="24639" xr:uid="{00000000-0005-0000-0000-000053600000}"/>
    <cellStyle name="Normal 2 3 6 8 5" xfId="19626" xr:uid="{00000000-0005-0000-0000-0000BE4C0000}"/>
    <cellStyle name="Normal 2 3 6 9" xfId="11217" xr:uid="{00000000-0005-0000-0000-0000E22B0000}"/>
    <cellStyle name="Normal 2 3 6 9 3" xfId="26314" xr:uid="{00000000-0005-0000-0000-0000DE660000}"/>
    <cellStyle name="Normal 2 3 7" xfId="518" xr:uid="{00000000-0005-0000-0000-000011020000}"/>
    <cellStyle name="Normal 2 3 8" xfId="31373" xr:uid="{5D271E3D-22D0-4A82-990E-91A078464103}"/>
    <cellStyle name="Normal 2 33" xfId="31379" xr:uid="{E19B233E-C939-4E91-A826-A1549F11BC9B}"/>
    <cellStyle name="Normal 2 4" xfId="136" xr:uid="{00000000-0005-0000-0000-00008D000000}"/>
    <cellStyle name="Normal 2 4 2" xfId="834" xr:uid="{00000000-0005-0000-0000-000051030000}"/>
    <cellStyle name="Normal 2 4 2 10" xfId="6200" xr:uid="{00000000-0005-0000-0000-000049180000}"/>
    <cellStyle name="Normal 2 4 2 10 3" xfId="21301" xr:uid="{00000000-0005-0000-0000-000049530000}"/>
    <cellStyle name="Normal 2 4 2 12" xfId="16286" xr:uid="{00000000-0005-0000-0000-0000B23F0000}"/>
    <cellStyle name="Normal 2 4 2 2" xfId="1165" xr:uid="{00000000-0005-0000-0000-00009D040000}"/>
    <cellStyle name="Normal 2 4 2 2 11" xfId="16340" xr:uid="{00000000-0005-0000-0000-0000E83F0000}"/>
    <cellStyle name="Normal 2 4 2 2 2" xfId="1273" xr:uid="{00000000-0005-0000-0000-000009050000}"/>
    <cellStyle name="Normal 2 4 2 2 2 10" xfId="16444" xr:uid="{00000000-0005-0000-0000-000050400000}"/>
    <cellStyle name="Normal 2 4 2 2 2 2" xfId="1490" xr:uid="{00000000-0005-0000-0000-0000E2050000}"/>
    <cellStyle name="Normal 2 4 2 2 2 2 2" xfId="1911" xr:uid="{00000000-0005-0000-0000-000087070000}"/>
    <cellStyle name="Normal 2 4 2 2 2 2 2 2" xfId="2750" xr:uid="{00000000-0005-0000-0000-0000CE0A0000}"/>
    <cellStyle name="Normal 2 4 2 2 2 2 2 2 2" xfId="4439" xr:uid="{00000000-0005-0000-0000-000068110000}"/>
    <cellStyle name="Normal 2 4 2 2 2 2 2 2 2 2" xfId="14512" xr:uid="{00000000-0005-0000-0000-0000C1380000}"/>
    <cellStyle name="Normal 2 4 2 2 2 2 2 2 2 2 3" xfId="29607" xr:uid="{00000000-0005-0000-0000-0000BB730000}"/>
    <cellStyle name="Normal 2 4 2 2 2 2 2 2 2 3" xfId="9492" xr:uid="{00000000-0005-0000-0000-000025250000}"/>
    <cellStyle name="Normal 2 4 2 2 2 2 2 2 2 3 3" xfId="24590" xr:uid="{00000000-0005-0000-0000-000022600000}"/>
    <cellStyle name="Normal 2 4 2 2 2 2 2 2 2 5" xfId="19577" xr:uid="{00000000-0005-0000-0000-00008D4C0000}"/>
    <cellStyle name="Normal 2 4 2 2 2 2 2 2 3" xfId="6131" xr:uid="{00000000-0005-0000-0000-000004180000}"/>
    <cellStyle name="Normal 2 4 2 2 2 2 2 2 3 2" xfId="16183" xr:uid="{00000000-0005-0000-0000-0000483F0000}"/>
    <cellStyle name="Normal 2 4 2 2 2 2 2 2 3 2 3" xfId="31278" xr:uid="{00000000-0005-0000-0000-0000427A0000}"/>
    <cellStyle name="Normal 2 4 2 2 2 2 2 2 3 3" xfId="11163" xr:uid="{00000000-0005-0000-0000-0000AC2B0000}"/>
    <cellStyle name="Normal 2 4 2 2 2 2 2 2 3 3 3" xfId="26261" xr:uid="{00000000-0005-0000-0000-0000A9660000}"/>
    <cellStyle name="Normal 2 4 2 2 2 2 2 2 3 5" xfId="21248" xr:uid="{00000000-0005-0000-0000-000014530000}"/>
    <cellStyle name="Normal 2 4 2 2 2 2 2 2 4" xfId="12841" xr:uid="{00000000-0005-0000-0000-00003A320000}"/>
    <cellStyle name="Normal 2 4 2 2 2 2 2 2 4 3" xfId="27936" xr:uid="{00000000-0005-0000-0000-0000346D0000}"/>
    <cellStyle name="Normal 2 4 2 2 2 2 2 2 5" xfId="7820" xr:uid="{00000000-0005-0000-0000-00009D1E0000}"/>
    <cellStyle name="Normal 2 4 2 2 2 2 2 2 5 3" xfId="22919" xr:uid="{00000000-0005-0000-0000-00009B590000}"/>
    <cellStyle name="Normal 2 4 2 2 2 2 2 2 7" xfId="17906" xr:uid="{00000000-0005-0000-0000-000006460000}"/>
    <cellStyle name="Normal 2 4 2 2 2 2 2 3" xfId="3602" xr:uid="{00000000-0005-0000-0000-0000230E0000}"/>
    <cellStyle name="Normal 2 4 2 2 2 2 2 3 2" xfId="13676" xr:uid="{00000000-0005-0000-0000-00007D350000}"/>
    <cellStyle name="Normal 2 4 2 2 2 2 2 3 2 3" xfId="28771" xr:uid="{00000000-0005-0000-0000-000077700000}"/>
    <cellStyle name="Normal 2 4 2 2 2 2 2 3 3" xfId="8656" xr:uid="{00000000-0005-0000-0000-0000E1210000}"/>
    <cellStyle name="Normal 2 4 2 2 2 2 2 3 3 3" xfId="23754" xr:uid="{00000000-0005-0000-0000-0000DE5C0000}"/>
    <cellStyle name="Normal 2 4 2 2 2 2 2 3 5" xfId="18741" xr:uid="{00000000-0005-0000-0000-000049490000}"/>
    <cellStyle name="Normal 2 4 2 2 2 2 2 4" xfId="5295" xr:uid="{00000000-0005-0000-0000-0000C0140000}"/>
    <cellStyle name="Normal 2 4 2 2 2 2 2 4 2" xfId="15347" xr:uid="{00000000-0005-0000-0000-0000043C0000}"/>
    <cellStyle name="Normal 2 4 2 2 2 2 2 4 2 3" xfId="30442" xr:uid="{00000000-0005-0000-0000-0000FE760000}"/>
    <cellStyle name="Normal 2 4 2 2 2 2 2 4 3" xfId="10327" xr:uid="{00000000-0005-0000-0000-000068280000}"/>
    <cellStyle name="Normal 2 4 2 2 2 2 2 4 3 3" xfId="25425" xr:uid="{00000000-0005-0000-0000-000065630000}"/>
    <cellStyle name="Normal 2 4 2 2 2 2 2 4 5" xfId="20412" xr:uid="{00000000-0005-0000-0000-0000D04F0000}"/>
    <cellStyle name="Normal 2 4 2 2 2 2 2 5" xfId="12005" xr:uid="{00000000-0005-0000-0000-0000F62E0000}"/>
    <cellStyle name="Normal 2 4 2 2 2 2 2 5 3" xfId="27100" xr:uid="{00000000-0005-0000-0000-0000F0690000}"/>
    <cellStyle name="Normal 2 4 2 2 2 2 2 6" xfId="6984" xr:uid="{00000000-0005-0000-0000-0000591B0000}"/>
    <cellStyle name="Normal 2 4 2 2 2 2 2 6 3" xfId="22083" xr:uid="{00000000-0005-0000-0000-000057560000}"/>
    <cellStyle name="Normal 2 4 2 2 2 2 2 8" xfId="17070" xr:uid="{00000000-0005-0000-0000-0000C2420000}"/>
    <cellStyle name="Normal 2 4 2 2 2 2 3" xfId="2332" xr:uid="{00000000-0005-0000-0000-00002C090000}"/>
    <cellStyle name="Normal 2 4 2 2 2 2 3 2" xfId="4021" xr:uid="{00000000-0005-0000-0000-0000C60F0000}"/>
    <cellStyle name="Normal 2 4 2 2 2 2 3 2 2" xfId="14094" xr:uid="{00000000-0005-0000-0000-00001F370000}"/>
    <cellStyle name="Normal 2 4 2 2 2 2 3 2 2 3" xfId="29189" xr:uid="{00000000-0005-0000-0000-000019720000}"/>
    <cellStyle name="Normal 2 4 2 2 2 2 3 2 3" xfId="9074" xr:uid="{00000000-0005-0000-0000-000083230000}"/>
    <cellStyle name="Normal 2 4 2 2 2 2 3 2 3 3" xfId="24172" xr:uid="{00000000-0005-0000-0000-0000805E0000}"/>
    <cellStyle name="Normal 2 4 2 2 2 2 3 2 5" xfId="19159" xr:uid="{00000000-0005-0000-0000-0000EB4A0000}"/>
    <cellStyle name="Normal 2 4 2 2 2 2 3 3" xfId="5713" xr:uid="{00000000-0005-0000-0000-000062160000}"/>
    <cellStyle name="Normal 2 4 2 2 2 2 3 3 2" xfId="15765" xr:uid="{00000000-0005-0000-0000-0000A63D0000}"/>
    <cellStyle name="Normal 2 4 2 2 2 2 3 3 2 3" xfId="30860" xr:uid="{00000000-0005-0000-0000-0000A0780000}"/>
    <cellStyle name="Normal 2 4 2 2 2 2 3 3 3" xfId="10745" xr:uid="{00000000-0005-0000-0000-00000A2A0000}"/>
    <cellStyle name="Normal 2 4 2 2 2 2 3 3 3 3" xfId="25843" xr:uid="{00000000-0005-0000-0000-000007650000}"/>
    <cellStyle name="Normal 2 4 2 2 2 2 3 3 5" xfId="20830" xr:uid="{00000000-0005-0000-0000-000072510000}"/>
    <cellStyle name="Normal 2 4 2 2 2 2 3 4" xfId="12423" xr:uid="{00000000-0005-0000-0000-000098300000}"/>
    <cellStyle name="Normal 2 4 2 2 2 2 3 4 3" xfId="27518" xr:uid="{00000000-0005-0000-0000-0000926B0000}"/>
    <cellStyle name="Normal 2 4 2 2 2 2 3 5" xfId="7402" xr:uid="{00000000-0005-0000-0000-0000FB1C0000}"/>
    <cellStyle name="Normal 2 4 2 2 2 2 3 5 3" xfId="22501" xr:uid="{00000000-0005-0000-0000-0000F9570000}"/>
    <cellStyle name="Normal 2 4 2 2 2 2 3 7" xfId="17488" xr:uid="{00000000-0005-0000-0000-000064440000}"/>
    <cellStyle name="Normal 2 4 2 2 2 2 4" xfId="3184" xr:uid="{00000000-0005-0000-0000-0000810C0000}"/>
    <cellStyle name="Normal 2 4 2 2 2 2 4 2" xfId="13258" xr:uid="{00000000-0005-0000-0000-0000DB330000}"/>
    <cellStyle name="Normal 2 4 2 2 2 2 4 2 3" xfId="28353" xr:uid="{00000000-0005-0000-0000-0000D56E0000}"/>
    <cellStyle name="Normal 2 4 2 2 2 2 4 3" xfId="8238" xr:uid="{00000000-0005-0000-0000-00003F200000}"/>
    <cellStyle name="Normal 2 4 2 2 2 2 4 3 3" xfId="23336" xr:uid="{00000000-0005-0000-0000-00003C5B0000}"/>
    <cellStyle name="Normal 2 4 2 2 2 2 4 5" xfId="18323" xr:uid="{00000000-0005-0000-0000-0000A7470000}"/>
    <cellStyle name="Normal 2 4 2 2 2 2 5" xfId="4877" xr:uid="{00000000-0005-0000-0000-00001E130000}"/>
    <cellStyle name="Normal 2 4 2 2 2 2 5 2" xfId="14929" xr:uid="{00000000-0005-0000-0000-0000623A0000}"/>
    <cellStyle name="Normal 2 4 2 2 2 2 5 2 3" xfId="30024" xr:uid="{00000000-0005-0000-0000-00005C750000}"/>
    <cellStyle name="Normal 2 4 2 2 2 2 5 3" xfId="9909" xr:uid="{00000000-0005-0000-0000-0000C6260000}"/>
    <cellStyle name="Normal 2 4 2 2 2 2 5 3 3" xfId="25007" xr:uid="{00000000-0005-0000-0000-0000C3610000}"/>
    <cellStyle name="Normal 2 4 2 2 2 2 5 5" xfId="19994" xr:uid="{00000000-0005-0000-0000-00002E4E0000}"/>
    <cellStyle name="Normal 2 4 2 2 2 2 6" xfId="11587" xr:uid="{00000000-0005-0000-0000-0000542D0000}"/>
    <cellStyle name="Normal 2 4 2 2 2 2 6 3" xfId="26682" xr:uid="{00000000-0005-0000-0000-00004E680000}"/>
    <cellStyle name="Normal 2 4 2 2 2 2 7" xfId="6566" xr:uid="{00000000-0005-0000-0000-0000B7190000}"/>
    <cellStyle name="Normal 2 4 2 2 2 2 7 3" xfId="21665" xr:uid="{00000000-0005-0000-0000-0000B5540000}"/>
    <cellStyle name="Normal 2 4 2 2 2 2 9" xfId="16652" xr:uid="{00000000-0005-0000-0000-000020410000}"/>
    <cellStyle name="Normal 2 4 2 2 2 3" xfId="1703" xr:uid="{00000000-0005-0000-0000-0000B7060000}"/>
    <cellStyle name="Normal 2 4 2 2 2 3 2" xfId="2542" xr:uid="{00000000-0005-0000-0000-0000FE090000}"/>
    <cellStyle name="Normal 2 4 2 2 2 3 2 2" xfId="4231" xr:uid="{00000000-0005-0000-0000-000098100000}"/>
    <cellStyle name="Normal 2 4 2 2 2 3 2 2 2" xfId="14304" xr:uid="{00000000-0005-0000-0000-0000F1370000}"/>
    <cellStyle name="Normal 2 4 2 2 2 3 2 2 2 3" xfId="29399" xr:uid="{00000000-0005-0000-0000-0000EB720000}"/>
    <cellStyle name="Normal 2 4 2 2 2 3 2 2 3" xfId="9284" xr:uid="{00000000-0005-0000-0000-000055240000}"/>
    <cellStyle name="Normal 2 4 2 2 2 3 2 2 3 3" xfId="24382" xr:uid="{00000000-0005-0000-0000-0000525F0000}"/>
    <cellStyle name="Normal 2 4 2 2 2 3 2 2 5" xfId="19369" xr:uid="{00000000-0005-0000-0000-0000BD4B0000}"/>
    <cellStyle name="Normal 2 4 2 2 2 3 2 3" xfId="5923" xr:uid="{00000000-0005-0000-0000-000034170000}"/>
    <cellStyle name="Normal 2 4 2 2 2 3 2 3 2" xfId="15975" xr:uid="{00000000-0005-0000-0000-0000783E0000}"/>
    <cellStyle name="Normal 2 4 2 2 2 3 2 3 2 3" xfId="31070" xr:uid="{00000000-0005-0000-0000-000072790000}"/>
    <cellStyle name="Normal 2 4 2 2 2 3 2 3 3" xfId="10955" xr:uid="{00000000-0005-0000-0000-0000DC2A0000}"/>
    <cellStyle name="Normal 2 4 2 2 2 3 2 3 3 3" xfId="26053" xr:uid="{00000000-0005-0000-0000-0000D9650000}"/>
    <cellStyle name="Normal 2 4 2 2 2 3 2 3 5" xfId="21040" xr:uid="{00000000-0005-0000-0000-000044520000}"/>
    <cellStyle name="Normal 2 4 2 2 2 3 2 4" xfId="12633" xr:uid="{00000000-0005-0000-0000-00006A310000}"/>
    <cellStyle name="Normal 2 4 2 2 2 3 2 4 3" xfId="27728" xr:uid="{00000000-0005-0000-0000-0000646C0000}"/>
    <cellStyle name="Normal 2 4 2 2 2 3 2 5" xfId="7612" xr:uid="{00000000-0005-0000-0000-0000CD1D0000}"/>
    <cellStyle name="Normal 2 4 2 2 2 3 2 5 3" xfId="22711" xr:uid="{00000000-0005-0000-0000-0000CB580000}"/>
    <cellStyle name="Normal 2 4 2 2 2 3 2 7" xfId="17698" xr:uid="{00000000-0005-0000-0000-000036450000}"/>
    <cellStyle name="Normal 2 4 2 2 2 3 3" xfId="3394" xr:uid="{00000000-0005-0000-0000-0000530D0000}"/>
    <cellStyle name="Normal 2 4 2 2 2 3 3 2" xfId="13468" xr:uid="{00000000-0005-0000-0000-0000AD340000}"/>
    <cellStyle name="Normal 2 4 2 2 2 3 3 2 3" xfId="28563" xr:uid="{00000000-0005-0000-0000-0000A76F0000}"/>
    <cellStyle name="Normal 2 4 2 2 2 3 3 3" xfId="8448" xr:uid="{00000000-0005-0000-0000-000011210000}"/>
    <cellStyle name="Normal 2 4 2 2 2 3 3 3 3" xfId="23546" xr:uid="{00000000-0005-0000-0000-00000E5C0000}"/>
    <cellStyle name="Normal 2 4 2 2 2 3 3 5" xfId="18533" xr:uid="{00000000-0005-0000-0000-000079480000}"/>
    <cellStyle name="Normal 2 4 2 2 2 3 4" xfId="5087" xr:uid="{00000000-0005-0000-0000-0000F0130000}"/>
    <cellStyle name="Normal 2 4 2 2 2 3 4 2" xfId="15139" xr:uid="{00000000-0005-0000-0000-0000343B0000}"/>
    <cellStyle name="Normal 2 4 2 2 2 3 4 2 3" xfId="30234" xr:uid="{00000000-0005-0000-0000-00002E760000}"/>
    <cellStyle name="Normal 2 4 2 2 2 3 4 3" xfId="10119" xr:uid="{00000000-0005-0000-0000-000098270000}"/>
    <cellStyle name="Normal 2 4 2 2 2 3 4 3 3" xfId="25217" xr:uid="{00000000-0005-0000-0000-000095620000}"/>
    <cellStyle name="Normal 2 4 2 2 2 3 4 5" xfId="20204" xr:uid="{00000000-0005-0000-0000-0000004F0000}"/>
    <cellStyle name="Normal 2 4 2 2 2 3 5" xfId="11797" xr:uid="{00000000-0005-0000-0000-0000262E0000}"/>
    <cellStyle name="Normal 2 4 2 2 2 3 5 3" xfId="26892" xr:uid="{00000000-0005-0000-0000-000020690000}"/>
    <cellStyle name="Normal 2 4 2 2 2 3 6" xfId="6776" xr:uid="{00000000-0005-0000-0000-0000891A0000}"/>
    <cellStyle name="Normal 2 4 2 2 2 3 6 3" xfId="21875" xr:uid="{00000000-0005-0000-0000-000087550000}"/>
    <cellStyle name="Normal 2 4 2 2 2 3 8" xfId="16862" xr:uid="{00000000-0005-0000-0000-0000F2410000}"/>
    <cellStyle name="Normal 2 4 2 2 2 4" xfId="2124" xr:uid="{00000000-0005-0000-0000-00005C080000}"/>
    <cellStyle name="Normal 2 4 2 2 2 4 2" xfId="3813" xr:uid="{00000000-0005-0000-0000-0000F60E0000}"/>
    <cellStyle name="Normal 2 4 2 2 2 4 2 2" xfId="13886" xr:uid="{00000000-0005-0000-0000-00004F360000}"/>
    <cellStyle name="Normal 2 4 2 2 2 4 2 2 3" xfId="28981" xr:uid="{00000000-0005-0000-0000-000049710000}"/>
    <cellStyle name="Normal 2 4 2 2 2 4 2 3" xfId="8866" xr:uid="{00000000-0005-0000-0000-0000B3220000}"/>
    <cellStyle name="Normal 2 4 2 2 2 4 2 3 3" xfId="23964" xr:uid="{00000000-0005-0000-0000-0000B05D0000}"/>
    <cellStyle name="Normal 2 4 2 2 2 4 2 5" xfId="18951" xr:uid="{00000000-0005-0000-0000-00001B4A0000}"/>
    <cellStyle name="Normal 2 4 2 2 2 4 3" xfId="5505" xr:uid="{00000000-0005-0000-0000-000092150000}"/>
    <cellStyle name="Normal 2 4 2 2 2 4 3 2" xfId="15557" xr:uid="{00000000-0005-0000-0000-0000D63C0000}"/>
    <cellStyle name="Normal 2 4 2 2 2 4 3 2 3" xfId="30652" xr:uid="{00000000-0005-0000-0000-0000D0770000}"/>
    <cellStyle name="Normal 2 4 2 2 2 4 3 3" xfId="10537" xr:uid="{00000000-0005-0000-0000-00003A290000}"/>
    <cellStyle name="Normal 2 4 2 2 2 4 3 3 3" xfId="25635" xr:uid="{00000000-0005-0000-0000-000037640000}"/>
    <cellStyle name="Normal 2 4 2 2 2 4 3 5" xfId="20622" xr:uid="{00000000-0005-0000-0000-0000A2500000}"/>
    <cellStyle name="Normal 2 4 2 2 2 4 4" xfId="12215" xr:uid="{00000000-0005-0000-0000-0000C82F0000}"/>
    <cellStyle name="Normal 2 4 2 2 2 4 4 3" xfId="27310" xr:uid="{00000000-0005-0000-0000-0000C26A0000}"/>
    <cellStyle name="Normal 2 4 2 2 2 4 5" xfId="7194" xr:uid="{00000000-0005-0000-0000-00002B1C0000}"/>
    <cellStyle name="Normal 2 4 2 2 2 4 5 3" xfId="22293" xr:uid="{00000000-0005-0000-0000-000029570000}"/>
    <cellStyle name="Normal 2 4 2 2 2 4 7" xfId="17280" xr:uid="{00000000-0005-0000-0000-000094430000}"/>
    <cellStyle name="Normal 2 4 2 2 2 5" xfId="2976" xr:uid="{00000000-0005-0000-0000-0000B10B0000}"/>
    <cellStyle name="Normal 2 4 2 2 2 5 2" xfId="13050" xr:uid="{00000000-0005-0000-0000-00000B330000}"/>
    <cellStyle name="Normal 2 4 2 2 2 5 2 3" xfId="28145" xr:uid="{00000000-0005-0000-0000-0000056E0000}"/>
    <cellStyle name="Normal 2 4 2 2 2 5 3" xfId="8030" xr:uid="{00000000-0005-0000-0000-00006F1F0000}"/>
    <cellStyle name="Normal 2 4 2 2 2 5 3 3" xfId="23128" xr:uid="{00000000-0005-0000-0000-00006C5A0000}"/>
    <cellStyle name="Normal 2 4 2 2 2 5 5" xfId="18115" xr:uid="{00000000-0005-0000-0000-0000D7460000}"/>
    <cellStyle name="Normal 2 4 2 2 2 6" xfId="4669" xr:uid="{00000000-0005-0000-0000-00004E120000}"/>
    <cellStyle name="Normal 2 4 2 2 2 6 2" xfId="14721" xr:uid="{00000000-0005-0000-0000-000092390000}"/>
    <cellStyle name="Normal 2 4 2 2 2 6 2 3" xfId="29816" xr:uid="{00000000-0005-0000-0000-00008C740000}"/>
    <cellStyle name="Normal 2 4 2 2 2 6 3" xfId="9701" xr:uid="{00000000-0005-0000-0000-0000F6250000}"/>
    <cellStyle name="Normal 2 4 2 2 2 6 3 3" xfId="24799" xr:uid="{00000000-0005-0000-0000-0000F3600000}"/>
    <cellStyle name="Normal 2 4 2 2 2 6 5" xfId="19786" xr:uid="{00000000-0005-0000-0000-00005E4D0000}"/>
    <cellStyle name="Normal 2 4 2 2 2 7" xfId="11379" xr:uid="{00000000-0005-0000-0000-0000842C0000}"/>
    <cellStyle name="Normal 2 4 2 2 2 7 3" xfId="26474" xr:uid="{00000000-0005-0000-0000-00007E670000}"/>
    <cellStyle name="Normal 2 4 2 2 2 8" xfId="6358" xr:uid="{00000000-0005-0000-0000-0000E7180000}"/>
    <cellStyle name="Normal 2 4 2 2 2 8 3" xfId="21457" xr:uid="{00000000-0005-0000-0000-0000E5530000}"/>
    <cellStyle name="Normal 2 4 2 2 3" xfId="1386" xr:uid="{00000000-0005-0000-0000-00007A050000}"/>
    <cellStyle name="Normal 2 4 2 2 3 2" xfId="1807" xr:uid="{00000000-0005-0000-0000-00001F070000}"/>
    <cellStyle name="Normal 2 4 2 2 3 2 2" xfId="2646" xr:uid="{00000000-0005-0000-0000-0000660A0000}"/>
    <cellStyle name="Normal 2 4 2 2 3 2 2 2" xfId="4335" xr:uid="{00000000-0005-0000-0000-000000110000}"/>
    <cellStyle name="Normal 2 4 2 2 3 2 2 2 2" xfId="14408" xr:uid="{00000000-0005-0000-0000-000059380000}"/>
    <cellStyle name="Normal 2 4 2 2 3 2 2 2 2 3" xfId="29503" xr:uid="{00000000-0005-0000-0000-000053730000}"/>
    <cellStyle name="Normal 2 4 2 2 3 2 2 2 3" xfId="9388" xr:uid="{00000000-0005-0000-0000-0000BD240000}"/>
    <cellStyle name="Normal 2 4 2 2 3 2 2 2 3 3" xfId="24486" xr:uid="{00000000-0005-0000-0000-0000BA5F0000}"/>
    <cellStyle name="Normal 2 4 2 2 3 2 2 2 5" xfId="19473" xr:uid="{00000000-0005-0000-0000-0000254C0000}"/>
    <cellStyle name="Normal 2 4 2 2 3 2 2 3" xfId="6027" xr:uid="{00000000-0005-0000-0000-00009C170000}"/>
    <cellStyle name="Normal 2 4 2 2 3 2 2 3 2" xfId="16079" xr:uid="{00000000-0005-0000-0000-0000E03E0000}"/>
    <cellStyle name="Normal 2 4 2 2 3 2 2 3 2 3" xfId="31174" xr:uid="{00000000-0005-0000-0000-0000DA790000}"/>
    <cellStyle name="Normal 2 4 2 2 3 2 2 3 3" xfId="11059" xr:uid="{00000000-0005-0000-0000-0000442B0000}"/>
    <cellStyle name="Normal 2 4 2 2 3 2 2 3 3 3" xfId="26157" xr:uid="{00000000-0005-0000-0000-000041660000}"/>
    <cellStyle name="Normal 2 4 2 2 3 2 2 3 5" xfId="21144" xr:uid="{00000000-0005-0000-0000-0000AC520000}"/>
    <cellStyle name="Normal 2 4 2 2 3 2 2 4" xfId="12737" xr:uid="{00000000-0005-0000-0000-0000D2310000}"/>
    <cellStyle name="Normal 2 4 2 2 3 2 2 4 3" xfId="27832" xr:uid="{00000000-0005-0000-0000-0000CC6C0000}"/>
    <cellStyle name="Normal 2 4 2 2 3 2 2 5" xfId="7716" xr:uid="{00000000-0005-0000-0000-0000351E0000}"/>
    <cellStyle name="Normal 2 4 2 2 3 2 2 5 3" xfId="22815" xr:uid="{00000000-0005-0000-0000-000033590000}"/>
    <cellStyle name="Normal 2 4 2 2 3 2 2 7" xfId="17802" xr:uid="{00000000-0005-0000-0000-00009E450000}"/>
    <cellStyle name="Normal 2 4 2 2 3 2 3" xfId="3498" xr:uid="{00000000-0005-0000-0000-0000BB0D0000}"/>
    <cellStyle name="Normal 2 4 2 2 3 2 3 2" xfId="13572" xr:uid="{00000000-0005-0000-0000-000015350000}"/>
    <cellStyle name="Normal 2 4 2 2 3 2 3 2 3" xfId="28667" xr:uid="{00000000-0005-0000-0000-00000F700000}"/>
    <cellStyle name="Normal 2 4 2 2 3 2 3 3" xfId="8552" xr:uid="{00000000-0005-0000-0000-000079210000}"/>
    <cellStyle name="Normal 2 4 2 2 3 2 3 3 3" xfId="23650" xr:uid="{00000000-0005-0000-0000-0000765C0000}"/>
    <cellStyle name="Normal 2 4 2 2 3 2 3 5" xfId="18637" xr:uid="{00000000-0005-0000-0000-0000E1480000}"/>
    <cellStyle name="Normal 2 4 2 2 3 2 4" xfId="5191" xr:uid="{00000000-0005-0000-0000-000058140000}"/>
    <cellStyle name="Normal 2 4 2 2 3 2 4 2" xfId="15243" xr:uid="{00000000-0005-0000-0000-00009C3B0000}"/>
    <cellStyle name="Normal 2 4 2 2 3 2 4 2 3" xfId="30338" xr:uid="{00000000-0005-0000-0000-000096760000}"/>
    <cellStyle name="Normal 2 4 2 2 3 2 4 3" xfId="10223" xr:uid="{00000000-0005-0000-0000-000000280000}"/>
    <cellStyle name="Normal 2 4 2 2 3 2 4 3 3" xfId="25321" xr:uid="{00000000-0005-0000-0000-0000FD620000}"/>
    <cellStyle name="Normal 2 4 2 2 3 2 4 5" xfId="20308" xr:uid="{00000000-0005-0000-0000-0000684F0000}"/>
    <cellStyle name="Normal 2 4 2 2 3 2 5" xfId="11901" xr:uid="{00000000-0005-0000-0000-00008E2E0000}"/>
    <cellStyle name="Normal 2 4 2 2 3 2 5 3" xfId="26996" xr:uid="{00000000-0005-0000-0000-000088690000}"/>
    <cellStyle name="Normal 2 4 2 2 3 2 6" xfId="6880" xr:uid="{00000000-0005-0000-0000-0000F11A0000}"/>
    <cellStyle name="Normal 2 4 2 2 3 2 6 3" xfId="21979" xr:uid="{00000000-0005-0000-0000-0000EF550000}"/>
    <cellStyle name="Normal 2 4 2 2 3 2 8" xfId="16966" xr:uid="{00000000-0005-0000-0000-00005A420000}"/>
    <cellStyle name="Normal 2 4 2 2 3 3" xfId="2228" xr:uid="{00000000-0005-0000-0000-0000C4080000}"/>
    <cellStyle name="Normal 2 4 2 2 3 3 2" xfId="3917" xr:uid="{00000000-0005-0000-0000-00005E0F0000}"/>
    <cellStyle name="Normal 2 4 2 2 3 3 2 2" xfId="13990" xr:uid="{00000000-0005-0000-0000-0000B7360000}"/>
    <cellStyle name="Normal 2 4 2 2 3 3 2 2 3" xfId="29085" xr:uid="{00000000-0005-0000-0000-0000B1710000}"/>
    <cellStyle name="Normal 2 4 2 2 3 3 2 3" xfId="8970" xr:uid="{00000000-0005-0000-0000-00001B230000}"/>
    <cellStyle name="Normal 2 4 2 2 3 3 2 3 3" xfId="24068" xr:uid="{00000000-0005-0000-0000-0000185E0000}"/>
    <cellStyle name="Normal 2 4 2 2 3 3 2 5" xfId="19055" xr:uid="{00000000-0005-0000-0000-0000834A0000}"/>
    <cellStyle name="Normal 2 4 2 2 3 3 3" xfId="5609" xr:uid="{00000000-0005-0000-0000-0000FA150000}"/>
    <cellStyle name="Normal 2 4 2 2 3 3 3 2" xfId="15661" xr:uid="{00000000-0005-0000-0000-00003E3D0000}"/>
    <cellStyle name="Normal 2 4 2 2 3 3 3 2 3" xfId="30756" xr:uid="{00000000-0005-0000-0000-000038780000}"/>
    <cellStyle name="Normal 2 4 2 2 3 3 3 3" xfId="10641" xr:uid="{00000000-0005-0000-0000-0000A2290000}"/>
    <cellStyle name="Normal 2 4 2 2 3 3 3 3 3" xfId="25739" xr:uid="{00000000-0005-0000-0000-00009F640000}"/>
    <cellStyle name="Normal 2 4 2 2 3 3 3 5" xfId="20726" xr:uid="{00000000-0005-0000-0000-00000A510000}"/>
    <cellStyle name="Normal 2 4 2 2 3 3 4" xfId="12319" xr:uid="{00000000-0005-0000-0000-000030300000}"/>
    <cellStyle name="Normal 2 4 2 2 3 3 4 3" xfId="27414" xr:uid="{00000000-0005-0000-0000-00002A6B0000}"/>
    <cellStyle name="Normal 2 4 2 2 3 3 5" xfId="7298" xr:uid="{00000000-0005-0000-0000-0000931C0000}"/>
    <cellStyle name="Normal 2 4 2 2 3 3 5 3" xfId="22397" xr:uid="{00000000-0005-0000-0000-000091570000}"/>
    <cellStyle name="Normal 2 4 2 2 3 3 7" xfId="17384" xr:uid="{00000000-0005-0000-0000-0000FC430000}"/>
    <cellStyle name="Normal 2 4 2 2 3 4" xfId="3080" xr:uid="{00000000-0005-0000-0000-0000190C0000}"/>
    <cellStyle name="Normal 2 4 2 2 3 4 2" xfId="13154" xr:uid="{00000000-0005-0000-0000-000073330000}"/>
    <cellStyle name="Normal 2 4 2 2 3 4 2 3" xfId="28249" xr:uid="{00000000-0005-0000-0000-00006D6E0000}"/>
    <cellStyle name="Normal 2 4 2 2 3 4 3" xfId="8134" xr:uid="{00000000-0005-0000-0000-0000D71F0000}"/>
    <cellStyle name="Normal 2 4 2 2 3 4 3 3" xfId="23232" xr:uid="{00000000-0005-0000-0000-0000D45A0000}"/>
    <cellStyle name="Normal 2 4 2 2 3 4 5" xfId="18219" xr:uid="{00000000-0005-0000-0000-00003F470000}"/>
    <cellStyle name="Normal 2 4 2 2 3 5" xfId="4773" xr:uid="{00000000-0005-0000-0000-0000B6120000}"/>
    <cellStyle name="Normal 2 4 2 2 3 5 2" xfId="14825" xr:uid="{00000000-0005-0000-0000-0000FA390000}"/>
    <cellStyle name="Normal 2 4 2 2 3 5 2 3" xfId="29920" xr:uid="{00000000-0005-0000-0000-0000F4740000}"/>
    <cellStyle name="Normal 2 4 2 2 3 5 3" xfId="9805" xr:uid="{00000000-0005-0000-0000-00005E260000}"/>
    <cellStyle name="Normal 2 4 2 2 3 5 3 3" xfId="24903" xr:uid="{00000000-0005-0000-0000-00005B610000}"/>
    <cellStyle name="Normal 2 4 2 2 3 5 5" xfId="19890" xr:uid="{00000000-0005-0000-0000-0000C64D0000}"/>
    <cellStyle name="Normal 2 4 2 2 3 6" xfId="11483" xr:uid="{00000000-0005-0000-0000-0000EC2C0000}"/>
    <cellStyle name="Normal 2 4 2 2 3 6 3" xfId="26578" xr:uid="{00000000-0005-0000-0000-0000E6670000}"/>
    <cellStyle name="Normal 2 4 2 2 3 7" xfId="6462" xr:uid="{00000000-0005-0000-0000-00004F190000}"/>
    <cellStyle name="Normal 2 4 2 2 3 7 3" xfId="21561" xr:uid="{00000000-0005-0000-0000-00004D540000}"/>
    <cellStyle name="Normal 2 4 2 2 3 9" xfId="16548" xr:uid="{00000000-0005-0000-0000-0000B8400000}"/>
    <cellStyle name="Normal 2 4 2 2 4" xfId="1599" xr:uid="{00000000-0005-0000-0000-00004F060000}"/>
    <cellStyle name="Normal 2 4 2 2 4 2" xfId="2438" xr:uid="{00000000-0005-0000-0000-000096090000}"/>
    <cellStyle name="Normal 2 4 2 2 4 2 2" xfId="4127" xr:uid="{00000000-0005-0000-0000-000030100000}"/>
    <cellStyle name="Normal 2 4 2 2 4 2 2 2" xfId="14200" xr:uid="{00000000-0005-0000-0000-000089370000}"/>
    <cellStyle name="Normal 2 4 2 2 4 2 2 2 3" xfId="29295" xr:uid="{00000000-0005-0000-0000-000083720000}"/>
    <cellStyle name="Normal 2 4 2 2 4 2 2 3" xfId="9180" xr:uid="{00000000-0005-0000-0000-0000ED230000}"/>
    <cellStyle name="Normal 2 4 2 2 4 2 2 3 3" xfId="24278" xr:uid="{00000000-0005-0000-0000-0000EA5E0000}"/>
    <cellStyle name="Normal 2 4 2 2 4 2 2 5" xfId="19265" xr:uid="{00000000-0005-0000-0000-0000554B0000}"/>
    <cellStyle name="Normal 2 4 2 2 4 2 3" xfId="5819" xr:uid="{00000000-0005-0000-0000-0000CC160000}"/>
    <cellStyle name="Normal 2 4 2 2 4 2 3 2" xfId="15871" xr:uid="{00000000-0005-0000-0000-0000103E0000}"/>
    <cellStyle name="Normal 2 4 2 2 4 2 3 2 3" xfId="30966" xr:uid="{00000000-0005-0000-0000-00000A790000}"/>
    <cellStyle name="Normal 2 4 2 2 4 2 3 3" xfId="10851" xr:uid="{00000000-0005-0000-0000-0000742A0000}"/>
    <cellStyle name="Normal 2 4 2 2 4 2 3 3 3" xfId="25949" xr:uid="{00000000-0005-0000-0000-000071650000}"/>
    <cellStyle name="Normal 2 4 2 2 4 2 3 5" xfId="20936" xr:uid="{00000000-0005-0000-0000-0000DC510000}"/>
    <cellStyle name="Normal 2 4 2 2 4 2 4" xfId="12529" xr:uid="{00000000-0005-0000-0000-000002310000}"/>
    <cellStyle name="Normal 2 4 2 2 4 2 4 3" xfId="27624" xr:uid="{00000000-0005-0000-0000-0000FC6B0000}"/>
    <cellStyle name="Normal 2 4 2 2 4 2 5" xfId="7508" xr:uid="{00000000-0005-0000-0000-0000651D0000}"/>
    <cellStyle name="Normal 2 4 2 2 4 2 5 3" xfId="22607" xr:uid="{00000000-0005-0000-0000-000063580000}"/>
    <cellStyle name="Normal 2 4 2 2 4 2 7" xfId="17594" xr:uid="{00000000-0005-0000-0000-0000CE440000}"/>
    <cellStyle name="Normal 2 4 2 2 4 3" xfId="3290" xr:uid="{00000000-0005-0000-0000-0000EB0C0000}"/>
    <cellStyle name="Normal 2 4 2 2 4 3 2" xfId="13364" xr:uid="{00000000-0005-0000-0000-000045340000}"/>
    <cellStyle name="Normal 2 4 2 2 4 3 2 3" xfId="28459" xr:uid="{00000000-0005-0000-0000-00003F6F0000}"/>
    <cellStyle name="Normal 2 4 2 2 4 3 3" xfId="8344" xr:uid="{00000000-0005-0000-0000-0000A9200000}"/>
    <cellStyle name="Normal 2 4 2 2 4 3 3 3" xfId="23442" xr:uid="{00000000-0005-0000-0000-0000A65B0000}"/>
    <cellStyle name="Normal 2 4 2 2 4 3 5" xfId="18429" xr:uid="{00000000-0005-0000-0000-000011480000}"/>
    <cellStyle name="Normal 2 4 2 2 4 4" xfId="4983" xr:uid="{00000000-0005-0000-0000-000088130000}"/>
    <cellStyle name="Normal 2 4 2 2 4 4 2" xfId="15035" xr:uid="{00000000-0005-0000-0000-0000CC3A0000}"/>
    <cellStyle name="Normal 2 4 2 2 4 4 2 3" xfId="30130" xr:uid="{00000000-0005-0000-0000-0000C6750000}"/>
    <cellStyle name="Normal 2 4 2 2 4 4 3" xfId="10015" xr:uid="{00000000-0005-0000-0000-000030270000}"/>
    <cellStyle name="Normal 2 4 2 2 4 4 3 3" xfId="25113" xr:uid="{00000000-0005-0000-0000-00002D620000}"/>
    <cellStyle name="Normal 2 4 2 2 4 4 5" xfId="20100" xr:uid="{00000000-0005-0000-0000-0000984E0000}"/>
    <cellStyle name="Normal 2 4 2 2 4 5" xfId="11693" xr:uid="{00000000-0005-0000-0000-0000BE2D0000}"/>
    <cellStyle name="Normal 2 4 2 2 4 5 3" xfId="26788" xr:uid="{00000000-0005-0000-0000-0000B8680000}"/>
    <cellStyle name="Normal 2 4 2 2 4 6" xfId="6672" xr:uid="{00000000-0005-0000-0000-0000211A0000}"/>
    <cellStyle name="Normal 2 4 2 2 4 6 3" xfId="21771" xr:uid="{00000000-0005-0000-0000-00001F550000}"/>
    <cellStyle name="Normal 2 4 2 2 4 8" xfId="16758" xr:uid="{00000000-0005-0000-0000-00008A410000}"/>
    <cellStyle name="Normal 2 4 2 2 5" xfId="2020" xr:uid="{00000000-0005-0000-0000-0000F4070000}"/>
    <cellStyle name="Normal 2 4 2 2 5 2" xfId="3709" xr:uid="{00000000-0005-0000-0000-00008E0E0000}"/>
    <cellStyle name="Normal 2 4 2 2 5 2 2" xfId="13782" xr:uid="{00000000-0005-0000-0000-0000E7350000}"/>
    <cellStyle name="Normal 2 4 2 2 5 2 2 3" xfId="28877" xr:uid="{00000000-0005-0000-0000-0000E1700000}"/>
    <cellStyle name="Normal 2 4 2 2 5 2 3" xfId="8762" xr:uid="{00000000-0005-0000-0000-00004B220000}"/>
    <cellStyle name="Normal 2 4 2 2 5 2 3 3" xfId="23860" xr:uid="{00000000-0005-0000-0000-0000485D0000}"/>
    <cellStyle name="Normal 2 4 2 2 5 2 5" xfId="18847" xr:uid="{00000000-0005-0000-0000-0000B3490000}"/>
    <cellStyle name="Normal 2 4 2 2 5 3" xfId="5401" xr:uid="{00000000-0005-0000-0000-00002A150000}"/>
    <cellStyle name="Normal 2 4 2 2 5 3 2" xfId="15453" xr:uid="{00000000-0005-0000-0000-00006E3C0000}"/>
    <cellStyle name="Normal 2 4 2 2 5 3 2 3" xfId="30548" xr:uid="{00000000-0005-0000-0000-000068770000}"/>
    <cellStyle name="Normal 2 4 2 2 5 3 3" xfId="10433" xr:uid="{00000000-0005-0000-0000-0000D2280000}"/>
    <cellStyle name="Normal 2 4 2 2 5 3 3 3" xfId="25531" xr:uid="{00000000-0005-0000-0000-0000CF630000}"/>
    <cellStyle name="Normal 2 4 2 2 5 3 5" xfId="20518" xr:uid="{00000000-0005-0000-0000-00003A500000}"/>
    <cellStyle name="Normal 2 4 2 2 5 4" xfId="12111" xr:uid="{00000000-0005-0000-0000-0000602F0000}"/>
    <cellStyle name="Normal 2 4 2 2 5 4 3" xfId="27206" xr:uid="{00000000-0005-0000-0000-00005A6A0000}"/>
    <cellStyle name="Normal 2 4 2 2 5 5" xfId="7090" xr:uid="{00000000-0005-0000-0000-0000C31B0000}"/>
    <cellStyle name="Normal 2 4 2 2 5 5 3" xfId="22189" xr:uid="{00000000-0005-0000-0000-0000C1560000}"/>
    <cellStyle name="Normal 2 4 2 2 5 7" xfId="17176" xr:uid="{00000000-0005-0000-0000-00002C430000}"/>
    <cellStyle name="Normal 2 4 2 2 6" xfId="2872" xr:uid="{00000000-0005-0000-0000-0000490B0000}"/>
    <cellStyle name="Normal 2 4 2 2 6 2" xfId="12946" xr:uid="{00000000-0005-0000-0000-0000A3320000}"/>
    <cellStyle name="Normal 2 4 2 2 6 2 3" xfId="28041" xr:uid="{00000000-0005-0000-0000-00009D6D0000}"/>
    <cellStyle name="Normal 2 4 2 2 6 3" xfId="7926" xr:uid="{00000000-0005-0000-0000-0000071F0000}"/>
    <cellStyle name="Normal 2 4 2 2 6 3 3" xfId="23024" xr:uid="{00000000-0005-0000-0000-0000045A0000}"/>
    <cellStyle name="Normal 2 4 2 2 6 5" xfId="18011" xr:uid="{00000000-0005-0000-0000-00006F460000}"/>
    <cellStyle name="Normal 2 4 2 2 7" xfId="4565" xr:uid="{00000000-0005-0000-0000-0000E6110000}"/>
    <cellStyle name="Normal 2 4 2 2 7 2" xfId="14617" xr:uid="{00000000-0005-0000-0000-00002A390000}"/>
    <cellStyle name="Normal 2 4 2 2 7 2 3" xfId="29712" xr:uid="{00000000-0005-0000-0000-000024740000}"/>
    <cellStyle name="Normal 2 4 2 2 7 3" xfId="9597" xr:uid="{00000000-0005-0000-0000-00008E250000}"/>
    <cellStyle name="Normal 2 4 2 2 7 3 3" xfId="24695" xr:uid="{00000000-0005-0000-0000-00008B600000}"/>
    <cellStyle name="Normal 2 4 2 2 7 5" xfId="19682" xr:uid="{00000000-0005-0000-0000-0000F64C0000}"/>
    <cellStyle name="Normal 2 4 2 2 8" xfId="11275" xr:uid="{00000000-0005-0000-0000-00001C2C0000}"/>
    <cellStyle name="Normal 2 4 2 2 8 3" xfId="26370" xr:uid="{00000000-0005-0000-0000-000016670000}"/>
    <cellStyle name="Normal 2 4 2 2 9" xfId="6254" xr:uid="{00000000-0005-0000-0000-00007F180000}"/>
    <cellStyle name="Normal 2 4 2 2 9 3" xfId="21353" xr:uid="{00000000-0005-0000-0000-00007D530000}"/>
    <cellStyle name="Normal 2 4 2 3" xfId="1219" xr:uid="{00000000-0005-0000-0000-0000D3040000}"/>
    <cellStyle name="Normal 2 4 2 3 10" xfId="16392" xr:uid="{00000000-0005-0000-0000-00001C400000}"/>
    <cellStyle name="Normal 2 4 2 3 2" xfId="1438" xr:uid="{00000000-0005-0000-0000-0000AE050000}"/>
    <cellStyle name="Normal 2 4 2 3 2 2" xfId="1859" xr:uid="{00000000-0005-0000-0000-000053070000}"/>
    <cellStyle name="Normal 2 4 2 3 2 2 2" xfId="2698" xr:uid="{00000000-0005-0000-0000-00009A0A0000}"/>
    <cellStyle name="Normal 2 4 2 3 2 2 2 2" xfId="4387" xr:uid="{00000000-0005-0000-0000-000034110000}"/>
    <cellStyle name="Normal 2 4 2 3 2 2 2 2 2" xfId="14460" xr:uid="{00000000-0005-0000-0000-00008D380000}"/>
    <cellStyle name="Normal 2 4 2 3 2 2 2 2 2 3" xfId="29555" xr:uid="{00000000-0005-0000-0000-000087730000}"/>
    <cellStyle name="Normal 2 4 2 3 2 2 2 2 3" xfId="9440" xr:uid="{00000000-0005-0000-0000-0000F1240000}"/>
    <cellStyle name="Normal 2 4 2 3 2 2 2 2 3 3" xfId="24538" xr:uid="{00000000-0005-0000-0000-0000EE5F0000}"/>
    <cellStyle name="Normal 2 4 2 3 2 2 2 2 5" xfId="19525" xr:uid="{00000000-0005-0000-0000-0000594C0000}"/>
    <cellStyle name="Normal 2 4 2 3 2 2 2 3" xfId="6079" xr:uid="{00000000-0005-0000-0000-0000D0170000}"/>
    <cellStyle name="Normal 2 4 2 3 2 2 2 3 2" xfId="16131" xr:uid="{00000000-0005-0000-0000-0000143F0000}"/>
    <cellStyle name="Normal 2 4 2 3 2 2 2 3 2 3" xfId="31226" xr:uid="{00000000-0005-0000-0000-00000E7A0000}"/>
    <cellStyle name="Normal 2 4 2 3 2 2 2 3 3" xfId="11111" xr:uid="{00000000-0005-0000-0000-0000782B0000}"/>
    <cellStyle name="Normal 2 4 2 3 2 2 2 3 3 3" xfId="26209" xr:uid="{00000000-0005-0000-0000-000075660000}"/>
    <cellStyle name="Normal 2 4 2 3 2 2 2 3 5" xfId="21196" xr:uid="{00000000-0005-0000-0000-0000E0520000}"/>
    <cellStyle name="Normal 2 4 2 3 2 2 2 4" xfId="12789" xr:uid="{00000000-0005-0000-0000-000006320000}"/>
    <cellStyle name="Normal 2 4 2 3 2 2 2 4 3" xfId="27884" xr:uid="{00000000-0005-0000-0000-0000006D0000}"/>
    <cellStyle name="Normal 2 4 2 3 2 2 2 5" xfId="7768" xr:uid="{00000000-0005-0000-0000-0000691E0000}"/>
    <cellStyle name="Normal 2 4 2 3 2 2 2 5 3" xfId="22867" xr:uid="{00000000-0005-0000-0000-000067590000}"/>
    <cellStyle name="Normal 2 4 2 3 2 2 2 7" xfId="17854" xr:uid="{00000000-0005-0000-0000-0000D2450000}"/>
    <cellStyle name="Normal 2 4 2 3 2 2 3" xfId="3550" xr:uid="{00000000-0005-0000-0000-0000EF0D0000}"/>
    <cellStyle name="Normal 2 4 2 3 2 2 3 2" xfId="13624" xr:uid="{00000000-0005-0000-0000-000049350000}"/>
    <cellStyle name="Normal 2 4 2 3 2 2 3 2 3" xfId="28719" xr:uid="{00000000-0005-0000-0000-000043700000}"/>
    <cellStyle name="Normal 2 4 2 3 2 2 3 3" xfId="8604" xr:uid="{00000000-0005-0000-0000-0000AD210000}"/>
    <cellStyle name="Normal 2 4 2 3 2 2 3 3 3" xfId="23702" xr:uid="{00000000-0005-0000-0000-0000AA5C0000}"/>
    <cellStyle name="Normal 2 4 2 3 2 2 3 5" xfId="18689" xr:uid="{00000000-0005-0000-0000-000015490000}"/>
    <cellStyle name="Normal 2 4 2 3 2 2 4" xfId="5243" xr:uid="{00000000-0005-0000-0000-00008C140000}"/>
    <cellStyle name="Normal 2 4 2 3 2 2 4 2" xfId="15295" xr:uid="{00000000-0005-0000-0000-0000D03B0000}"/>
    <cellStyle name="Normal 2 4 2 3 2 2 4 2 3" xfId="30390" xr:uid="{00000000-0005-0000-0000-0000CA760000}"/>
    <cellStyle name="Normal 2 4 2 3 2 2 4 3" xfId="10275" xr:uid="{00000000-0005-0000-0000-000034280000}"/>
    <cellStyle name="Normal 2 4 2 3 2 2 4 3 3" xfId="25373" xr:uid="{00000000-0005-0000-0000-000031630000}"/>
    <cellStyle name="Normal 2 4 2 3 2 2 4 5" xfId="20360" xr:uid="{00000000-0005-0000-0000-00009C4F0000}"/>
    <cellStyle name="Normal 2 4 2 3 2 2 5" xfId="11953" xr:uid="{00000000-0005-0000-0000-0000C22E0000}"/>
    <cellStyle name="Normal 2 4 2 3 2 2 5 3" xfId="27048" xr:uid="{00000000-0005-0000-0000-0000BC690000}"/>
    <cellStyle name="Normal 2 4 2 3 2 2 6" xfId="6932" xr:uid="{00000000-0005-0000-0000-0000251B0000}"/>
    <cellStyle name="Normal 2 4 2 3 2 2 6 3" xfId="22031" xr:uid="{00000000-0005-0000-0000-000023560000}"/>
    <cellStyle name="Normal 2 4 2 3 2 2 8" xfId="17018" xr:uid="{00000000-0005-0000-0000-00008E420000}"/>
    <cellStyle name="Normal 2 4 2 3 2 3" xfId="2280" xr:uid="{00000000-0005-0000-0000-0000F8080000}"/>
    <cellStyle name="Normal 2 4 2 3 2 3 2" xfId="3969" xr:uid="{00000000-0005-0000-0000-0000920F0000}"/>
    <cellStyle name="Normal 2 4 2 3 2 3 2 2" xfId="14042" xr:uid="{00000000-0005-0000-0000-0000EB360000}"/>
    <cellStyle name="Normal 2 4 2 3 2 3 2 2 3" xfId="29137" xr:uid="{00000000-0005-0000-0000-0000E5710000}"/>
    <cellStyle name="Normal 2 4 2 3 2 3 2 3" xfId="9022" xr:uid="{00000000-0005-0000-0000-00004F230000}"/>
    <cellStyle name="Normal 2 4 2 3 2 3 2 3 3" xfId="24120" xr:uid="{00000000-0005-0000-0000-00004C5E0000}"/>
    <cellStyle name="Normal 2 4 2 3 2 3 2 5" xfId="19107" xr:uid="{00000000-0005-0000-0000-0000B74A0000}"/>
    <cellStyle name="Normal 2 4 2 3 2 3 3" xfId="5661" xr:uid="{00000000-0005-0000-0000-00002E160000}"/>
    <cellStyle name="Normal 2 4 2 3 2 3 3 2" xfId="15713" xr:uid="{00000000-0005-0000-0000-0000723D0000}"/>
    <cellStyle name="Normal 2 4 2 3 2 3 3 2 3" xfId="30808" xr:uid="{00000000-0005-0000-0000-00006C780000}"/>
    <cellStyle name="Normal 2 4 2 3 2 3 3 3" xfId="10693" xr:uid="{00000000-0005-0000-0000-0000D6290000}"/>
    <cellStyle name="Normal 2 4 2 3 2 3 3 3 3" xfId="25791" xr:uid="{00000000-0005-0000-0000-0000D3640000}"/>
    <cellStyle name="Normal 2 4 2 3 2 3 3 5" xfId="20778" xr:uid="{00000000-0005-0000-0000-00003E510000}"/>
    <cellStyle name="Normal 2 4 2 3 2 3 4" xfId="12371" xr:uid="{00000000-0005-0000-0000-000064300000}"/>
    <cellStyle name="Normal 2 4 2 3 2 3 4 3" xfId="27466" xr:uid="{00000000-0005-0000-0000-00005E6B0000}"/>
    <cellStyle name="Normal 2 4 2 3 2 3 5" xfId="7350" xr:uid="{00000000-0005-0000-0000-0000C71C0000}"/>
    <cellStyle name="Normal 2 4 2 3 2 3 5 3" xfId="22449" xr:uid="{00000000-0005-0000-0000-0000C5570000}"/>
    <cellStyle name="Normal 2 4 2 3 2 3 7" xfId="17436" xr:uid="{00000000-0005-0000-0000-000030440000}"/>
    <cellStyle name="Normal 2 4 2 3 2 4" xfId="3132" xr:uid="{00000000-0005-0000-0000-00004D0C0000}"/>
    <cellStyle name="Normal 2 4 2 3 2 4 2" xfId="13206" xr:uid="{00000000-0005-0000-0000-0000A7330000}"/>
    <cellStyle name="Normal 2 4 2 3 2 4 2 3" xfId="28301" xr:uid="{00000000-0005-0000-0000-0000A16E0000}"/>
    <cellStyle name="Normal 2 4 2 3 2 4 3" xfId="8186" xr:uid="{00000000-0005-0000-0000-00000B200000}"/>
    <cellStyle name="Normal 2 4 2 3 2 4 3 3" xfId="23284" xr:uid="{00000000-0005-0000-0000-0000085B0000}"/>
    <cellStyle name="Normal 2 4 2 3 2 4 5" xfId="18271" xr:uid="{00000000-0005-0000-0000-000073470000}"/>
    <cellStyle name="Normal 2 4 2 3 2 5" xfId="4825" xr:uid="{00000000-0005-0000-0000-0000EA120000}"/>
    <cellStyle name="Normal 2 4 2 3 2 5 2" xfId="14877" xr:uid="{00000000-0005-0000-0000-00002E3A0000}"/>
    <cellStyle name="Normal 2 4 2 3 2 5 2 3" xfId="29972" xr:uid="{00000000-0005-0000-0000-000028750000}"/>
    <cellStyle name="Normal 2 4 2 3 2 5 3" xfId="9857" xr:uid="{00000000-0005-0000-0000-000092260000}"/>
    <cellStyle name="Normal 2 4 2 3 2 5 3 3" xfId="24955" xr:uid="{00000000-0005-0000-0000-00008F610000}"/>
    <cellStyle name="Normal 2 4 2 3 2 5 5" xfId="19942" xr:uid="{00000000-0005-0000-0000-0000FA4D0000}"/>
    <cellStyle name="Normal 2 4 2 3 2 6" xfId="11535" xr:uid="{00000000-0005-0000-0000-0000202D0000}"/>
    <cellStyle name="Normal 2 4 2 3 2 6 3" xfId="26630" xr:uid="{00000000-0005-0000-0000-00001A680000}"/>
    <cellStyle name="Normal 2 4 2 3 2 7" xfId="6514" xr:uid="{00000000-0005-0000-0000-000083190000}"/>
    <cellStyle name="Normal 2 4 2 3 2 7 3" xfId="21613" xr:uid="{00000000-0005-0000-0000-000081540000}"/>
    <cellStyle name="Normal 2 4 2 3 2 9" xfId="16600" xr:uid="{00000000-0005-0000-0000-0000EC400000}"/>
    <cellStyle name="Normal 2 4 2 3 3" xfId="1651" xr:uid="{00000000-0005-0000-0000-000083060000}"/>
    <cellStyle name="Normal 2 4 2 3 3 2" xfId="2490" xr:uid="{00000000-0005-0000-0000-0000CA090000}"/>
    <cellStyle name="Normal 2 4 2 3 3 2 2" xfId="4179" xr:uid="{00000000-0005-0000-0000-000064100000}"/>
    <cellStyle name="Normal 2 4 2 3 3 2 2 2" xfId="14252" xr:uid="{00000000-0005-0000-0000-0000BD370000}"/>
    <cellStyle name="Normal 2 4 2 3 3 2 2 2 3" xfId="29347" xr:uid="{00000000-0005-0000-0000-0000B7720000}"/>
    <cellStyle name="Normal 2 4 2 3 3 2 2 3" xfId="9232" xr:uid="{00000000-0005-0000-0000-000021240000}"/>
    <cellStyle name="Normal 2 4 2 3 3 2 2 3 3" xfId="24330" xr:uid="{00000000-0005-0000-0000-00001E5F0000}"/>
    <cellStyle name="Normal 2 4 2 3 3 2 2 5" xfId="19317" xr:uid="{00000000-0005-0000-0000-0000894B0000}"/>
    <cellStyle name="Normal 2 4 2 3 3 2 3" xfId="5871" xr:uid="{00000000-0005-0000-0000-000000170000}"/>
    <cellStyle name="Normal 2 4 2 3 3 2 3 2" xfId="15923" xr:uid="{00000000-0005-0000-0000-0000443E0000}"/>
    <cellStyle name="Normal 2 4 2 3 3 2 3 2 3" xfId="31018" xr:uid="{00000000-0005-0000-0000-00003E790000}"/>
    <cellStyle name="Normal 2 4 2 3 3 2 3 3" xfId="10903" xr:uid="{00000000-0005-0000-0000-0000A82A0000}"/>
    <cellStyle name="Normal 2 4 2 3 3 2 3 3 3" xfId="26001" xr:uid="{00000000-0005-0000-0000-0000A5650000}"/>
    <cellStyle name="Normal 2 4 2 3 3 2 3 5" xfId="20988" xr:uid="{00000000-0005-0000-0000-000010520000}"/>
    <cellStyle name="Normal 2 4 2 3 3 2 4" xfId="12581" xr:uid="{00000000-0005-0000-0000-000036310000}"/>
    <cellStyle name="Normal 2 4 2 3 3 2 4 3" xfId="27676" xr:uid="{00000000-0005-0000-0000-0000306C0000}"/>
    <cellStyle name="Normal 2 4 2 3 3 2 5" xfId="7560" xr:uid="{00000000-0005-0000-0000-0000991D0000}"/>
    <cellStyle name="Normal 2 4 2 3 3 2 5 3" xfId="22659" xr:uid="{00000000-0005-0000-0000-000097580000}"/>
    <cellStyle name="Normal 2 4 2 3 3 2 7" xfId="17646" xr:uid="{00000000-0005-0000-0000-000002450000}"/>
    <cellStyle name="Normal 2 4 2 3 3 3" xfId="3342" xr:uid="{00000000-0005-0000-0000-00001F0D0000}"/>
    <cellStyle name="Normal 2 4 2 3 3 3 2" xfId="13416" xr:uid="{00000000-0005-0000-0000-000079340000}"/>
    <cellStyle name="Normal 2 4 2 3 3 3 2 3" xfId="28511" xr:uid="{00000000-0005-0000-0000-0000736F0000}"/>
    <cellStyle name="Normal 2 4 2 3 3 3 3" xfId="8396" xr:uid="{00000000-0005-0000-0000-0000DD200000}"/>
    <cellStyle name="Normal 2 4 2 3 3 3 3 3" xfId="23494" xr:uid="{00000000-0005-0000-0000-0000DA5B0000}"/>
    <cellStyle name="Normal 2 4 2 3 3 3 5" xfId="18481" xr:uid="{00000000-0005-0000-0000-000045480000}"/>
    <cellStyle name="Normal 2 4 2 3 3 4" xfId="5035" xr:uid="{00000000-0005-0000-0000-0000BC130000}"/>
    <cellStyle name="Normal 2 4 2 3 3 4 2" xfId="15087" xr:uid="{00000000-0005-0000-0000-0000003B0000}"/>
    <cellStyle name="Normal 2 4 2 3 3 4 2 3" xfId="30182" xr:uid="{00000000-0005-0000-0000-0000FA750000}"/>
    <cellStyle name="Normal 2 4 2 3 3 4 3" xfId="10067" xr:uid="{00000000-0005-0000-0000-000064270000}"/>
    <cellStyle name="Normal 2 4 2 3 3 4 3 3" xfId="25165" xr:uid="{00000000-0005-0000-0000-000061620000}"/>
    <cellStyle name="Normal 2 4 2 3 3 4 5" xfId="20152" xr:uid="{00000000-0005-0000-0000-0000CC4E0000}"/>
    <cellStyle name="Normal 2 4 2 3 3 5" xfId="11745" xr:uid="{00000000-0005-0000-0000-0000F22D0000}"/>
    <cellStyle name="Normal 2 4 2 3 3 5 3" xfId="26840" xr:uid="{00000000-0005-0000-0000-0000EC680000}"/>
    <cellStyle name="Normal 2 4 2 3 3 6" xfId="6724" xr:uid="{00000000-0005-0000-0000-0000551A0000}"/>
    <cellStyle name="Normal 2 4 2 3 3 6 3" xfId="21823" xr:uid="{00000000-0005-0000-0000-000053550000}"/>
    <cellStyle name="Normal 2 4 2 3 3 8" xfId="16810" xr:uid="{00000000-0005-0000-0000-0000BE410000}"/>
    <cellStyle name="Normal 2 4 2 3 4" xfId="2072" xr:uid="{00000000-0005-0000-0000-000028080000}"/>
    <cellStyle name="Normal 2 4 2 3 4 2" xfId="3761" xr:uid="{00000000-0005-0000-0000-0000C20E0000}"/>
    <cellStyle name="Normal 2 4 2 3 4 2 2" xfId="13834" xr:uid="{00000000-0005-0000-0000-00001B360000}"/>
    <cellStyle name="Normal 2 4 2 3 4 2 2 3" xfId="28929" xr:uid="{00000000-0005-0000-0000-000015710000}"/>
    <cellStyle name="Normal 2 4 2 3 4 2 3" xfId="8814" xr:uid="{00000000-0005-0000-0000-00007F220000}"/>
    <cellStyle name="Normal 2 4 2 3 4 2 3 3" xfId="23912" xr:uid="{00000000-0005-0000-0000-00007C5D0000}"/>
    <cellStyle name="Normal 2 4 2 3 4 2 5" xfId="18899" xr:uid="{00000000-0005-0000-0000-0000E7490000}"/>
    <cellStyle name="Normal 2 4 2 3 4 3" xfId="5453" xr:uid="{00000000-0005-0000-0000-00005E150000}"/>
    <cellStyle name="Normal 2 4 2 3 4 3 2" xfId="15505" xr:uid="{00000000-0005-0000-0000-0000A23C0000}"/>
    <cellStyle name="Normal 2 4 2 3 4 3 2 3" xfId="30600" xr:uid="{00000000-0005-0000-0000-00009C770000}"/>
    <cellStyle name="Normal 2 4 2 3 4 3 3" xfId="10485" xr:uid="{00000000-0005-0000-0000-000006290000}"/>
    <cellStyle name="Normal 2 4 2 3 4 3 3 3" xfId="25583" xr:uid="{00000000-0005-0000-0000-000003640000}"/>
    <cellStyle name="Normal 2 4 2 3 4 3 5" xfId="20570" xr:uid="{00000000-0005-0000-0000-00006E500000}"/>
    <cellStyle name="Normal 2 4 2 3 4 4" xfId="12163" xr:uid="{00000000-0005-0000-0000-0000942F0000}"/>
    <cellStyle name="Normal 2 4 2 3 4 4 3" xfId="27258" xr:uid="{00000000-0005-0000-0000-00008E6A0000}"/>
    <cellStyle name="Normal 2 4 2 3 4 5" xfId="7142" xr:uid="{00000000-0005-0000-0000-0000F71B0000}"/>
    <cellStyle name="Normal 2 4 2 3 4 5 3" xfId="22241" xr:uid="{00000000-0005-0000-0000-0000F5560000}"/>
    <cellStyle name="Normal 2 4 2 3 4 7" xfId="17228" xr:uid="{00000000-0005-0000-0000-000060430000}"/>
    <cellStyle name="Normal 2 4 2 3 5" xfId="2924" xr:uid="{00000000-0005-0000-0000-00007D0B0000}"/>
    <cellStyle name="Normal 2 4 2 3 5 2" xfId="12998" xr:uid="{00000000-0005-0000-0000-0000D7320000}"/>
    <cellStyle name="Normal 2 4 2 3 5 2 3" xfId="28093" xr:uid="{00000000-0005-0000-0000-0000D16D0000}"/>
    <cellStyle name="Normal 2 4 2 3 5 3" xfId="7978" xr:uid="{00000000-0005-0000-0000-00003B1F0000}"/>
    <cellStyle name="Normal 2 4 2 3 5 3 3" xfId="23076" xr:uid="{00000000-0005-0000-0000-0000385A0000}"/>
    <cellStyle name="Normal 2 4 2 3 5 5" xfId="18063" xr:uid="{00000000-0005-0000-0000-0000A3460000}"/>
    <cellStyle name="Normal 2 4 2 3 6" xfId="4617" xr:uid="{00000000-0005-0000-0000-00001A120000}"/>
    <cellStyle name="Normal 2 4 2 3 6 2" xfId="14669" xr:uid="{00000000-0005-0000-0000-00005E390000}"/>
    <cellStyle name="Normal 2 4 2 3 6 2 3" xfId="29764" xr:uid="{00000000-0005-0000-0000-000058740000}"/>
    <cellStyle name="Normal 2 4 2 3 6 3" xfId="9649" xr:uid="{00000000-0005-0000-0000-0000C2250000}"/>
    <cellStyle name="Normal 2 4 2 3 6 3 3" xfId="24747" xr:uid="{00000000-0005-0000-0000-0000BF600000}"/>
    <cellStyle name="Normal 2 4 2 3 6 5" xfId="19734" xr:uid="{00000000-0005-0000-0000-00002A4D0000}"/>
    <cellStyle name="Normal 2 4 2 3 7" xfId="11327" xr:uid="{00000000-0005-0000-0000-0000502C0000}"/>
    <cellStyle name="Normal 2 4 2 3 7 3" xfId="26422" xr:uid="{00000000-0005-0000-0000-00004A670000}"/>
    <cellStyle name="Normal 2 4 2 3 8" xfId="6306" xr:uid="{00000000-0005-0000-0000-0000B3180000}"/>
    <cellStyle name="Normal 2 4 2 3 8 3" xfId="21405" xr:uid="{00000000-0005-0000-0000-0000B1530000}"/>
    <cellStyle name="Normal 2 4 2 4" xfId="1332" xr:uid="{00000000-0005-0000-0000-000044050000}"/>
    <cellStyle name="Normal 2 4 2 4 2" xfId="1755" xr:uid="{00000000-0005-0000-0000-0000EB060000}"/>
    <cellStyle name="Normal 2 4 2 4 2 2" xfId="2594" xr:uid="{00000000-0005-0000-0000-0000320A0000}"/>
    <cellStyle name="Normal 2 4 2 4 2 2 2" xfId="4283" xr:uid="{00000000-0005-0000-0000-0000CC100000}"/>
    <cellStyle name="Normal 2 4 2 4 2 2 2 2" xfId="14356" xr:uid="{00000000-0005-0000-0000-000025380000}"/>
    <cellStyle name="Normal 2 4 2 4 2 2 2 2 3" xfId="29451" xr:uid="{00000000-0005-0000-0000-00001F730000}"/>
    <cellStyle name="Normal 2 4 2 4 2 2 2 3" xfId="9336" xr:uid="{00000000-0005-0000-0000-000089240000}"/>
    <cellStyle name="Normal 2 4 2 4 2 2 2 3 3" xfId="24434" xr:uid="{00000000-0005-0000-0000-0000865F0000}"/>
    <cellStyle name="Normal 2 4 2 4 2 2 2 5" xfId="19421" xr:uid="{00000000-0005-0000-0000-0000F14B0000}"/>
    <cellStyle name="Normal 2 4 2 4 2 2 3" xfId="5975" xr:uid="{00000000-0005-0000-0000-000068170000}"/>
    <cellStyle name="Normal 2 4 2 4 2 2 3 2" xfId="16027" xr:uid="{00000000-0005-0000-0000-0000AC3E0000}"/>
    <cellStyle name="Normal 2 4 2 4 2 2 3 2 3" xfId="31122" xr:uid="{00000000-0005-0000-0000-0000A6790000}"/>
    <cellStyle name="Normal 2 4 2 4 2 2 3 3" xfId="11007" xr:uid="{00000000-0005-0000-0000-0000102B0000}"/>
    <cellStyle name="Normal 2 4 2 4 2 2 3 3 3" xfId="26105" xr:uid="{00000000-0005-0000-0000-00000D660000}"/>
    <cellStyle name="Normal 2 4 2 4 2 2 3 5" xfId="21092" xr:uid="{00000000-0005-0000-0000-000078520000}"/>
    <cellStyle name="Normal 2 4 2 4 2 2 4" xfId="12685" xr:uid="{00000000-0005-0000-0000-00009E310000}"/>
    <cellStyle name="Normal 2 4 2 4 2 2 4 3" xfId="27780" xr:uid="{00000000-0005-0000-0000-0000986C0000}"/>
    <cellStyle name="Normal 2 4 2 4 2 2 5" xfId="7664" xr:uid="{00000000-0005-0000-0000-0000011E0000}"/>
    <cellStyle name="Normal 2 4 2 4 2 2 5 3" xfId="22763" xr:uid="{00000000-0005-0000-0000-0000FF580000}"/>
    <cellStyle name="Normal 2 4 2 4 2 2 7" xfId="17750" xr:uid="{00000000-0005-0000-0000-00006A450000}"/>
    <cellStyle name="Normal 2 4 2 4 2 3" xfId="3446" xr:uid="{00000000-0005-0000-0000-0000870D0000}"/>
    <cellStyle name="Normal 2 4 2 4 2 3 2" xfId="13520" xr:uid="{00000000-0005-0000-0000-0000E1340000}"/>
    <cellStyle name="Normal 2 4 2 4 2 3 2 3" xfId="28615" xr:uid="{00000000-0005-0000-0000-0000DB6F0000}"/>
    <cellStyle name="Normal 2 4 2 4 2 3 3" xfId="8500" xr:uid="{00000000-0005-0000-0000-000045210000}"/>
    <cellStyle name="Normal 2 4 2 4 2 3 3 3" xfId="23598" xr:uid="{00000000-0005-0000-0000-0000425C0000}"/>
    <cellStyle name="Normal 2 4 2 4 2 3 5" xfId="18585" xr:uid="{00000000-0005-0000-0000-0000AD480000}"/>
    <cellStyle name="Normal 2 4 2 4 2 4" xfId="5139" xr:uid="{00000000-0005-0000-0000-000024140000}"/>
    <cellStyle name="Normal 2 4 2 4 2 4 2" xfId="15191" xr:uid="{00000000-0005-0000-0000-0000683B0000}"/>
    <cellStyle name="Normal 2 4 2 4 2 4 2 3" xfId="30286" xr:uid="{00000000-0005-0000-0000-000062760000}"/>
    <cellStyle name="Normal 2 4 2 4 2 4 3" xfId="10171" xr:uid="{00000000-0005-0000-0000-0000CC270000}"/>
    <cellStyle name="Normal 2 4 2 4 2 4 3 3" xfId="25269" xr:uid="{00000000-0005-0000-0000-0000C9620000}"/>
    <cellStyle name="Normal 2 4 2 4 2 4 5" xfId="20256" xr:uid="{00000000-0005-0000-0000-0000344F0000}"/>
    <cellStyle name="Normal 2 4 2 4 2 5" xfId="11849" xr:uid="{00000000-0005-0000-0000-00005A2E0000}"/>
    <cellStyle name="Normal 2 4 2 4 2 5 3" xfId="26944" xr:uid="{00000000-0005-0000-0000-000054690000}"/>
    <cellStyle name="Normal 2 4 2 4 2 6" xfId="6828" xr:uid="{00000000-0005-0000-0000-0000BD1A0000}"/>
    <cellStyle name="Normal 2 4 2 4 2 6 3" xfId="21927" xr:uid="{00000000-0005-0000-0000-0000BB550000}"/>
    <cellStyle name="Normal 2 4 2 4 2 8" xfId="16914" xr:uid="{00000000-0005-0000-0000-000026420000}"/>
    <cellStyle name="Normal 2 4 2 4 3" xfId="2176" xr:uid="{00000000-0005-0000-0000-000090080000}"/>
    <cellStyle name="Normal 2 4 2 4 3 2" xfId="3865" xr:uid="{00000000-0005-0000-0000-00002A0F0000}"/>
    <cellStyle name="Normal 2 4 2 4 3 2 2" xfId="13938" xr:uid="{00000000-0005-0000-0000-000083360000}"/>
    <cellStyle name="Normal 2 4 2 4 3 2 2 3" xfId="29033" xr:uid="{00000000-0005-0000-0000-00007D710000}"/>
    <cellStyle name="Normal 2 4 2 4 3 2 3" xfId="8918" xr:uid="{00000000-0005-0000-0000-0000E7220000}"/>
    <cellStyle name="Normal 2 4 2 4 3 2 3 3" xfId="24016" xr:uid="{00000000-0005-0000-0000-0000E45D0000}"/>
    <cellStyle name="Normal 2 4 2 4 3 2 5" xfId="19003" xr:uid="{00000000-0005-0000-0000-00004F4A0000}"/>
    <cellStyle name="Normal 2 4 2 4 3 3" xfId="5557" xr:uid="{00000000-0005-0000-0000-0000C6150000}"/>
    <cellStyle name="Normal 2 4 2 4 3 3 2" xfId="15609" xr:uid="{00000000-0005-0000-0000-00000A3D0000}"/>
    <cellStyle name="Normal 2 4 2 4 3 3 2 3" xfId="30704" xr:uid="{00000000-0005-0000-0000-000004780000}"/>
    <cellStyle name="Normal 2 4 2 4 3 3 3" xfId="10589" xr:uid="{00000000-0005-0000-0000-00006E290000}"/>
    <cellStyle name="Normal 2 4 2 4 3 3 3 3" xfId="25687" xr:uid="{00000000-0005-0000-0000-00006B640000}"/>
    <cellStyle name="Normal 2 4 2 4 3 3 5" xfId="20674" xr:uid="{00000000-0005-0000-0000-0000D6500000}"/>
    <cellStyle name="Normal 2 4 2 4 3 4" xfId="12267" xr:uid="{00000000-0005-0000-0000-0000FC2F0000}"/>
    <cellStyle name="Normal 2 4 2 4 3 4 3" xfId="27362" xr:uid="{00000000-0005-0000-0000-0000F66A0000}"/>
    <cellStyle name="Normal 2 4 2 4 3 5" xfId="7246" xr:uid="{00000000-0005-0000-0000-00005F1C0000}"/>
    <cellStyle name="Normal 2 4 2 4 3 5 3" xfId="22345" xr:uid="{00000000-0005-0000-0000-00005D570000}"/>
    <cellStyle name="Normal 2 4 2 4 3 7" xfId="17332" xr:uid="{00000000-0005-0000-0000-0000C8430000}"/>
    <cellStyle name="Normal 2 4 2 4 4" xfId="3028" xr:uid="{00000000-0005-0000-0000-0000E50B0000}"/>
    <cellStyle name="Normal 2 4 2 4 4 2" xfId="13102" xr:uid="{00000000-0005-0000-0000-00003F330000}"/>
    <cellStyle name="Normal 2 4 2 4 4 2 3" xfId="28197" xr:uid="{00000000-0005-0000-0000-0000396E0000}"/>
    <cellStyle name="Normal 2 4 2 4 4 3" xfId="8082" xr:uid="{00000000-0005-0000-0000-0000A31F0000}"/>
    <cellStyle name="Normal 2 4 2 4 4 3 3" xfId="23180" xr:uid="{00000000-0005-0000-0000-0000A05A0000}"/>
    <cellStyle name="Normal 2 4 2 4 4 5" xfId="18167" xr:uid="{00000000-0005-0000-0000-00000B470000}"/>
    <cellStyle name="Normal 2 4 2 4 5" xfId="4721" xr:uid="{00000000-0005-0000-0000-000082120000}"/>
    <cellStyle name="Normal 2 4 2 4 5 2" xfId="14773" xr:uid="{00000000-0005-0000-0000-0000C6390000}"/>
    <cellStyle name="Normal 2 4 2 4 5 2 3" xfId="29868" xr:uid="{00000000-0005-0000-0000-0000C0740000}"/>
    <cellStyle name="Normal 2 4 2 4 5 3" xfId="9753" xr:uid="{00000000-0005-0000-0000-00002A260000}"/>
    <cellStyle name="Normal 2 4 2 4 5 3 3" xfId="24851" xr:uid="{00000000-0005-0000-0000-000027610000}"/>
    <cellStyle name="Normal 2 4 2 4 5 5" xfId="19838" xr:uid="{00000000-0005-0000-0000-0000924D0000}"/>
    <cellStyle name="Normal 2 4 2 4 6" xfId="11431" xr:uid="{00000000-0005-0000-0000-0000B82C0000}"/>
    <cellStyle name="Normal 2 4 2 4 6 3" xfId="26526" xr:uid="{00000000-0005-0000-0000-0000B2670000}"/>
    <cellStyle name="Normal 2 4 2 4 7" xfId="6410" xr:uid="{00000000-0005-0000-0000-00001B190000}"/>
    <cellStyle name="Normal 2 4 2 4 7 3" xfId="21509" xr:uid="{00000000-0005-0000-0000-000019540000}"/>
    <cellStyle name="Normal 2 4 2 4 9" xfId="16496" xr:uid="{00000000-0005-0000-0000-000084400000}"/>
    <cellStyle name="Normal 2 4 2 5" xfId="1545" xr:uid="{00000000-0005-0000-0000-000019060000}"/>
    <cellStyle name="Normal 2 4 2 5 2" xfId="2386" xr:uid="{00000000-0005-0000-0000-000062090000}"/>
    <cellStyle name="Normal 2 4 2 5 2 2" xfId="4075" xr:uid="{00000000-0005-0000-0000-0000FC0F0000}"/>
    <cellStyle name="Normal 2 4 2 5 2 2 2" xfId="14148" xr:uid="{00000000-0005-0000-0000-000055370000}"/>
    <cellStyle name="Normal 2 4 2 5 2 2 2 3" xfId="29243" xr:uid="{00000000-0005-0000-0000-00004F720000}"/>
    <cellStyle name="Normal 2 4 2 5 2 2 3" xfId="9128" xr:uid="{00000000-0005-0000-0000-0000B9230000}"/>
    <cellStyle name="Normal 2 4 2 5 2 2 3 3" xfId="24226" xr:uid="{00000000-0005-0000-0000-0000B65E0000}"/>
    <cellStyle name="Normal 2 4 2 5 2 2 5" xfId="19213" xr:uid="{00000000-0005-0000-0000-0000214B0000}"/>
    <cellStyle name="Normal 2 4 2 5 2 3" xfId="5767" xr:uid="{00000000-0005-0000-0000-000098160000}"/>
    <cellStyle name="Normal 2 4 2 5 2 3 2" xfId="15819" xr:uid="{00000000-0005-0000-0000-0000DC3D0000}"/>
    <cellStyle name="Normal 2 4 2 5 2 3 2 3" xfId="30914" xr:uid="{00000000-0005-0000-0000-0000D6780000}"/>
    <cellStyle name="Normal 2 4 2 5 2 3 3" xfId="10799" xr:uid="{00000000-0005-0000-0000-0000402A0000}"/>
    <cellStyle name="Normal 2 4 2 5 2 3 3 3" xfId="25897" xr:uid="{00000000-0005-0000-0000-00003D650000}"/>
    <cellStyle name="Normal 2 4 2 5 2 3 5" xfId="20884" xr:uid="{00000000-0005-0000-0000-0000A8510000}"/>
    <cellStyle name="Normal 2 4 2 5 2 4" xfId="12477" xr:uid="{00000000-0005-0000-0000-0000CE300000}"/>
    <cellStyle name="Normal 2 4 2 5 2 4 3" xfId="27572" xr:uid="{00000000-0005-0000-0000-0000C86B0000}"/>
    <cellStyle name="Normal 2 4 2 5 2 5" xfId="7456" xr:uid="{00000000-0005-0000-0000-0000311D0000}"/>
    <cellStyle name="Normal 2 4 2 5 2 5 3" xfId="22555" xr:uid="{00000000-0005-0000-0000-00002F580000}"/>
    <cellStyle name="Normal 2 4 2 5 2 7" xfId="17542" xr:uid="{00000000-0005-0000-0000-00009A440000}"/>
    <cellStyle name="Normal 2 4 2 5 3" xfId="3238" xr:uid="{00000000-0005-0000-0000-0000B70C0000}"/>
    <cellStyle name="Normal 2 4 2 5 3 2" xfId="13312" xr:uid="{00000000-0005-0000-0000-000011340000}"/>
    <cellStyle name="Normal 2 4 2 5 3 2 3" xfId="28407" xr:uid="{00000000-0005-0000-0000-00000B6F0000}"/>
    <cellStyle name="Normal 2 4 2 5 3 3" xfId="8292" xr:uid="{00000000-0005-0000-0000-000075200000}"/>
    <cellStyle name="Normal 2 4 2 5 3 3 3" xfId="23390" xr:uid="{00000000-0005-0000-0000-0000725B0000}"/>
    <cellStyle name="Normal 2 4 2 5 3 5" xfId="18377" xr:uid="{00000000-0005-0000-0000-0000DD470000}"/>
    <cellStyle name="Normal 2 4 2 5 4" xfId="4931" xr:uid="{00000000-0005-0000-0000-000054130000}"/>
    <cellStyle name="Normal 2 4 2 5 4 2" xfId="14983" xr:uid="{00000000-0005-0000-0000-0000983A0000}"/>
    <cellStyle name="Normal 2 4 2 5 4 2 3" xfId="30078" xr:uid="{00000000-0005-0000-0000-000092750000}"/>
    <cellStyle name="Normal 2 4 2 5 4 3" xfId="9963" xr:uid="{00000000-0005-0000-0000-0000FC260000}"/>
    <cellStyle name="Normal 2 4 2 5 4 3 3" xfId="25061" xr:uid="{00000000-0005-0000-0000-0000F9610000}"/>
    <cellStyle name="Normal 2 4 2 5 4 5" xfId="20048" xr:uid="{00000000-0005-0000-0000-0000644E0000}"/>
    <cellStyle name="Normal 2 4 2 5 5" xfId="11641" xr:uid="{00000000-0005-0000-0000-00008A2D0000}"/>
    <cellStyle name="Normal 2 4 2 5 5 3" xfId="26736" xr:uid="{00000000-0005-0000-0000-000084680000}"/>
    <cellStyle name="Normal 2 4 2 5 6" xfId="6620" xr:uid="{00000000-0005-0000-0000-0000ED190000}"/>
    <cellStyle name="Normal 2 4 2 5 6 3" xfId="21719" xr:uid="{00000000-0005-0000-0000-0000EB540000}"/>
    <cellStyle name="Normal 2 4 2 5 8" xfId="16706" xr:uid="{00000000-0005-0000-0000-000056410000}"/>
    <cellStyle name="Normal 2 4 2 6" xfId="1966" xr:uid="{00000000-0005-0000-0000-0000BE070000}"/>
    <cellStyle name="Normal 2 4 2 6 2" xfId="3657" xr:uid="{00000000-0005-0000-0000-00005A0E0000}"/>
    <cellStyle name="Normal 2 4 2 6 2 2" xfId="13730" xr:uid="{00000000-0005-0000-0000-0000B3350000}"/>
    <cellStyle name="Normal 2 4 2 6 2 2 3" xfId="28825" xr:uid="{00000000-0005-0000-0000-0000AD700000}"/>
    <cellStyle name="Normal 2 4 2 6 2 3" xfId="8710" xr:uid="{00000000-0005-0000-0000-000017220000}"/>
    <cellStyle name="Normal 2 4 2 6 2 3 3" xfId="23808" xr:uid="{00000000-0005-0000-0000-0000145D0000}"/>
    <cellStyle name="Normal 2 4 2 6 2 5" xfId="18795" xr:uid="{00000000-0005-0000-0000-00007F490000}"/>
    <cellStyle name="Normal 2 4 2 6 3" xfId="5349" xr:uid="{00000000-0005-0000-0000-0000F6140000}"/>
    <cellStyle name="Normal 2 4 2 6 3 2" xfId="15401" xr:uid="{00000000-0005-0000-0000-00003A3C0000}"/>
    <cellStyle name="Normal 2 4 2 6 3 2 3" xfId="30496" xr:uid="{00000000-0005-0000-0000-000034770000}"/>
    <cellStyle name="Normal 2 4 2 6 3 3" xfId="10381" xr:uid="{00000000-0005-0000-0000-00009E280000}"/>
    <cellStyle name="Normal 2 4 2 6 3 3 3" xfId="25479" xr:uid="{00000000-0005-0000-0000-00009B630000}"/>
    <cellStyle name="Normal 2 4 2 6 3 5" xfId="20466" xr:uid="{00000000-0005-0000-0000-000006500000}"/>
    <cellStyle name="Normal 2 4 2 6 4" xfId="12059" xr:uid="{00000000-0005-0000-0000-00002C2F0000}"/>
    <cellStyle name="Normal 2 4 2 6 4 3" xfId="27154" xr:uid="{00000000-0005-0000-0000-0000266A0000}"/>
    <cellStyle name="Normal 2 4 2 6 5" xfId="7038" xr:uid="{00000000-0005-0000-0000-00008F1B0000}"/>
    <cellStyle name="Normal 2 4 2 6 5 3" xfId="22137" xr:uid="{00000000-0005-0000-0000-00008D560000}"/>
    <cellStyle name="Normal 2 4 2 6 7" xfId="17124" xr:uid="{00000000-0005-0000-0000-0000F8420000}"/>
    <cellStyle name="Normal 2 4 2 7" xfId="2816" xr:uid="{00000000-0005-0000-0000-0000110B0000}"/>
    <cellStyle name="Normal 2 4 2 7 2" xfId="12894" xr:uid="{00000000-0005-0000-0000-00006F320000}"/>
    <cellStyle name="Normal 2 4 2 7 2 3" xfId="27989" xr:uid="{00000000-0005-0000-0000-0000696D0000}"/>
    <cellStyle name="Normal 2 4 2 7 3" xfId="7874" xr:uid="{00000000-0005-0000-0000-0000D31E0000}"/>
    <cellStyle name="Normal 2 4 2 7 3 3" xfId="22972" xr:uid="{00000000-0005-0000-0000-0000D0590000}"/>
    <cellStyle name="Normal 2 4 2 7 5" xfId="17959" xr:uid="{00000000-0005-0000-0000-00003B460000}"/>
    <cellStyle name="Normal 2 4 2 8" xfId="4510" xr:uid="{00000000-0005-0000-0000-0000AF110000}"/>
    <cellStyle name="Normal 2 4 2 8 2" xfId="14565" xr:uid="{00000000-0005-0000-0000-0000F6380000}"/>
    <cellStyle name="Normal 2 4 2 8 2 3" xfId="29660" xr:uid="{00000000-0005-0000-0000-0000F0730000}"/>
    <cellStyle name="Normal 2 4 2 8 3" xfId="9545" xr:uid="{00000000-0005-0000-0000-00005A250000}"/>
    <cellStyle name="Normal 2 4 2 8 3 3" xfId="24643" xr:uid="{00000000-0005-0000-0000-000057600000}"/>
    <cellStyle name="Normal 2 4 2 8 5" xfId="19630" xr:uid="{00000000-0005-0000-0000-0000C24C0000}"/>
    <cellStyle name="Normal 2 4 2 9" xfId="11221" xr:uid="{00000000-0005-0000-0000-0000E62B0000}"/>
    <cellStyle name="Normal 2 4 2 9 3" xfId="26318" xr:uid="{00000000-0005-0000-0000-0000E2660000}"/>
    <cellStyle name="Normal 2 5" xfId="835" xr:uid="{00000000-0005-0000-0000-000052030000}"/>
    <cellStyle name="Normal 2 5 10" xfId="6201" xr:uid="{00000000-0005-0000-0000-00004A180000}"/>
    <cellStyle name="Normal 2 5 10 3" xfId="21302" xr:uid="{00000000-0005-0000-0000-00004A530000}"/>
    <cellStyle name="Normal 2 5 12" xfId="16287" xr:uid="{00000000-0005-0000-0000-0000B33F0000}"/>
    <cellStyle name="Normal 2 5 2" xfId="1166" xr:uid="{00000000-0005-0000-0000-00009E040000}"/>
    <cellStyle name="Normal 2 5 2 11" xfId="16341" xr:uid="{00000000-0005-0000-0000-0000E93F0000}"/>
    <cellStyle name="Normal 2 5 2 2" xfId="1274" xr:uid="{00000000-0005-0000-0000-00000A050000}"/>
    <cellStyle name="Normal 2 5 2 2 10" xfId="16445" xr:uid="{00000000-0005-0000-0000-000051400000}"/>
    <cellStyle name="Normal 2 5 2 2 2" xfId="1491" xr:uid="{00000000-0005-0000-0000-0000E3050000}"/>
    <cellStyle name="Normal 2 5 2 2 2 2" xfId="1912" xr:uid="{00000000-0005-0000-0000-000088070000}"/>
    <cellStyle name="Normal 2 5 2 2 2 2 2" xfId="2751" xr:uid="{00000000-0005-0000-0000-0000CF0A0000}"/>
    <cellStyle name="Normal 2 5 2 2 2 2 2 2" xfId="4440" xr:uid="{00000000-0005-0000-0000-000069110000}"/>
    <cellStyle name="Normal 2 5 2 2 2 2 2 2 2" xfId="14513" xr:uid="{00000000-0005-0000-0000-0000C2380000}"/>
    <cellStyle name="Normal 2 5 2 2 2 2 2 2 2 3" xfId="29608" xr:uid="{00000000-0005-0000-0000-0000BC730000}"/>
    <cellStyle name="Normal 2 5 2 2 2 2 2 2 3" xfId="9493" xr:uid="{00000000-0005-0000-0000-000026250000}"/>
    <cellStyle name="Normal 2 5 2 2 2 2 2 2 3 3" xfId="24591" xr:uid="{00000000-0005-0000-0000-000023600000}"/>
    <cellStyle name="Normal 2 5 2 2 2 2 2 2 5" xfId="19578" xr:uid="{00000000-0005-0000-0000-00008E4C0000}"/>
    <cellStyle name="Normal 2 5 2 2 2 2 2 3" xfId="6132" xr:uid="{00000000-0005-0000-0000-000005180000}"/>
    <cellStyle name="Normal 2 5 2 2 2 2 2 3 2" xfId="16184" xr:uid="{00000000-0005-0000-0000-0000493F0000}"/>
    <cellStyle name="Normal 2 5 2 2 2 2 2 3 2 3" xfId="31279" xr:uid="{00000000-0005-0000-0000-0000437A0000}"/>
    <cellStyle name="Normal 2 5 2 2 2 2 2 3 3" xfId="11164" xr:uid="{00000000-0005-0000-0000-0000AD2B0000}"/>
    <cellStyle name="Normal 2 5 2 2 2 2 2 3 3 3" xfId="26262" xr:uid="{00000000-0005-0000-0000-0000AA660000}"/>
    <cellStyle name="Normal 2 5 2 2 2 2 2 3 5" xfId="21249" xr:uid="{00000000-0005-0000-0000-000015530000}"/>
    <cellStyle name="Normal 2 5 2 2 2 2 2 4" xfId="12842" xr:uid="{00000000-0005-0000-0000-00003B320000}"/>
    <cellStyle name="Normal 2 5 2 2 2 2 2 4 3" xfId="27937" xr:uid="{00000000-0005-0000-0000-0000356D0000}"/>
    <cellStyle name="Normal 2 5 2 2 2 2 2 5" xfId="7821" xr:uid="{00000000-0005-0000-0000-00009E1E0000}"/>
    <cellStyle name="Normal 2 5 2 2 2 2 2 5 3" xfId="22920" xr:uid="{00000000-0005-0000-0000-00009C590000}"/>
    <cellStyle name="Normal 2 5 2 2 2 2 2 7" xfId="17907" xr:uid="{00000000-0005-0000-0000-000007460000}"/>
    <cellStyle name="Normal 2 5 2 2 2 2 3" xfId="3603" xr:uid="{00000000-0005-0000-0000-0000240E0000}"/>
    <cellStyle name="Normal 2 5 2 2 2 2 3 2" xfId="13677" xr:uid="{00000000-0005-0000-0000-00007E350000}"/>
    <cellStyle name="Normal 2 5 2 2 2 2 3 2 3" xfId="28772" xr:uid="{00000000-0005-0000-0000-000078700000}"/>
    <cellStyle name="Normal 2 5 2 2 2 2 3 3" xfId="8657" xr:uid="{00000000-0005-0000-0000-0000E2210000}"/>
    <cellStyle name="Normal 2 5 2 2 2 2 3 3 3" xfId="23755" xr:uid="{00000000-0005-0000-0000-0000DF5C0000}"/>
    <cellStyle name="Normal 2 5 2 2 2 2 3 5" xfId="18742" xr:uid="{00000000-0005-0000-0000-00004A490000}"/>
    <cellStyle name="Normal 2 5 2 2 2 2 4" xfId="5296" xr:uid="{00000000-0005-0000-0000-0000C1140000}"/>
    <cellStyle name="Normal 2 5 2 2 2 2 4 2" xfId="15348" xr:uid="{00000000-0005-0000-0000-0000053C0000}"/>
    <cellStyle name="Normal 2 5 2 2 2 2 4 2 3" xfId="30443" xr:uid="{00000000-0005-0000-0000-0000FF760000}"/>
    <cellStyle name="Normal 2 5 2 2 2 2 4 3" xfId="10328" xr:uid="{00000000-0005-0000-0000-000069280000}"/>
    <cellStyle name="Normal 2 5 2 2 2 2 4 3 3" xfId="25426" xr:uid="{00000000-0005-0000-0000-000066630000}"/>
    <cellStyle name="Normal 2 5 2 2 2 2 4 5" xfId="20413" xr:uid="{00000000-0005-0000-0000-0000D14F0000}"/>
    <cellStyle name="Normal 2 5 2 2 2 2 5" xfId="12006" xr:uid="{00000000-0005-0000-0000-0000F72E0000}"/>
    <cellStyle name="Normal 2 5 2 2 2 2 5 3" xfId="27101" xr:uid="{00000000-0005-0000-0000-0000F1690000}"/>
    <cellStyle name="Normal 2 5 2 2 2 2 6" xfId="6985" xr:uid="{00000000-0005-0000-0000-00005A1B0000}"/>
    <cellStyle name="Normal 2 5 2 2 2 2 6 3" xfId="22084" xr:uid="{00000000-0005-0000-0000-000058560000}"/>
    <cellStyle name="Normal 2 5 2 2 2 2 8" xfId="17071" xr:uid="{00000000-0005-0000-0000-0000C3420000}"/>
    <cellStyle name="Normal 2 5 2 2 2 3" xfId="2333" xr:uid="{00000000-0005-0000-0000-00002D090000}"/>
    <cellStyle name="Normal 2 5 2 2 2 3 2" xfId="4022" xr:uid="{00000000-0005-0000-0000-0000C70F0000}"/>
    <cellStyle name="Normal 2 5 2 2 2 3 2 2" xfId="14095" xr:uid="{00000000-0005-0000-0000-000020370000}"/>
    <cellStyle name="Normal 2 5 2 2 2 3 2 2 3" xfId="29190" xr:uid="{00000000-0005-0000-0000-00001A720000}"/>
    <cellStyle name="Normal 2 5 2 2 2 3 2 3" xfId="9075" xr:uid="{00000000-0005-0000-0000-000084230000}"/>
    <cellStyle name="Normal 2 5 2 2 2 3 2 3 3" xfId="24173" xr:uid="{00000000-0005-0000-0000-0000815E0000}"/>
    <cellStyle name="Normal 2 5 2 2 2 3 2 5" xfId="19160" xr:uid="{00000000-0005-0000-0000-0000EC4A0000}"/>
    <cellStyle name="Normal 2 5 2 2 2 3 3" xfId="5714" xr:uid="{00000000-0005-0000-0000-000063160000}"/>
    <cellStyle name="Normal 2 5 2 2 2 3 3 2" xfId="15766" xr:uid="{00000000-0005-0000-0000-0000A73D0000}"/>
    <cellStyle name="Normal 2 5 2 2 2 3 3 2 3" xfId="30861" xr:uid="{00000000-0005-0000-0000-0000A1780000}"/>
    <cellStyle name="Normal 2 5 2 2 2 3 3 3" xfId="10746" xr:uid="{00000000-0005-0000-0000-00000B2A0000}"/>
    <cellStyle name="Normal 2 5 2 2 2 3 3 3 3" xfId="25844" xr:uid="{00000000-0005-0000-0000-000008650000}"/>
    <cellStyle name="Normal 2 5 2 2 2 3 3 5" xfId="20831" xr:uid="{00000000-0005-0000-0000-000073510000}"/>
    <cellStyle name="Normal 2 5 2 2 2 3 4" xfId="12424" xr:uid="{00000000-0005-0000-0000-000099300000}"/>
    <cellStyle name="Normal 2 5 2 2 2 3 4 3" xfId="27519" xr:uid="{00000000-0005-0000-0000-0000936B0000}"/>
    <cellStyle name="Normal 2 5 2 2 2 3 5" xfId="7403" xr:uid="{00000000-0005-0000-0000-0000FC1C0000}"/>
    <cellStyle name="Normal 2 5 2 2 2 3 5 3" xfId="22502" xr:uid="{00000000-0005-0000-0000-0000FA570000}"/>
    <cellStyle name="Normal 2 5 2 2 2 3 7" xfId="17489" xr:uid="{00000000-0005-0000-0000-000065440000}"/>
    <cellStyle name="Normal 2 5 2 2 2 4" xfId="3185" xr:uid="{00000000-0005-0000-0000-0000820C0000}"/>
    <cellStyle name="Normal 2 5 2 2 2 4 2" xfId="13259" xr:uid="{00000000-0005-0000-0000-0000DC330000}"/>
    <cellStyle name="Normal 2 5 2 2 2 4 2 3" xfId="28354" xr:uid="{00000000-0005-0000-0000-0000D66E0000}"/>
    <cellStyle name="Normal 2 5 2 2 2 4 3" xfId="8239" xr:uid="{00000000-0005-0000-0000-000040200000}"/>
    <cellStyle name="Normal 2 5 2 2 2 4 3 3" xfId="23337" xr:uid="{00000000-0005-0000-0000-00003D5B0000}"/>
    <cellStyle name="Normal 2 5 2 2 2 4 5" xfId="18324" xr:uid="{00000000-0005-0000-0000-0000A8470000}"/>
    <cellStyle name="Normal 2 5 2 2 2 5" xfId="4878" xr:uid="{00000000-0005-0000-0000-00001F130000}"/>
    <cellStyle name="Normal 2 5 2 2 2 5 2" xfId="14930" xr:uid="{00000000-0005-0000-0000-0000633A0000}"/>
    <cellStyle name="Normal 2 5 2 2 2 5 2 3" xfId="30025" xr:uid="{00000000-0005-0000-0000-00005D750000}"/>
    <cellStyle name="Normal 2 5 2 2 2 5 3" xfId="9910" xr:uid="{00000000-0005-0000-0000-0000C7260000}"/>
    <cellStyle name="Normal 2 5 2 2 2 5 3 3" xfId="25008" xr:uid="{00000000-0005-0000-0000-0000C4610000}"/>
    <cellStyle name="Normal 2 5 2 2 2 5 5" xfId="19995" xr:uid="{00000000-0005-0000-0000-00002F4E0000}"/>
    <cellStyle name="Normal 2 5 2 2 2 6" xfId="11588" xr:uid="{00000000-0005-0000-0000-0000552D0000}"/>
    <cellStyle name="Normal 2 5 2 2 2 6 3" xfId="26683" xr:uid="{00000000-0005-0000-0000-00004F680000}"/>
    <cellStyle name="Normal 2 5 2 2 2 7" xfId="6567" xr:uid="{00000000-0005-0000-0000-0000B8190000}"/>
    <cellStyle name="Normal 2 5 2 2 2 7 3" xfId="21666" xr:uid="{00000000-0005-0000-0000-0000B6540000}"/>
    <cellStyle name="Normal 2 5 2 2 2 9" xfId="16653" xr:uid="{00000000-0005-0000-0000-000021410000}"/>
    <cellStyle name="Normal 2 5 2 2 3" xfId="1704" xr:uid="{00000000-0005-0000-0000-0000B8060000}"/>
    <cellStyle name="Normal 2 5 2 2 3 2" xfId="2543" xr:uid="{00000000-0005-0000-0000-0000FF090000}"/>
    <cellStyle name="Normal 2 5 2 2 3 2 2" xfId="4232" xr:uid="{00000000-0005-0000-0000-000099100000}"/>
    <cellStyle name="Normal 2 5 2 2 3 2 2 2" xfId="14305" xr:uid="{00000000-0005-0000-0000-0000F2370000}"/>
    <cellStyle name="Normal 2 5 2 2 3 2 2 2 3" xfId="29400" xr:uid="{00000000-0005-0000-0000-0000EC720000}"/>
    <cellStyle name="Normal 2 5 2 2 3 2 2 3" xfId="9285" xr:uid="{00000000-0005-0000-0000-000056240000}"/>
    <cellStyle name="Normal 2 5 2 2 3 2 2 3 3" xfId="24383" xr:uid="{00000000-0005-0000-0000-0000535F0000}"/>
    <cellStyle name="Normal 2 5 2 2 3 2 2 5" xfId="19370" xr:uid="{00000000-0005-0000-0000-0000BE4B0000}"/>
    <cellStyle name="Normal 2 5 2 2 3 2 3" xfId="5924" xr:uid="{00000000-0005-0000-0000-000035170000}"/>
    <cellStyle name="Normal 2 5 2 2 3 2 3 2" xfId="15976" xr:uid="{00000000-0005-0000-0000-0000793E0000}"/>
    <cellStyle name="Normal 2 5 2 2 3 2 3 2 3" xfId="31071" xr:uid="{00000000-0005-0000-0000-000073790000}"/>
    <cellStyle name="Normal 2 5 2 2 3 2 3 3" xfId="10956" xr:uid="{00000000-0005-0000-0000-0000DD2A0000}"/>
    <cellStyle name="Normal 2 5 2 2 3 2 3 3 3" xfId="26054" xr:uid="{00000000-0005-0000-0000-0000DA650000}"/>
    <cellStyle name="Normal 2 5 2 2 3 2 3 5" xfId="21041" xr:uid="{00000000-0005-0000-0000-000045520000}"/>
    <cellStyle name="Normal 2 5 2 2 3 2 4" xfId="12634" xr:uid="{00000000-0005-0000-0000-00006B310000}"/>
    <cellStyle name="Normal 2 5 2 2 3 2 4 3" xfId="27729" xr:uid="{00000000-0005-0000-0000-0000656C0000}"/>
    <cellStyle name="Normal 2 5 2 2 3 2 5" xfId="7613" xr:uid="{00000000-0005-0000-0000-0000CE1D0000}"/>
    <cellStyle name="Normal 2 5 2 2 3 2 5 3" xfId="22712" xr:uid="{00000000-0005-0000-0000-0000CC580000}"/>
    <cellStyle name="Normal 2 5 2 2 3 2 7" xfId="17699" xr:uid="{00000000-0005-0000-0000-000037450000}"/>
    <cellStyle name="Normal 2 5 2 2 3 3" xfId="3395" xr:uid="{00000000-0005-0000-0000-0000540D0000}"/>
    <cellStyle name="Normal 2 5 2 2 3 3 2" xfId="13469" xr:uid="{00000000-0005-0000-0000-0000AE340000}"/>
    <cellStyle name="Normal 2 5 2 2 3 3 2 3" xfId="28564" xr:uid="{00000000-0005-0000-0000-0000A86F0000}"/>
    <cellStyle name="Normal 2 5 2 2 3 3 3" xfId="8449" xr:uid="{00000000-0005-0000-0000-000012210000}"/>
    <cellStyle name="Normal 2 5 2 2 3 3 3 3" xfId="23547" xr:uid="{00000000-0005-0000-0000-00000F5C0000}"/>
    <cellStyle name="Normal 2 5 2 2 3 3 5" xfId="18534" xr:uid="{00000000-0005-0000-0000-00007A480000}"/>
    <cellStyle name="Normal 2 5 2 2 3 4" xfId="5088" xr:uid="{00000000-0005-0000-0000-0000F1130000}"/>
    <cellStyle name="Normal 2 5 2 2 3 4 2" xfId="15140" xr:uid="{00000000-0005-0000-0000-0000353B0000}"/>
    <cellStyle name="Normal 2 5 2 2 3 4 2 3" xfId="30235" xr:uid="{00000000-0005-0000-0000-00002F760000}"/>
    <cellStyle name="Normal 2 5 2 2 3 4 3" xfId="10120" xr:uid="{00000000-0005-0000-0000-000099270000}"/>
    <cellStyle name="Normal 2 5 2 2 3 4 3 3" xfId="25218" xr:uid="{00000000-0005-0000-0000-000096620000}"/>
    <cellStyle name="Normal 2 5 2 2 3 4 5" xfId="20205" xr:uid="{00000000-0005-0000-0000-0000014F0000}"/>
    <cellStyle name="Normal 2 5 2 2 3 5" xfId="11798" xr:uid="{00000000-0005-0000-0000-0000272E0000}"/>
    <cellStyle name="Normal 2 5 2 2 3 5 3" xfId="26893" xr:uid="{00000000-0005-0000-0000-000021690000}"/>
    <cellStyle name="Normal 2 5 2 2 3 6" xfId="6777" xr:uid="{00000000-0005-0000-0000-00008A1A0000}"/>
    <cellStyle name="Normal 2 5 2 2 3 6 3" xfId="21876" xr:uid="{00000000-0005-0000-0000-000088550000}"/>
    <cellStyle name="Normal 2 5 2 2 3 8" xfId="16863" xr:uid="{00000000-0005-0000-0000-0000F3410000}"/>
    <cellStyle name="Normal 2 5 2 2 4" xfId="2125" xr:uid="{00000000-0005-0000-0000-00005D080000}"/>
    <cellStyle name="Normal 2 5 2 2 4 2" xfId="3814" xr:uid="{00000000-0005-0000-0000-0000F70E0000}"/>
    <cellStyle name="Normal 2 5 2 2 4 2 2" xfId="13887" xr:uid="{00000000-0005-0000-0000-000050360000}"/>
    <cellStyle name="Normal 2 5 2 2 4 2 2 3" xfId="28982" xr:uid="{00000000-0005-0000-0000-00004A710000}"/>
    <cellStyle name="Normal 2 5 2 2 4 2 3" xfId="8867" xr:uid="{00000000-0005-0000-0000-0000B4220000}"/>
    <cellStyle name="Normal 2 5 2 2 4 2 3 3" xfId="23965" xr:uid="{00000000-0005-0000-0000-0000B15D0000}"/>
    <cellStyle name="Normal 2 5 2 2 4 2 5" xfId="18952" xr:uid="{00000000-0005-0000-0000-00001C4A0000}"/>
    <cellStyle name="Normal 2 5 2 2 4 3" xfId="5506" xr:uid="{00000000-0005-0000-0000-000093150000}"/>
    <cellStyle name="Normal 2 5 2 2 4 3 2" xfId="15558" xr:uid="{00000000-0005-0000-0000-0000D73C0000}"/>
    <cellStyle name="Normal 2 5 2 2 4 3 2 3" xfId="30653" xr:uid="{00000000-0005-0000-0000-0000D1770000}"/>
    <cellStyle name="Normal 2 5 2 2 4 3 3" xfId="10538" xr:uid="{00000000-0005-0000-0000-00003B290000}"/>
    <cellStyle name="Normal 2 5 2 2 4 3 3 3" xfId="25636" xr:uid="{00000000-0005-0000-0000-000038640000}"/>
    <cellStyle name="Normal 2 5 2 2 4 3 5" xfId="20623" xr:uid="{00000000-0005-0000-0000-0000A3500000}"/>
    <cellStyle name="Normal 2 5 2 2 4 4" xfId="12216" xr:uid="{00000000-0005-0000-0000-0000C92F0000}"/>
    <cellStyle name="Normal 2 5 2 2 4 4 3" xfId="27311" xr:uid="{00000000-0005-0000-0000-0000C36A0000}"/>
    <cellStyle name="Normal 2 5 2 2 4 5" xfId="7195" xr:uid="{00000000-0005-0000-0000-00002C1C0000}"/>
    <cellStyle name="Normal 2 5 2 2 4 5 3" xfId="22294" xr:uid="{00000000-0005-0000-0000-00002A570000}"/>
    <cellStyle name="Normal 2 5 2 2 4 7" xfId="17281" xr:uid="{00000000-0005-0000-0000-000095430000}"/>
    <cellStyle name="Normal 2 5 2 2 5" xfId="2977" xr:uid="{00000000-0005-0000-0000-0000B20B0000}"/>
    <cellStyle name="Normal 2 5 2 2 5 2" xfId="13051" xr:uid="{00000000-0005-0000-0000-00000C330000}"/>
    <cellStyle name="Normal 2 5 2 2 5 2 3" xfId="28146" xr:uid="{00000000-0005-0000-0000-0000066E0000}"/>
    <cellStyle name="Normal 2 5 2 2 5 3" xfId="8031" xr:uid="{00000000-0005-0000-0000-0000701F0000}"/>
    <cellStyle name="Normal 2 5 2 2 5 3 3" xfId="23129" xr:uid="{00000000-0005-0000-0000-00006D5A0000}"/>
    <cellStyle name="Normal 2 5 2 2 5 5" xfId="18116" xr:uid="{00000000-0005-0000-0000-0000D8460000}"/>
    <cellStyle name="Normal 2 5 2 2 6" xfId="4670" xr:uid="{00000000-0005-0000-0000-00004F120000}"/>
    <cellStyle name="Normal 2 5 2 2 6 2" xfId="14722" xr:uid="{00000000-0005-0000-0000-000093390000}"/>
    <cellStyle name="Normal 2 5 2 2 6 2 3" xfId="29817" xr:uid="{00000000-0005-0000-0000-00008D740000}"/>
    <cellStyle name="Normal 2 5 2 2 6 3" xfId="9702" xr:uid="{00000000-0005-0000-0000-0000F7250000}"/>
    <cellStyle name="Normal 2 5 2 2 6 3 3" xfId="24800" xr:uid="{00000000-0005-0000-0000-0000F4600000}"/>
    <cellStyle name="Normal 2 5 2 2 6 5" xfId="19787" xr:uid="{00000000-0005-0000-0000-00005F4D0000}"/>
    <cellStyle name="Normal 2 5 2 2 7" xfId="11380" xr:uid="{00000000-0005-0000-0000-0000852C0000}"/>
    <cellStyle name="Normal 2 5 2 2 7 3" xfId="26475" xr:uid="{00000000-0005-0000-0000-00007F670000}"/>
    <cellStyle name="Normal 2 5 2 2 8" xfId="6359" xr:uid="{00000000-0005-0000-0000-0000E8180000}"/>
    <cellStyle name="Normal 2 5 2 2 8 3" xfId="21458" xr:uid="{00000000-0005-0000-0000-0000E6530000}"/>
    <cellStyle name="Normal 2 5 2 3" xfId="1387" xr:uid="{00000000-0005-0000-0000-00007B050000}"/>
    <cellStyle name="Normal 2 5 2 3 2" xfId="1808" xr:uid="{00000000-0005-0000-0000-000020070000}"/>
    <cellStyle name="Normal 2 5 2 3 2 2" xfId="2647" xr:uid="{00000000-0005-0000-0000-0000670A0000}"/>
    <cellStyle name="Normal 2 5 2 3 2 2 2" xfId="4336" xr:uid="{00000000-0005-0000-0000-000001110000}"/>
    <cellStyle name="Normal 2 5 2 3 2 2 2 2" xfId="14409" xr:uid="{00000000-0005-0000-0000-00005A380000}"/>
    <cellStyle name="Normal 2 5 2 3 2 2 2 2 3" xfId="29504" xr:uid="{00000000-0005-0000-0000-000054730000}"/>
    <cellStyle name="Normal 2 5 2 3 2 2 2 3" xfId="9389" xr:uid="{00000000-0005-0000-0000-0000BE240000}"/>
    <cellStyle name="Normal 2 5 2 3 2 2 2 3 3" xfId="24487" xr:uid="{00000000-0005-0000-0000-0000BB5F0000}"/>
    <cellStyle name="Normal 2 5 2 3 2 2 2 5" xfId="19474" xr:uid="{00000000-0005-0000-0000-0000264C0000}"/>
    <cellStyle name="Normal 2 5 2 3 2 2 3" xfId="6028" xr:uid="{00000000-0005-0000-0000-00009D170000}"/>
    <cellStyle name="Normal 2 5 2 3 2 2 3 2" xfId="16080" xr:uid="{00000000-0005-0000-0000-0000E13E0000}"/>
    <cellStyle name="Normal 2 5 2 3 2 2 3 2 3" xfId="31175" xr:uid="{00000000-0005-0000-0000-0000DB790000}"/>
    <cellStyle name="Normal 2 5 2 3 2 2 3 3" xfId="11060" xr:uid="{00000000-0005-0000-0000-0000452B0000}"/>
    <cellStyle name="Normal 2 5 2 3 2 2 3 3 3" xfId="26158" xr:uid="{00000000-0005-0000-0000-000042660000}"/>
    <cellStyle name="Normal 2 5 2 3 2 2 3 5" xfId="21145" xr:uid="{00000000-0005-0000-0000-0000AD520000}"/>
    <cellStyle name="Normal 2 5 2 3 2 2 4" xfId="12738" xr:uid="{00000000-0005-0000-0000-0000D3310000}"/>
    <cellStyle name="Normal 2 5 2 3 2 2 4 3" xfId="27833" xr:uid="{00000000-0005-0000-0000-0000CD6C0000}"/>
    <cellStyle name="Normal 2 5 2 3 2 2 5" xfId="7717" xr:uid="{00000000-0005-0000-0000-0000361E0000}"/>
    <cellStyle name="Normal 2 5 2 3 2 2 5 3" xfId="22816" xr:uid="{00000000-0005-0000-0000-000034590000}"/>
    <cellStyle name="Normal 2 5 2 3 2 2 7" xfId="17803" xr:uid="{00000000-0005-0000-0000-00009F450000}"/>
    <cellStyle name="Normal 2 5 2 3 2 3" xfId="3499" xr:uid="{00000000-0005-0000-0000-0000BC0D0000}"/>
    <cellStyle name="Normal 2 5 2 3 2 3 2" xfId="13573" xr:uid="{00000000-0005-0000-0000-000016350000}"/>
    <cellStyle name="Normal 2 5 2 3 2 3 2 3" xfId="28668" xr:uid="{00000000-0005-0000-0000-000010700000}"/>
    <cellStyle name="Normal 2 5 2 3 2 3 3" xfId="8553" xr:uid="{00000000-0005-0000-0000-00007A210000}"/>
    <cellStyle name="Normal 2 5 2 3 2 3 3 3" xfId="23651" xr:uid="{00000000-0005-0000-0000-0000775C0000}"/>
    <cellStyle name="Normal 2 5 2 3 2 3 5" xfId="18638" xr:uid="{00000000-0005-0000-0000-0000E2480000}"/>
    <cellStyle name="Normal 2 5 2 3 2 4" xfId="5192" xr:uid="{00000000-0005-0000-0000-000059140000}"/>
    <cellStyle name="Normal 2 5 2 3 2 4 2" xfId="15244" xr:uid="{00000000-0005-0000-0000-00009D3B0000}"/>
    <cellStyle name="Normal 2 5 2 3 2 4 2 3" xfId="30339" xr:uid="{00000000-0005-0000-0000-000097760000}"/>
    <cellStyle name="Normal 2 5 2 3 2 4 3" xfId="10224" xr:uid="{00000000-0005-0000-0000-000001280000}"/>
    <cellStyle name="Normal 2 5 2 3 2 4 3 3" xfId="25322" xr:uid="{00000000-0005-0000-0000-0000FE620000}"/>
    <cellStyle name="Normal 2 5 2 3 2 4 5" xfId="20309" xr:uid="{00000000-0005-0000-0000-0000694F0000}"/>
    <cellStyle name="Normal 2 5 2 3 2 5" xfId="11902" xr:uid="{00000000-0005-0000-0000-00008F2E0000}"/>
    <cellStyle name="Normal 2 5 2 3 2 5 3" xfId="26997" xr:uid="{00000000-0005-0000-0000-000089690000}"/>
    <cellStyle name="Normal 2 5 2 3 2 6" xfId="6881" xr:uid="{00000000-0005-0000-0000-0000F21A0000}"/>
    <cellStyle name="Normal 2 5 2 3 2 6 3" xfId="21980" xr:uid="{00000000-0005-0000-0000-0000F0550000}"/>
    <cellStyle name="Normal 2 5 2 3 2 8" xfId="16967" xr:uid="{00000000-0005-0000-0000-00005B420000}"/>
    <cellStyle name="Normal 2 5 2 3 3" xfId="2229" xr:uid="{00000000-0005-0000-0000-0000C5080000}"/>
    <cellStyle name="Normal 2 5 2 3 3 2" xfId="3918" xr:uid="{00000000-0005-0000-0000-00005F0F0000}"/>
    <cellStyle name="Normal 2 5 2 3 3 2 2" xfId="13991" xr:uid="{00000000-0005-0000-0000-0000B8360000}"/>
    <cellStyle name="Normal 2 5 2 3 3 2 2 3" xfId="29086" xr:uid="{00000000-0005-0000-0000-0000B2710000}"/>
    <cellStyle name="Normal 2 5 2 3 3 2 3" xfId="8971" xr:uid="{00000000-0005-0000-0000-00001C230000}"/>
    <cellStyle name="Normal 2 5 2 3 3 2 3 3" xfId="24069" xr:uid="{00000000-0005-0000-0000-0000195E0000}"/>
    <cellStyle name="Normal 2 5 2 3 3 2 5" xfId="19056" xr:uid="{00000000-0005-0000-0000-0000844A0000}"/>
    <cellStyle name="Normal 2 5 2 3 3 3" xfId="5610" xr:uid="{00000000-0005-0000-0000-0000FB150000}"/>
    <cellStyle name="Normal 2 5 2 3 3 3 2" xfId="15662" xr:uid="{00000000-0005-0000-0000-00003F3D0000}"/>
    <cellStyle name="Normal 2 5 2 3 3 3 2 3" xfId="30757" xr:uid="{00000000-0005-0000-0000-000039780000}"/>
    <cellStyle name="Normal 2 5 2 3 3 3 3" xfId="10642" xr:uid="{00000000-0005-0000-0000-0000A3290000}"/>
    <cellStyle name="Normal 2 5 2 3 3 3 3 3" xfId="25740" xr:uid="{00000000-0005-0000-0000-0000A0640000}"/>
    <cellStyle name="Normal 2 5 2 3 3 3 5" xfId="20727" xr:uid="{00000000-0005-0000-0000-00000B510000}"/>
    <cellStyle name="Normal 2 5 2 3 3 4" xfId="12320" xr:uid="{00000000-0005-0000-0000-000031300000}"/>
    <cellStyle name="Normal 2 5 2 3 3 4 3" xfId="27415" xr:uid="{00000000-0005-0000-0000-00002B6B0000}"/>
    <cellStyle name="Normal 2 5 2 3 3 5" xfId="7299" xr:uid="{00000000-0005-0000-0000-0000941C0000}"/>
    <cellStyle name="Normal 2 5 2 3 3 5 3" xfId="22398" xr:uid="{00000000-0005-0000-0000-000092570000}"/>
    <cellStyle name="Normal 2 5 2 3 3 7" xfId="17385" xr:uid="{00000000-0005-0000-0000-0000FD430000}"/>
    <cellStyle name="Normal 2 5 2 3 4" xfId="3081" xr:uid="{00000000-0005-0000-0000-00001A0C0000}"/>
    <cellStyle name="Normal 2 5 2 3 4 2" xfId="13155" xr:uid="{00000000-0005-0000-0000-000074330000}"/>
    <cellStyle name="Normal 2 5 2 3 4 2 3" xfId="28250" xr:uid="{00000000-0005-0000-0000-00006E6E0000}"/>
    <cellStyle name="Normal 2 5 2 3 4 3" xfId="8135" xr:uid="{00000000-0005-0000-0000-0000D81F0000}"/>
    <cellStyle name="Normal 2 5 2 3 4 3 3" xfId="23233" xr:uid="{00000000-0005-0000-0000-0000D55A0000}"/>
    <cellStyle name="Normal 2 5 2 3 4 5" xfId="18220" xr:uid="{00000000-0005-0000-0000-000040470000}"/>
    <cellStyle name="Normal 2 5 2 3 5" xfId="4774" xr:uid="{00000000-0005-0000-0000-0000B7120000}"/>
    <cellStyle name="Normal 2 5 2 3 5 2" xfId="14826" xr:uid="{00000000-0005-0000-0000-0000FB390000}"/>
    <cellStyle name="Normal 2 5 2 3 5 2 3" xfId="29921" xr:uid="{00000000-0005-0000-0000-0000F5740000}"/>
    <cellStyle name="Normal 2 5 2 3 5 3" xfId="9806" xr:uid="{00000000-0005-0000-0000-00005F260000}"/>
    <cellStyle name="Normal 2 5 2 3 5 3 3" xfId="24904" xr:uid="{00000000-0005-0000-0000-00005C610000}"/>
    <cellStyle name="Normal 2 5 2 3 5 5" xfId="19891" xr:uid="{00000000-0005-0000-0000-0000C74D0000}"/>
    <cellStyle name="Normal 2 5 2 3 6" xfId="11484" xr:uid="{00000000-0005-0000-0000-0000ED2C0000}"/>
    <cellStyle name="Normal 2 5 2 3 6 3" xfId="26579" xr:uid="{00000000-0005-0000-0000-0000E7670000}"/>
    <cellStyle name="Normal 2 5 2 3 7" xfId="6463" xr:uid="{00000000-0005-0000-0000-000050190000}"/>
    <cellStyle name="Normal 2 5 2 3 7 3" xfId="21562" xr:uid="{00000000-0005-0000-0000-00004E540000}"/>
    <cellStyle name="Normal 2 5 2 3 9" xfId="16549" xr:uid="{00000000-0005-0000-0000-0000B9400000}"/>
    <cellStyle name="Normal 2 5 2 4" xfId="1600" xr:uid="{00000000-0005-0000-0000-000050060000}"/>
    <cellStyle name="Normal 2 5 2 4 2" xfId="2439" xr:uid="{00000000-0005-0000-0000-000097090000}"/>
    <cellStyle name="Normal 2 5 2 4 2 2" xfId="4128" xr:uid="{00000000-0005-0000-0000-000031100000}"/>
    <cellStyle name="Normal 2 5 2 4 2 2 2" xfId="14201" xr:uid="{00000000-0005-0000-0000-00008A370000}"/>
    <cellStyle name="Normal 2 5 2 4 2 2 2 3" xfId="29296" xr:uid="{00000000-0005-0000-0000-000084720000}"/>
    <cellStyle name="Normal 2 5 2 4 2 2 3" xfId="9181" xr:uid="{00000000-0005-0000-0000-0000EE230000}"/>
    <cellStyle name="Normal 2 5 2 4 2 2 3 3" xfId="24279" xr:uid="{00000000-0005-0000-0000-0000EB5E0000}"/>
    <cellStyle name="Normal 2 5 2 4 2 2 5" xfId="19266" xr:uid="{00000000-0005-0000-0000-0000564B0000}"/>
    <cellStyle name="Normal 2 5 2 4 2 3" xfId="5820" xr:uid="{00000000-0005-0000-0000-0000CD160000}"/>
    <cellStyle name="Normal 2 5 2 4 2 3 2" xfId="15872" xr:uid="{00000000-0005-0000-0000-0000113E0000}"/>
    <cellStyle name="Normal 2 5 2 4 2 3 2 3" xfId="30967" xr:uid="{00000000-0005-0000-0000-00000B790000}"/>
    <cellStyle name="Normal 2 5 2 4 2 3 3" xfId="10852" xr:uid="{00000000-0005-0000-0000-0000752A0000}"/>
    <cellStyle name="Normal 2 5 2 4 2 3 3 3" xfId="25950" xr:uid="{00000000-0005-0000-0000-000072650000}"/>
    <cellStyle name="Normal 2 5 2 4 2 3 5" xfId="20937" xr:uid="{00000000-0005-0000-0000-0000DD510000}"/>
    <cellStyle name="Normal 2 5 2 4 2 4" xfId="12530" xr:uid="{00000000-0005-0000-0000-000003310000}"/>
    <cellStyle name="Normal 2 5 2 4 2 4 3" xfId="27625" xr:uid="{00000000-0005-0000-0000-0000FD6B0000}"/>
    <cellStyle name="Normal 2 5 2 4 2 5" xfId="7509" xr:uid="{00000000-0005-0000-0000-0000661D0000}"/>
    <cellStyle name="Normal 2 5 2 4 2 5 3" xfId="22608" xr:uid="{00000000-0005-0000-0000-000064580000}"/>
    <cellStyle name="Normal 2 5 2 4 2 7" xfId="17595" xr:uid="{00000000-0005-0000-0000-0000CF440000}"/>
    <cellStyle name="Normal 2 5 2 4 3" xfId="3291" xr:uid="{00000000-0005-0000-0000-0000EC0C0000}"/>
    <cellStyle name="Normal 2 5 2 4 3 2" xfId="13365" xr:uid="{00000000-0005-0000-0000-000046340000}"/>
    <cellStyle name="Normal 2 5 2 4 3 2 3" xfId="28460" xr:uid="{00000000-0005-0000-0000-0000406F0000}"/>
    <cellStyle name="Normal 2 5 2 4 3 3" xfId="8345" xr:uid="{00000000-0005-0000-0000-0000AA200000}"/>
    <cellStyle name="Normal 2 5 2 4 3 3 3" xfId="23443" xr:uid="{00000000-0005-0000-0000-0000A75B0000}"/>
    <cellStyle name="Normal 2 5 2 4 3 5" xfId="18430" xr:uid="{00000000-0005-0000-0000-000012480000}"/>
    <cellStyle name="Normal 2 5 2 4 4" xfId="4984" xr:uid="{00000000-0005-0000-0000-000089130000}"/>
    <cellStyle name="Normal 2 5 2 4 4 2" xfId="15036" xr:uid="{00000000-0005-0000-0000-0000CD3A0000}"/>
    <cellStyle name="Normal 2 5 2 4 4 2 3" xfId="30131" xr:uid="{00000000-0005-0000-0000-0000C7750000}"/>
    <cellStyle name="Normal 2 5 2 4 4 3" xfId="10016" xr:uid="{00000000-0005-0000-0000-000031270000}"/>
    <cellStyle name="Normal 2 5 2 4 4 3 3" xfId="25114" xr:uid="{00000000-0005-0000-0000-00002E620000}"/>
    <cellStyle name="Normal 2 5 2 4 4 5" xfId="20101" xr:uid="{00000000-0005-0000-0000-0000994E0000}"/>
    <cellStyle name="Normal 2 5 2 4 5" xfId="11694" xr:uid="{00000000-0005-0000-0000-0000BF2D0000}"/>
    <cellStyle name="Normal 2 5 2 4 5 3" xfId="26789" xr:uid="{00000000-0005-0000-0000-0000B9680000}"/>
    <cellStyle name="Normal 2 5 2 4 6" xfId="6673" xr:uid="{00000000-0005-0000-0000-0000221A0000}"/>
    <cellStyle name="Normal 2 5 2 4 6 3" xfId="21772" xr:uid="{00000000-0005-0000-0000-000020550000}"/>
    <cellStyle name="Normal 2 5 2 4 8" xfId="16759" xr:uid="{00000000-0005-0000-0000-00008B410000}"/>
    <cellStyle name="Normal 2 5 2 5" xfId="2021" xr:uid="{00000000-0005-0000-0000-0000F5070000}"/>
    <cellStyle name="Normal 2 5 2 5 2" xfId="3710" xr:uid="{00000000-0005-0000-0000-00008F0E0000}"/>
    <cellStyle name="Normal 2 5 2 5 2 2" xfId="13783" xr:uid="{00000000-0005-0000-0000-0000E8350000}"/>
    <cellStyle name="Normal 2 5 2 5 2 2 3" xfId="28878" xr:uid="{00000000-0005-0000-0000-0000E2700000}"/>
    <cellStyle name="Normal 2 5 2 5 2 3" xfId="8763" xr:uid="{00000000-0005-0000-0000-00004C220000}"/>
    <cellStyle name="Normal 2 5 2 5 2 3 3" xfId="23861" xr:uid="{00000000-0005-0000-0000-0000495D0000}"/>
    <cellStyle name="Normal 2 5 2 5 2 5" xfId="18848" xr:uid="{00000000-0005-0000-0000-0000B4490000}"/>
    <cellStyle name="Normal 2 5 2 5 3" xfId="5402" xr:uid="{00000000-0005-0000-0000-00002B150000}"/>
    <cellStyle name="Normal 2 5 2 5 3 2" xfId="15454" xr:uid="{00000000-0005-0000-0000-00006F3C0000}"/>
    <cellStyle name="Normal 2 5 2 5 3 2 3" xfId="30549" xr:uid="{00000000-0005-0000-0000-000069770000}"/>
    <cellStyle name="Normal 2 5 2 5 3 3" xfId="10434" xr:uid="{00000000-0005-0000-0000-0000D3280000}"/>
    <cellStyle name="Normal 2 5 2 5 3 3 3" xfId="25532" xr:uid="{00000000-0005-0000-0000-0000D0630000}"/>
    <cellStyle name="Normal 2 5 2 5 3 5" xfId="20519" xr:uid="{00000000-0005-0000-0000-00003B500000}"/>
    <cellStyle name="Normal 2 5 2 5 4" xfId="12112" xr:uid="{00000000-0005-0000-0000-0000612F0000}"/>
    <cellStyle name="Normal 2 5 2 5 4 3" xfId="27207" xr:uid="{00000000-0005-0000-0000-00005B6A0000}"/>
    <cellStyle name="Normal 2 5 2 5 5" xfId="7091" xr:uid="{00000000-0005-0000-0000-0000C41B0000}"/>
    <cellStyle name="Normal 2 5 2 5 5 3" xfId="22190" xr:uid="{00000000-0005-0000-0000-0000C2560000}"/>
    <cellStyle name="Normal 2 5 2 5 7" xfId="17177" xr:uid="{00000000-0005-0000-0000-00002D430000}"/>
    <cellStyle name="Normal 2 5 2 6" xfId="2873" xr:uid="{00000000-0005-0000-0000-00004A0B0000}"/>
    <cellStyle name="Normal 2 5 2 6 2" xfId="12947" xr:uid="{00000000-0005-0000-0000-0000A4320000}"/>
    <cellStyle name="Normal 2 5 2 6 2 3" xfId="28042" xr:uid="{00000000-0005-0000-0000-00009E6D0000}"/>
    <cellStyle name="Normal 2 5 2 6 3" xfId="7927" xr:uid="{00000000-0005-0000-0000-0000081F0000}"/>
    <cellStyle name="Normal 2 5 2 6 3 3" xfId="23025" xr:uid="{00000000-0005-0000-0000-0000055A0000}"/>
    <cellStyle name="Normal 2 5 2 6 5" xfId="18012" xr:uid="{00000000-0005-0000-0000-000070460000}"/>
    <cellStyle name="Normal 2 5 2 7" xfId="4566" xr:uid="{00000000-0005-0000-0000-0000E7110000}"/>
    <cellStyle name="Normal 2 5 2 7 2" xfId="14618" xr:uid="{00000000-0005-0000-0000-00002B390000}"/>
    <cellStyle name="Normal 2 5 2 7 2 3" xfId="29713" xr:uid="{00000000-0005-0000-0000-000025740000}"/>
    <cellStyle name="Normal 2 5 2 7 3" xfId="9598" xr:uid="{00000000-0005-0000-0000-00008F250000}"/>
    <cellStyle name="Normal 2 5 2 7 3 3" xfId="24696" xr:uid="{00000000-0005-0000-0000-00008C600000}"/>
    <cellStyle name="Normal 2 5 2 7 5" xfId="19683" xr:uid="{00000000-0005-0000-0000-0000F74C0000}"/>
    <cellStyle name="Normal 2 5 2 8" xfId="11276" xr:uid="{00000000-0005-0000-0000-00001D2C0000}"/>
    <cellStyle name="Normal 2 5 2 8 3" xfId="26371" xr:uid="{00000000-0005-0000-0000-000017670000}"/>
    <cellStyle name="Normal 2 5 2 9" xfId="6255" xr:uid="{00000000-0005-0000-0000-000080180000}"/>
    <cellStyle name="Normal 2 5 2 9 3" xfId="21354" xr:uid="{00000000-0005-0000-0000-00007E530000}"/>
    <cellStyle name="Normal 2 5 3" xfId="1220" xr:uid="{00000000-0005-0000-0000-0000D4040000}"/>
    <cellStyle name="Normal 2 5 3 10" xfId="16393" xr:uid="{00000000-0005-0000-0000-00001D400000}"/>
    <cellStyle name="Normal 2 5 3 2" xfId="1439" xr:uid="{00000000-0005-0000-0000-0000AF050000}"/>
    <cellStyle name="Normal 2 5 3 2 2" xfId="1860" xr:uid="{00000000-0005-0000-0000-000054070000}"/>
    <cellStyle name="Normal 2 5 3 2 2 2" xfId="2699" xr:uid="{00000000-0005-0000-0000-00009B0A0000}"/>
    <cellStyle name="Normal 2 5 3 2 2 2 2" xfId="4388" xr:uid="{00000000-0005-0000-0000-000035110000}"/>
    <cellStyle name="Normal 2 5 3 2 2 2 2 2" xfId="14461" xr:uid="{00000000-0005-0000-0000-00008E380000}"/>
    <cellStyle name="Normal 2 5 3 2 2 2 2 2 3" xfId="29556" xr:uid="{00000000-0005-0000-0000-000088730000}"/>
    <cellStyle name="Normal 2 5 3 2 2 2 2 3" xfId="9441" xr:uid="{00000000-0005-0000-0000-0000F2240000}"/>
    <cellStyle name="Normal 2 5 3 2 2 2 2 3 3" xfId="24539" xr:uid="{00000000-0005-0000-0000-0000EF5F0000}"/>
    <cellStyle name="Normal 2 5 3 2 2 2 2 5" xfId="19526" xr:uid="{00000000-0005-0000-0000-00005A4C0000}"/>
    <cellStyle name="Normal 2 5 3 2 2 2 3" xfId="6080" xr:uid="{00000000-0005-0000-0000-0000D1170000}"/>
    <cellStyle name="Normal 2 5 3 2 2 2 3 2" xfId="16132" xr:uid="{00000000-0005-0000-0000-0000153F0000}"/>
    <cellStyle name="Normal 2 5 3 2 2 2 3 2 3" xfId="31227" xr:uid="{00000000-0005-0000-0000-00000F7A0000}"/>
    <cellStyle name="Normal 2 5 3 2 2 2 3 3" xfId="11112" xr:uid="{00000000-0005-0000-0000-0000792B0000}"/>
    <cellStyle name="Normal 2 5 3 2 2 2 3 3 3" xfId="26210" xr:uid="{00000000-0005-0000-0000-000076660000}"/>
    <cellStyle name="Normal 2 5 3 2 2 2 3 5" xfId="21197" xr:uid="{00000000-0005-0000-0000-0000E1520000}"/>
    <cellStyle name="Normal 2 5 3 2 2 2 4" xfId="12790" xr:uid="{00000000-0005-0000-0000-000007320000}"/>
    <cellStyle name="Normal 2 5 3 2 2 2 4 3" xfId="27885" xr:uid="{00000000-0005-0000-0000-0000016D0000}"/>
    <cellStyle name="Normal 2 5 3 2 2 2 5" xfId="7769" xr:uid="{00000000-0005-0000-0000-00006A1E0000}"/>
    <cellStyle name="Normal 2 5 3 2 2 2 5 3" xfId="22868" xr:uid="{00000000-0005-0000-0000-000068590000}"/>
    <cellStyle name="Normal 2 5 3 2 2 2 7" xfId="17855" xr:uid="{00000000-0005-0000-0000-0000D3450000}"/>
    <cellStyle name="Normal 2 5 3 2 2 3" xfId="3551" xr:uid="{00000000-0005-0000-0000-0000F00D0000}"/>
    <cellStyle name="Normal 2 5 3 2 2 3 2" xfId="13625" xr:uid="{00000000-0005-0000-0000-00004A350000}"/>
    <cellStyle name="Normal 2 5 3 2 2 3 2 3" xfId="28720" xr:uid="{00000000-0005-0000-0000-000044700000}"/>
    <cellStyle name="Normal 2 5 3 2 2 3 3" xfId="8605" xr:uid="{00000000-0005-0000-0000-0000AE210000}"/>
    <cellStyle name="Normal 2 5 3 2 2 3 3 3" xfId="23703" xr:uid="{00000000-0005-0000-0000-0000AB5C0000}"/>
    <cellStyle name="Normal 2 5 3 2 2 3 5" xfId="18690" xr:uid="{00000000-0005-0000-0000-000016490000}"/>
    <cellStyle name="Normal 2 5 3 2 2 4" xfId="5244" xr:uid="{00000000-0005-0000-0000-00008D140000}"/>
    <cellStyle name="Normal 2 5 3 2 2 4 2" xfId="15296" xr:uid="{00000000-0005-0000-0000-0000D13B0000}"/>
    <cellStyle name="Normal 2 5 3 2 2 4 2 3" xfId="30391" xr:uid="{00000000-0005-0000-0000-0000CB760000}"/>
    <cellStyle name="Normal 2 5 3 2 2 4 3" xfId="10276" xr:uid="{00000000-0005-0000-0000-000035280000}"/>
    <cellStyle name="Normal 2 5 3 2 2 4 3 3" xfId="25374" xr:uid="{00000000-0005-0000-0000-000032630000}"/>
    <cellStyle name="Normal 2 5 3 2 2 4 5" xfId="20361" xr:uid="{00000000-0005-0000-0000-00009D4F0000}"/>
    <cellStyle name="Normal 2 5 3 2 2 5" xfId="11954" xr:uid="{00000000-0005-0000-0000-0000C32E0000}"/>
    <cellStyle name="Normal 2 5 3 2 2 5 3" xfId="27049" xr:uid="{00000000-0005-0000-0000-0000BD690000}"/>
    <cellStyle name="Normal 2 5 3 2 2 6" xfId="6933" xr:uid="{00000000-0005-0000-0000-0000261B0000}"/>
    <cellStyle name="Normal 2 5 3 2 2 6 3" xfId="22032" xr:uid="{00000000-0005-0000-0000-000024560000}"/>
    <cellStyle name="Normal 2 5 3 2 2 8" xfId="17019" xr:uid="{00000000-0005-0000-0000-00008F420000}"/>
    <cellStyle name="Normal 2 5 3 2 3" xfId="2281" xr:uid="{00000000-0005-0000-0000-0000F9080000}"/>
    <cellStyle name="Normal 2 5 3 2 3 2" xfId="3970" xr:uid="{00000000-0005-0000-0000-0000930F0000}"/>
    <cellStyle name="Normal 2 5 3 2 3 2 2" xfId="14043" xr:uid="{00000000-0005-0000-0000-0000EC360000}"/>
    <cellStyle name="Normal 2 5 3 2 3 2 2 3" xfId="29138" xr:uid="{00000000-0005-0000-0000-0000E6710000}"/>
    <cellStyle name="Normal 2 5 3 2 3 2 3" xfId="9023" xr:uid="{00000000-0005-0000-0000-000050230000}"/>
    <cellStyle name="Normal 2 5 3 2 3 2 3 3" xfId="24121" xr:uid="{00000000-0005-0000-0000-00004D5E0000}"/>
    <cellStyle name="Normal 2 5 3 2 3 2 5" xfId="19108" xr:uid="{00000000-0005-0000-0000-0000B84A0000}"/>
    <cellStyle name="Normal 2 5 3 2 3 3" xfId="5662" xr:uid="{00000000-0005-0000-0000-00002F160000}"/>
    <cellStyle name="Normal 2 5 3 2 3 3 2" xfId="15714" xr:uid="{00000000-0005-0000-0000-0000733D0000}"/>
    <cellStyle name="Normal 2 5 3 2 3 3 2 3" xfId="30809" xr:uid="{00000000-0005-0000-0000-00006D780000}"/>
    <cellStyle name="Normal 2 5 3 2 3 3 3" xfId="10694" xr:uid="{00000000-0005-0000-0000-0000D7290000}"/>
    <cellStyle name="Normal 2 5 3 2 3 3 3 3" xfId="25792" xr:uid="{00000000-0005-0000-0000-0000D4640000}"/>
    <cellStyle name="Normal 2 5 3 2 3 3 5" xfId="20779" xr:uid="{00000000-0005-0000-0000-00003F510000}"/>
    <cellStyle name="Normal 2 5 3 2 3 4" xfId="12372" xr:uid="{00000000-0005-0000-0000-000065300000}"/>
    <cellStyle name="Normal 2 5 3 2 3 4 3" xfId="27467" xr:uid="{00000000-0005-0000-0000-00005F6B0000}"/>
    <cellStyle name="Normal 2 5 3 2 3 5" xfId="7351" xr:uid="{00000000-0005-0000-0000-0000C81C0000}"/>
    <cellStyle name="Normal 2 5 3 2 3 5 3" xfId="22450" xr:uid="{00000000-0005-0000-0000-0000C6570000}"/>
    <cellStyle name="Normal 2 5 3 2 3 7" xfId="17437" xr:uid="{00000000-0005-0000-0000-000031440000}"/>
    <cellStyle name="Normal 2 5 3 2 4" xfId="3133" xr:uid="{00000000-0005-0000-0000-00004E0C0000}"/>
    <cellStyle name="Normal 2 5 3 2 4 2" xfId="13207" xr:uid="{00000000-0005-0000-0000-0000A8330000}"/>
    <cellStyle name="Normal 2 5 3 2 4 2 3" xfId="28302" xr:uid="{00000000-0005-0000-0000-0000A26E0000}"/>
    <cellStyle name="Normal 2 5 3 2 4 3" xfId="8187" xr:uid="{00000000-0005-0000-0000-00000C200000}"/>
    <cellStyle name="Normal 2 5 3 2 4 3 3" xfId="23285" xr:uid="{00000000-0005-0000-0000-0000095B0000}"/>
    <cellStyle name="Normal 2 5 3 2 4 5" xfId="18272" xr:uid="{00000000-0005-0000-0000-000074470000}"/>
    <cellStyle name="Normal 2 5 3 2 5" xfId="4826" xr:uid="{00000000-0005-0000-0000-0000EB120000}"/>
    <cellStyle name="Normal 2 5 3 2 5 2" xfId="14878" xr:uid="{00000000-0005-0000-0000-00002F3A0000}"/>
    <cellStyle name="Normal 2 5 3 2 5 2 3" xfId="29973" xr:uid="{00000000-0005-0000-0000-000029750000}"/>
    <cellStyle name="Normal 2 5 3 2 5 3" xfId="9858" xr:uid="{00000000-0005-0000-0000-000093260000}"/>
    <cellStyle name="Normal 2 5 3 2 5 3 3" xfId="24956" xr:uid="{00000000-0005-0000-0000-000090610000}"/>
    <cellStyle name="Normal 2 5 3 2 5 5" xfId="19943" xr:uid="{00000000-0005-0000-0000-0000FB4D0000}"/>
    <cellStyle name="Normal 2 5 3 2 6" xfId="11536" xr:uid="{00000000-0005-0000-0000-0000212D0000}"/>
    <cellStyle name="Normal 2 5 3 2 6 3" xfId="26631" xr:uid="{00000000-0005-0000-0000-00001B680000}"/>
    <cellStyle name="Normal 2 5 3 2 7" xfId="6515" xr:uid="{00000000-0005-0000-0000-000084190000}"/>
    <cellStyle name="Normal 2 5 3 2 7 3" xfId="21614" xr:uid="{00000000-0005-0000-0000-000082540000}"/>
    <cellStyle name="Normal 2 5 3 2 9" xfId="16601" xr:uid="{00000000-0005-0000-0000-0000ED400000}"/>
    <cellStyle name="Normal 2 5 3 3" xfId="1652" xr:uid="{00000000-0005-0000-0000-000084060000}"/>
    <cellStyle name="Normal 2 5 3 3 2" xfId="2491" xr:uid="{00000000-0005-0000-0000-0000CB090000}"/>
    <cellStyle name="Normal 2 5 3 3 2 2" xfId="4180" xr:uid="{00000000-0005-0000-0000-000065100000}"/>
    <cellStyle name="Normal 2 5 3 3 2 2 2" xfId="14253" xr:uid="{00000000-0005-0000-0000-0000BE370000}"/>
    <cellStyle name="Normal 2 5 3 3 2 2 2 3" xfId="29348" xr:uid="{00000000-0005-0000-0000-0000B8720000}"/>
    <cellStyle name="Normal 2 5 3 3 2 2 3" xfId="9233" xr:uid="{00000000-0005-0000-0000-000022240000}"/>
    <cellStyle name="Normal 2 5 3 3 2 2 3 3" xfId="24331" xr:uid="{00000000-0005-0000-0000-00001F5F0000}"/>
    <cellStyle name="Normal 2 5 3 3 2 2 5" xfId="19318" xr:uid="{00000000-0005-0000-0000-00008A4B0000}"/>
    <cellStyle name="Normal 2 5 3 3 2 3" xfId="5872" xr:uid="{00000000-0005-0000-0000-000001170000}"/>
    <cellStyle name="Normal 2 5 3 3 2 3 2" xfId="15924" xr:uid="{00000000-0005-0000-0000-0000453E0000}"/>
    <cellStyle name="Normal 2 5 3 3 2 3 2 3" xfId="31019" xr:uid="{00000000-0005-0000-0000-00003F790000}"/>
    <cellStyle name="Normal 2 5 3 3 2 3 3" xfId="10904" xr:uid="{00000000-0005-0000-0000-0000A92A0000}"/>
    <cellStyle name="Normal 2 5 3 3 2 3 3 3" xfId="26002" xr:uid="{00000000-0005-0000-0000-0000A6650000}"/>
    <cellStyle name="Normal 2 5 3 3 2 3 5" xfId="20989" xr:uid="{00000000-0005-0000-0000-000011520000}"/>
    <cellStyle name="Normal 2 5 3 3 2 4" xfId="12582" xr:uid="{00000000-0005-0000-0000-000037310000}"/>
    <cellStyle name="Normal 2 5 3 3 2 4 3" xfId="27677" xr:uid="{00000000-0005-0000-0000-0000316C0000}"/>
    <cellStyle name="Normal 2 5 3 3 2 5" xfId="7561" xr:uid="{00000000-0005-0000-0000-00009A1D0000}"/>
    <cellStyle name="Normal 2 5 3 3 2 5 3" xfId="22660" xr:uid="{00000000-0005-0000-0000-000098580000}"/>
    <cellStyle name="Normal 2 5 3 3 2 7" xfId="17647" xr:uid="{00000000-0005-0000-0000-000003450000}"/>
    <cellStyle name="Normal 2 5 3 3 3" xfId="3343" xr:uid="{00000000-0005-0000-0000-0000200D0000}"/>
    <cellStyle name="Normal 2 5 3 3 3 2" xfId="13417" xr:uid="{00000000-0005-0000-0000-00007A340000}"/>
    <cellStyle name="Normal 2 5 3 3 3 2 3" xfId="28512" xr:uid="{00000000-0005-0000-0000-0000746F0000}"/>
    <cellStyle name="Normal 2 5 3 3 3 3" xfId="8397" xr:uid="{00000000-0005-0000-0000-0000DE200000}"/>
    <cellStyle name="Normal 2 5 3 3 3 3 3" xfId="23495" xr:uid="{00000000-0005-0000-0000-0000DB5B0000}"/>
    <cellStyle name="Normal 2 5 3 3 3 5" xfId="18482" xr:uid="{00000000-0005-0000-0000-000046480000}"/>
    <cellStyle name="Normal 2 5 3 3 4" xfId="5036" xr:uid="{00000000-0005-0000-0000-0000BD130000}"/>
    <cellStyle name="Normal 2 5 3 3 4 2" xfId="15088" xr:uid="{00000000-0005-0000-0000-0000013B0000}"/>
    <cellStyle name="Normal 2 5 3 3 4 2 3" xfId="30183" xr:uid="{00000000-0005-0000-0000-0000FB750000}"/>
    <cellStyle name="Normal 2 5 3 3 4 3" xfId="10068" xr:uid="{00000000-0005-0000-0000-000065270000}"/>
    <cellStyle name="Normal 2 5 3 3 4 3 3" xfId="25166" xr:uid="{00000000-0005-0000-0000-000062620000}"/>
    <cellStyle name="Normal 2 5 3 3 4 5" xfId="20153" xr:uid="{00000000-0005-0000-0000-0000CD4E0000}"/>
    <cellStyle name="Normal 2 5 3 3 5" xfId="11746" xr:uid="{00000000-0005-0000-0000-0000F32D0000}"/>
    <cellStyle name="Normal 2 5 3 3 5 3" xfId="26841" xr:uid="{00000000-0005-0000-0000-0000ED680000}"/>
    <cellStyle name="Normal 2 5 3 3 6" xfId="6725" xr:uid="{00000000-0005-0000-0000-0000561A0000}"/>
    <cellStyle name="Normal 2 5 3 3 6 3" xfId="21824" xr:uid="{00000000-0005-0000-0000-000054550000}"/>
    <cellStyle name="Normal 2 5 3 3 8" xfId="16811" xr:uid="{00000000-0005-0000-0000-0000BF410000}"/>
    <cellStyle name="Normal 2 5 3 4" xfId="2073" xr:uid="{00000000-0005-0000-0000-000029080000}"/>
    <cellStyle name="Normal 2 5 3 4 2" xfId="3762" xr:uid="{00000000-0005-0000-0000-0000C30E0000}"/>
    <cellStyle name="Normal 2 5 3 4 2 2" xfId="13835" xr:uid="{00000000-0005-0000-0000-00001C360000}"/>
    <cellStyle name="Normal 2 5 3 4 2 2 3" xfId="28930" xr:uid="{00000000-0005-0000-0000-000016710000}"/>
    <cellStyle name="Normal 2 5 3 4 2 3" xfId="8815" xr:uid="{00000000-0005-0000-0000-000080220000}"/>
    <cellStyle name="Normal 2 5 3 4 2 3 3" xfId="23913" xr:uid="{00000000-0005-0000-0000-00007D5D0000}"/>
    <cellStyle name="Normal 2 5 3 4 2 5" xfId="18900" xr:uid="{00000000-0005-0000-0000-0000E8490000}"/>
    <cellStyle name="Normal 2 5 3 4 3" xfId="5454" xr:uid="{00000000-0005-0000-0000-00005F150000}"/>
    <cellStyle name="Normal 2 5 3 4 3 2" xfId="15506" xr:uid="{00000000-0005-0000-0000-0000A33C0000}"/>
    <cellStyle name="Normal 2 5 3 4 3 2 3" xfId="30601" xr:uid="{00000000-0005-0000-0000-00009D770000}"/>
    <cellStyle name="Normal 2 5 3 4 3 3" xfId="10486" xr:uid="{00000000-0005-0000-0000-000007290000}"/>
    <cellStyle name="Normal 2 5 3 4 3 3 3" xfId="25584" xr:uid="{00000000-0005-0000-0000-000004640000}"/>
    <cellStyle name="Normal 2 5 3 4 3 5" xfId="20571" xr:uid="{00000000-0005-0000-0000-00006F500000}"/>
    <cellStyle name="Normal 2 5 3 4 4" xfId="12164" xr:uid="{00000000-0005-0000-0000-0000952F0000}"/>
    <cellStyle name="Normal 2 5 3 4 4 3" xfId="27259" xr:uid="{00000000-0005-0000-0000-00008F6A0000}"/>
    <cellStyle name="Normal 2 5 3 4 5" xfId="7143" xr:uid="{00000000-0005-0000-0000-0000F81B0000}"/>
    <cellStyle name="Normal 2 5 3 4 5 3" xfId="22242" xr:uid="{00000000-0005-0000-0000-0000F6560000}"/>
    <cellStyle name="Normal 2 5 3 4 7" xfId="17229" xr:uid="{00000000-0005-0000-0000-000061430000}"/>
    <cellStyle name="Normal 2 5 3 5" xfId="2925" xr:uid="{00000000-0005-0000-0000-00007E0B0000}"/>
    <cellStyle name="Normal 2 5 3 5 2" xfId="12999" xr:uid="{00000000-0005-0000-0000-0000D8320000}"/>
    <cellStyle name="Normal 2 5 3 5 2 3" xfId="28094" xr:uid="{00000000-0005-0000-0000-0000D26D0000}"/>
    <cellStyle name="Normal 2 5 3 5 3" xfId="7979" xr:uid="{00000000-0005-0000-0000-00003C1F0000}"/>
    <cellStyle name="Normal 2 5 3 5 3 3" xfId="23077" xr:uid="{00000000-0005-0000-0000-0000395A0000}"/>
    <cellStyle name="Normal 2 5 3 5 5" xfId="18064" xr:uid="{00000000-0005-0000-0000-0000A4460000}"/>
    <cellStyle name="Normal 2 5 3 6" xfId="4618" xr:uid="{00000000-0005-0000-0000-00001B120000}"/>
    <cellStyle name="Normal 2 5 3 6 2" xfId="14670" xr:uid="{00000000-0005-0000-0000-00005F390000}"/>
    <cellStyle name="Normal 2 5 3 6 2 3" xfId="29765" xr:uid="{00000000-0005-0000-0000-000059740000}"/>
    <cellStyle name="Normal 2 5 3 6 3" xfId="9650" xr:uid="{00000000-0005-0000-0000-0000C3250000}"/>
    <cellStyle name="Normal 2 5 3 6 3 3" xfId="24748" xr:uid="{00000000-0005-0000-0000-0000C0600000}"/>
    <cellStyle name="Normal 2 5 3 6 5" xfId="19735" xr:uid="{00000000-0005-0000-0000-00002B4D0000}"/>
    <cellStyle name="Normal 2 5 3 7" xfId="11328" xr:uid="{00000000-0005-0000-0000-0000512C0000}"/>
    <cellStyle name="Normal 2 5 3 7 3" xfId="26423" xr:uid="{00000000-0005-0000-0000-00004B670000}"/>
    <cellStyle name="Normal 2 5 3 8" xfId="6307" xr:uid="{00000000-0005-0000-0000-0000B4180000}"/>
    <cellStyle name="Normal 2 5 3 8 3" xfId="21406" xr:uid="{00000000-0005-0000-0000-0000B2530000}"/>
    <cellStyle name="Normal 2 5 4" xfId="1333" xr:uid="{00000000-0005-0000-0000-000045050000}"/>
    <cellStyle name="Normal 2 5 4 2" xfId="1756" xr:uid="{00000000-0005-0000-0000-0000EC060000}"/>
    <cellStyle name="Normal 2 5 4 2 2" xfId="2595" xr:uid="{00000000-0005-0000-0000-0000330A0000}"/>
    <cellStyle name="Normal 2 5 4 2 2 2" xfId="4284" xr:uid="{00000000-0005-0000-0000-0000CD100000}"/>
    <cellStyle name="Normal 2 5 4 2 2 2 2" xfId="14357" xr:uid="{00000000-0005-0000-0000-000026380000}"/>
    <cellStyle name="Normal 2 5 4 2 2 2 2 3" xfId="29452" xr:uid="{00000000-0005-0000-0000-000020730000}"/>
    <cellStyle name="Normal 2 5 4 2 2 2 3" xfId="9337" xr:uid="{00000000-0005-0000-0000-00008A240000}"/>
    <cellStyle name="Normal 2 5 4 2 2 2 3 3" xfId="24435" xr:uid="{00000000-0005-0000-0000-0000875F0000}"/>
    <cellStyle name="Normal 2 5 4 2 2 2 5" xfId="19422" xr:uid="{00000000-0005-0000-0000-0000F24B0000}"/>
    <cellStyle name="Normal 2 5 4 2 2 3" xfId="5976" xr:uid="{00000000-0005-0000-0000-000069170000}"/>
    <cellStyle name="Normal 2 5 4 2 2 3 2" xfId="16028" xr:uid="{00000000-0005-0000-0000-0000AD3E0000}"/>
    <cellStyle name="Normal 2 5 4 2 2 3 2 3" xfId="31123" xr:uid="{00000000-0005-0000-0000-0000A7790000}"/>
    <cellStyle name="Normal 2 5 4 2 2 3 3" xfId="11008" xr:uid="{00000000-0005-0000-0000-0000112B0000}"/>
    <cellStyle name="Normal 2 5 4 2 2 3 3 3" xfId="26106" xr:uid="{00000000-0005-0000-0000-00000E660000}"/>
    <cellStyle name="Normal 2 5 4 2 2 3 5" xfId="21093" xr:uid="{00000000-0005-0000-0000-000079520000}"/>
    <cellStyle name="Normal 2 5 4 2 2 4" xfId="12686" xr:uid="{00000000-0005-0000-0000-00009F310000}"/>
    <cellStyle name="Normal 2 5 4 2 2 4 3" xfId="27781" xr:uid="{00000000-0005-0000-0000-0000996C0000}"/>
    <cellStyle name="Normal 2 5 4 2 2 5" xfId="7665" xr:uid="{00000000-0005-0000-0000-0000021E0000}"/>
    <cellStyle name="Normal 2 5 4 2 2 5 3" xfId="22764" xr:uid="{00000000-0005-0000-0000-000000590000}"/>
    <cellStyle name="Normal 2 5 4 2 2 7" xfId="17751" xr:uid="{00000000-0005-0000-0000-00006B450000}"/>
    <cellStyle name="Normal 2 5 4 2 3" xfId="3447" xr:uid="{00000000-0005-0000-0000-0000880D0000}"/>
    <cellStyle name="Normal 2 5 4 2 3 2" xfId="13521" xr:uid="{00000000-0005-0000-0000-0000E2340000}"/>
    <cellStyle name="Normal 2 5 4 2 3 2 3" xfId="28616" xr:uid="{00000000-0005-0000-0000-0000DC6F0000}"/>
    <cellStyle name="Normal 2 5 4 2 3 3" xfId="8501" xr:uid="{00000000-0005-0000-0000-000046210000}"/>
    <cellStyle name="Normal 2 5 4 2 3 3 3" xfId="23599" xr:uid="{00000000-0005-0000-0000-0000435C0000}"/>
    <cellStyle name="Normal 2 5 4 2 3 5" xfId="18586" xr:uid="{00000000-0005-0000-0000-0000AE480000}"/>
    <cellStyle name="Normal 2 5 4 2 4" xfId="5140" xr:uid="{00000000-0005-0000-0000-000025140000}"/>
    <cellStyle name="Normal 2 5 4 2 4 2" xfId="15192" xr:uid="{00000000-0005-0000-0000-0000693B0000}"/>
    <cellStyle name="Normal 2 5 4 2 4 2 3" xfId="30287" xr:uid="{00000000-0005-0000-0000-000063760000}"/>
    <cellStyle name="Normal 2 5 4 2 4 3" xfId="10172" xr:uid="{00000000-0005-0000-0000-0000CD270000}"/>
    <cellStyle name="Normal 2 5 4 2 4 3 3" xfId="25270" xr:uid="{00000000-0005-0000-0000-0000CA620000}"/>
    <cellStyle name="Normal 2 5 4 2 4 5" xfId="20257" xr:uid="{00000000-0005-0000-0000-0000354F0000}"/>
    <cellStyle name="Normal 2 5 4 2 5" xfId="11850" xr:uid="{00000000-0005-0000-0000-00005B2E0000}"/>
    <cellStyle name="Normal 2 5 4 2 5 3" xfId="26945" xr:uid="{00000000-0005-0000-0000-000055690000}"/>
    <cellStyle name="Normal 2 5 4 2 6" xfId="6829" xr:uid="{00000000-0005-0000-0000-0000BE1A0000}"/>
    <cellStyle name="Normal 2 5 4 2 6 3" xfId="21928" xr:uid="{00000000-0005-0000-0000-0000BC550000}"/>
    <cellStyle name="Normal 2 5 4 2 8" xfId="16915" xr:uid="{00000000-0005-0000-0000-000027420000}"/>
    <cellStyle name="Normal 2 5 4 3" xfId="2177" xr:uid="{00000000-0005-0000-0000-000091080000}"/>
    <cellStyle name="Normal 2 5 4 3 2" xfId="3866" xr:uid="{00000000-0005-0000-0000-00002B0F0000}"/>
    <cellStyle name="Normal 2 5 4 3 2 2" xfId="13939" xr:uid="{00000000-0005-0000-0000-000084360000}"/>
    <cellStyle name="Normal 2 5 4 3 2 2 3" xfId="29034" xr:uid="{00000000-0005-0000-0000-00007E710000}"/>
    <cellStyle name="Normal 2 5 4 3 2 3" xfId="8919" xr:uid="{00000000-0005-0000-0000-0000E8220000}"/>
    <cellStyle name="Normal 2 5 4 3 2 3 3" xfId="24017" xr:uid="{00000000-0005-0000-0000-0000E55D0000}"/>
    <cellStyle name="Normal 2 5 4 3 2 5" xfId="19004" xr:uid="{00000000-0005-0000-0000-0000504A0000}"/>
    <cellStyle name="Normal 2 5 4 3 3" xfId="5558" xr:uid="{00000000-0005-0000-0000-0000C7150000}"/>
    <cellStyle name="Normal 2 5 4 3 3 2" xfId="15610" xr:uid="{00000000-0005-0000-0000-00000B3D0000}"/>
    <cellStyle name="Normal 2 5 4 3 3 2 3" xfId="30705" xr:uid="{00000000-0005-0000-0000-000005780000}"/>
    <cellStyle name="Normal 2 5 4 3 3 3" xfId="10590" xr:uid="{00000000-0005-0000-0000-00006F290000}"/>
    <cellStyle name="Normal 2 5 4 3 3 3 3" xfId="25688" xr:uid="{00000000-0005-0000-0000-00006C640000}"/>
    <cellStyle name="Normal 2 5 4 3 3 5" xfId="20675" xr:uid="{00000000-0005-0000-0000-0000D7500000}"/>
    <cellStyle name="Normal 2 5 4 3 4" xfId="12268" xr:uid="{00000000-0005-0000-0000-0000FD2F0000}"/>
    <cellStyle name="Normal 2 5 4 3 4 3" xfId="27363" xr:uid="{00000000-0005-0000-0000-0000F76A0000}"/>
    <cellStyle name="Normal 2 5 4 3 5" xfId="7247" xr:uid="{00000000-0005-0000-0000-0000601C0000}"/>
    <cellStyle name="Normal 2 5 4 3 5 3" xfId="22346" xr:uid="{00000000-0005-0000-0000-00005E570000}"/>
    <cellStyle name="Normal 2 5 4 3 7" xfId="17333" xr:uid="{00000000-0005-0000-0000-0000C9430000}"/>
    <cellStyle name="Normal 2 5 4 4" xfId="3029" xr:uid="{00000000-0005-0000-0000-0000E60B0000}"/>
    <cellStyle name="Normal 2 5 4 4 2" xfId="13103" xr:uid="{00000000-0005-0000-0000-000040330000}"/>
    <cellStyle name="Normal 2 5 4 4 2 3" xfId="28198" xr:uid="{00000000-0005-0000-0000-00003A6E0000}"/>
    <cellStyle name="Normal 2 5 4 4 3" xfId="8083" xr:uid="{00000000-0005-0000-0000-0000A41F0000}"/>
    <cellStyle name="Normal 2 5 4 4 3 3" xfId="23181" xr:uid="{00000000-0005-0000-0000-0000A15A0000}"/>
    <cellStyle name="Normal 2 5 4 4 5" xfId="18168" xr:uid="{00000000-0005-0000-0000-00000C470000}"/>
    <cellStyle name="Normal 2 5 4 5" xfId="4722" xr:uid="{00000000-0005-0000-0000-000083120000}"/>
    <cellStyle name="Normal 2 5 4 5 2" xfId="14774" xr:uid="{00000000-0005-0000-0000-0000C7390000}"/>
    <cellStyle name="Normal 2 5 4 5 2 3" xfId="29869" xr:uid="{00000000-0005-0000-0000-0000C1740000}"/>
    <cellStyle name="Normal 2 5 4 5 3" xfId="9754" xr:uid="{00000000-0005-0000-0000-00002B260000}"/>
    <cellStyle name="Normal 2 5 4 5 3 3" xfId="24852" xr:uid="{00000000-0005-0000-0000-000028610000}"/>
    <cellStyle name="Normal 2 5 4 5 5" xfId="19839" xr:uid="{00000000-0005-0000-0000-0000934D0000}"/>
    <cellStyle name="Normal 2 5 4 6" xfId="11432" xr:uid="{00000000-0005-0000-0000-0000B92C0000}"/>
    <cellStyle name="Normal 2 5 4 6 3" xfId="26527" xr:uid="{00000000-0005-0000-0000-0000B3670000}"/>
    <cellStyle name="Normal 2 5 4 7" xfId="6411" xr:uid="{00000000-0005-0000-0000-00001C190000}"/>
    <cellStyle name="Normal 2 5 4 7 3" xfId="21510" xr:uid="{00000000-0005-0000-0000-00001A540000}"/>
    <cellStyle name="Normal 2 5 4 9" xfId="16497" xr:uid="{00000000-0005-0000-0000-000085400000}"/>
    <cellStyle name="Normal 2 5 5" xfId="1546" xr:uid="{00000000-0005-0000-0000-00001A060000}"/>
    <cellStyle name="Normal 2 5 5 2" xfId="2387" xr:uid="{00000000-0005-0000-0000-000063090000}"/>
    <cellStyle name="Normal 2 5 5 2 2" xfId="4076" xr:uid="{00000000-0005-0000-0000-0000FD0F0000}"/>
    <cellStyle name="Normal 2 5 5 2 2 2" xfId="14149" xr:uid="{00000000-0005-0000-0000-000056370000}"/>
    <cellStyle name="Normal 2 5 5 2 2 2 3" xfId="29244" xr:uid="{00000000-0005-0000-0000-000050720000}"/>
    <cellStyle name="Normal 2 5 5 2 2 3" xfId="9129" xr:uid="{00000000-0005-0000-0000-0000BA230000}"/>
    <cellStyle name="Normal 2 5 5 2 2 3 3" xfId="24227" xr:uid="{00000000-0005-0000-0000-0000B75E0000}"/>
    <cellStyle name="Normal 2 5 5 2 2 5" xfId="19214" xr:uid="{00000000-0005-0000-0000-0000224B0000}"/>
    <cellStyle name="Normal 2 5 5 2 3" xfId="5768" xr:uid="{00000000-0005-0000-0000-000099160000}"/>
    <cellStyle name="Normal 2 5 5 2 3 2" xfId="15820" xr:uid="{00000000-0005-0000-0000-0000DD3D0000}"/>
    <cellStyle name="Normal 2 5 5 2 3 2 3" xfId="30915" xr:uid="{00000000-0005-0000-0000-0000D7780000}"/>
    <cellStyle name="Normal 2 5 5 2 3 3" xfId="10800" xr:uid="{00000000-0005-0000-0000-0000412A0000}"/>
    <cellStyle name="Normal 2 5 5 2 3 3 3" xfId="25898" xr:uid="{00000000-0005-0000-0000-00003E650000}"/>
    <cellStyle name="Normal 2 5 5 2 3 5" xfId="20885" xr:uid="{00000000-0005-0000-0000-0000A9510000}"/>
    <cellStyle name="Normal 2 5 5 2 4" xfId="12478" xr:uid="{00000000-0005-0000-0000-0000CF300000}"/>
    <cellStyle name="Normal 2 5 5 2 4 3" xfId="27573" xr:uid="{00000000-0005-0000-0000-0000C96B0000}"/>
    <cellStyle name="Normal 2 5 5 2 5" xfId="7457" xr:uid="{00000000-0005-0000-0000-0000321D0000}"/>
    <cellStyle name="Normal 2 5 5 2 5 3" xfId="22556" xr:uid="{00000000-0005-0000-0000-000030580000}"/>
    <cellStyle name="Normal 2 5 5 2 7" xfId="17543" xr:uid="{00000000-0005-0000-0000-00009B440000}"/>
    <cellStyle name="Normal 2 5 5 3" xfId="3239" xr:uid="{00000000-0005-0000-0000-0000B80C0000}"/>
    <cellStyle name="Normal 2 5 5 3 2" xfId="13313" xr:uid="{00000000-0005-0000-0000-000012340000}"/>
    <cellStyle name="Normal 2 5 5 3 2 3" xfId="28408" xr:uid="{00000000-0005-0000-0000-00000C6F0000}"/>
    <cellStyle name="Normal 2 5 5 3 3" xfId="8293" xr:uid="{00000000-0005-0000-0000-000076200000}"/>
    <cellStyle name="Normal 2 5 5 3 3 3" xfId="23391" xr:uid="{00000000-0005-0000-0000-0000735B0000}"/>
    <cellStyle name="Normal 2 5 5 3 5" xfId="18378" xr:uid="{00000000-0005-0000-0000-0000DE470000}"/>
    <cellStyle name="Normal 2 5 5 4" xfId="4932" xr:uid="{00000000-0005-0000-0000-000055130000}"/>
    <cellStyle name="Normal 2 5 5 4 2" xfId="14984" xr:uid="{00000000-0005-0000-0000-0000993A0000}"/>
    <cellStyle name="Normal 2 5 5 4 2 3" xfId="30079" xr:uid="{00000000-0005-0000-0000-000093750000}"/>
    <cellStyle name="Normal 2 5 5 4 3" xfId="9964" xr:uid="{00000000-0005-0000-0000-0000FD260000}"/>
    <cellStyle name="Normal 2 5 5 4 3 3" xfId="25062" xr:uid="{00000000-0005-0000-0000-0000FA610000}"/>
    <cellStyle name="Normal 2 5 5 4 5" xfId="20049" xr:uid="{00000000-0005-0000-0000-0000654E0000}"/>
    <cellStyle name="Normal 2 5 5 5" xfId="11642" xr:uid="{00000000-0005-0000-0000-00008B2D0000}"/>
    <cellStyle name="Normal 2 5 5 5 3" xfId="26737" xr:uid="{00000000-0005-0000-0000-000085680000}"/>
    <cellStyle name="Normal 2 5 5 6" xfId="6621" xr:uid="{00000000-0005-0000-0000-0000EE190000}"/>
    <cellStyle name="Normal 2 5 5 6 3" xfId="21720" xr:uid="{00000000-0005-0000-0000-0000EC540000}"/>
    <cellStyle name="Normal 2 5 5 8" xfId="16707" xr:uid="{00000000-0005-0000-0000-000057410000}"/>
    <cellStyle name="Normal 2 5 6" xfId="1967" xr:uid="{00000000-0005-0000-0000-0000BF070000}"/>
    <cellStyle name="Normal 2 5 6 2" xfId="3658" xr:uid="{00000000-0005-0000-0000-00005B0E0000}"/>
    <cellStyle name="Normal 2 5 6 2 2" xfId="13731" xr:uid="{00000000-0005-0000-0000-0000B4350000}"/>
    <cellStyle name="Normal 2 5 6 2 2 3" xfId="28826" xr:uid="{00000000-0005-0000-0000-0000AE700000}"/>
    <cellStyle name="Normal 2 5 6 2 3" xfId="8711" xr:uid="{00000000-0005-0000-0000-000018220000}"/>
    <cellStyle name="Normal 2 5 6 2 3 3" xfId="23809" xr:uid="{00000000-0005-0000-0000-0000155D0000}"/>
    <cellStyle name="Normal 2 5 6 2 5" xfId="18796" xr:uid="{00000000-0005-0000-0000-000080490000}"/>
    <cellStyle name="Normal 2 5 6 3" xfId="5350" xr:uid="{00000000-0005-0000-0000-0000F7140000}"/>
    <cellStyle name="Normal 2 5 6 3 2" xfId="15402" xr:uid="{00000000-0005-0000-0000-00003B3C0000}"/>
    <cellStyle name="Normal 2 5 6 3 2 3" xfId="30497" xr:uid="{00000000-0005-0000-0000-000035770000}"/>
    <cellStyle name="Normal 2 5 6 3 3" xfId="10382" xr:uid="{00000000-0005-0000-0000-00009F280000}"/>
    <cellStyle name="Normal 2 5 6 3 3 3" xfId="25480" xr:uid="{00000000-0005-0000-0000-00009C630000}"/>
    <cellStyle name="Normal 2 5 6 3 5" xfId="20467" xr:uid="{00000000-0005-0000-0000-000007500000}"/>
    <cellStyle name="Normal 2 5 6 4" xfId="12060" xr:uid="{00000000-0005-0000-0000-00002D2F0000}"/>
    <cellStyle name="Normal 2 5 6 4 3" xfId="27155" xr:uid="{00000000-0005-0000-0000-0000276A0000}"/>
    <cellStyle name="Normal 2 5 6 5" xfId="7039" xr:uid="{00000000-0005-0000-0000-0000901B0000}"/>
    <cellStyle name="Normal 2 5 6 5 3" xfId="22138" xr:uid="{00000000-0005-0000-0000-00008E560000}"/>
    <cellStyle name="Normal 2 5 6 7" xfId="17125" xr:uid="{00000000-0005-0000-0000-0000F9420000}"/>
    <cellStyle name="Normal 2 5 7" xfId="2817" xr:uid="{00000000-0005-0000-0000-0000120B0000}"/>
    <cellStyle name="Normal 2 5 7 2" xfId="12895" xr:uid="{00000000-0005-0000-0000-000070320000}"/>
    <cellStyle name="Normal 2 5 7 2 3" xfId="27990" xr:uid="{00000000-0005-0000-0000-00006A6D0000}"/>
    <cellStyle name="Normal 2 5 7 3" xfId="7875" xr:uid="{00000000-0005-0000-0000-0000D41E0000}"/>
    <cellStyle name="Normal 2 5 7 3 3" xfId="22973" xr:uid="{00000000-0005-0000-0000-0000D1590000}"/>
    <cellStyle name="Normal 2 5 7 5" xfId="17960" xr:uid="{00000000-0005-0000-0000-00003C460000}"/>
    <cellStyle name="Normal 2 5 8" xfId="4511" xr:uid="{00000000-0005-0000-0000-0000B0110000}"/>
    <cellStyle name="Normal 2 5 8 2" xfId="14566" xr:uid="{00000000-0005-0000-0000-0000F7380000}"/>
    <cellStyle name="Normal 2 5 8 2 3" xfId="29661" xr:uid="{00000000-0005-0000-0000-0000F1730000}"/>
    <cellStyle name="Normal 2 5 8 3" xfId="9546" xr:uid="{00000000-0005-0000-0000-00005B250000}"/>
    <cellStyle name="Normal 2 5 8 3 3" xfId="24644" xr:uid="{00000000-0005-0000-0000-000058600000}"/>
    <cellStyle name="Normal 2 5 8 5" xfId="19631" xr:uid="{00000000-0005-0000-0000-0000C34C0000}"/>
    <cellStyle name="Normal 2 5 9" xfId="11222" xr:uid="{00000000-0005-0000-0000-0000E72B0000}"/>
    <cellStyle name="Normal 2 5 9 3" xfId="26319" xr:uid="{00000000-0005-0000-0000-0000E3660000}"/>
    <cellStyle name="Normal 2 6" xfId="31331" xr:uid="{2B138AD4-8808-41C1-8A8E-5E3C7AE66243}"/>
    <cellStyle name="Normal 20" xfId="137" xr:uid="{00000000-0005-0000-0000-00008E000000}"/>
    <cellStyle name="Normal 21" xfId="138" xr:uid="{00000000-0005-0000-0000-00008F000000}"/>
    <cellStyle name="Normal 22" xfId="139" xr:uid="{00000000-0005-0000-0000-000090000000}"/>
    <cellStyle name="Normal 23" xfId="140" xr:uid="{00000000-0005-0000-0000-000091000000}"/>
    <cellStyle name="Normal 25" xfId="141" xr:uid="{00000000-0005-0000-0000-000093000000}"/>
    <cellStyle name="Normal 26" xfId="142" xr:uid="{00000000-0005-0000-0000-000094000000}"/>
    <cellStyle name="Normal 26 2" xfId="143" xr:uid="{00000000-0005-0000-0000-000095000000}"/>
    <cellStyle name="Normal 26_Sheet2" xfId="357" xr:uid="{00000000-0005-0000-0000-00006E010000}"/>
    <cellStyle name="Normal 27" xfId="144" xr:uid="{00000000-0005-0000-0000-000096000000}"/>
    <cellStyle name="Normal 27 2" xfId="145" xr:uid="{00000000-0005-0000-0000-000097000000}"/>
    <cellStyle name="Normal 27_Sheet2" xfId="356" xr:uid="{00000000-0005-0000-0000-00006D010000}"/>
    <cellStyle name="Normal 28" xfId="146" xr:uid="{00000000-0005-0000-0000-000098000000}"/>
    <cellStyle name="Normal 28 2" xfId="147" xr:uid="{00000000-0005-0000-0000-000099000000}"/>
    <cellStyle name="Normal 28 3" xfId="836" xr:uid="{00000000-0005-0000-0000-000053030000}"/>
    <cellStyle name="Normal 28 3 10" xfId="6202" xr:uid="{00000000-0005-0000-0000-00004B180000}"/>
    <cellStyle name="Normal 28 3 10 3" xfId="21303" xr:uid="{00000000-0005-0000-0000-00004B530000}"/>
    <cellStyle name="Normal 28 3 12" xfId="16288" xr:uid="{00000000-0005-0000-0000-0000B43F0000}"/>
    <cellStyle name="Normal 28 3 2" xfId="1167" xr:uid="{00000000-0005-0000-0000-00009F040000}"/>
    <cellStyle name="Normal 28 3 2 11" xfId="16342" xr:uid="{00000000-0005-0000-0000-0000EA3F0000}"/>
    <cellStyle name="Normal 28 3 2 2" xfId="1275" xr:uid="{00000000-0005-0000-0000-00000B050000}"/>
    <cellStyle name="Normal 28 3 2 2 10" xfId="16446" xr:uid="{00000000-0005-0000-0000-000052400000}"/>
    <cellStyle name="Normal 28 3 2 2 2" xfId="1492" xr:uid="{00000000-0005-0000-0000-0000E4050000}"/>
    <cellStyle name="Normal 28 3 2 2 2 2" xfId="1913" xr:uid="{00000000-0005-0000-0000-000089070000}"/>
    <cellStyle name="Normal 28 3 2 2 2 2 2" xfId="2752" xr:uid="{00000000-0005-0000-0000-0000D00A0000}"/>
    <cellStyle name="Normal 28 3 2 2 2 2 2 2" xfId="4441" xr:uid="{00000000-0005-0000-0000-00006A110000}"/>
    <cellStyle name="Normal 28 3 2 2 2 2 2 2 2" xfId="14514" xr:uid="{00000000-0005-0000-0000-0000C3380000}"/>
    <cellStyle name="Normal 28 3 2 2 2 2 2 2 2 3" xfId="29609" xr:uid="{00000000-0005-0000-0000-0000BD730000}"/>
    <cellStyle name="Normal 28 3 2 2 2 2 2 2 3" xfId="9494" xr:uid="{00000000-0005-0000-0000-000027250000}"/>
    <cellStyle name="Normal 28 3 2 2 2 2 2 2 3 3" xfId="24592" xr:uid="{00000000-0005-0000-0000-000024600000}"/>
    <cellStyle name="Normal 28 3 2 2 2 2 2 2 5" xfId="19579" xr:uid="{00000000-0005-0000-0000-00008F4C0000}"/>
    <cellStyle name="Normal 28 3 2 2 2 2 2 3" xfId="6133" xr:uid="{00000000-0005-0000-0000-000006180000}"/>
    <cellStyle name="Normal 28 3 2 2 2 2 2 3 2" xfId="16185" xr:uid="{00000000-0005-0000-0000-00004A3F0000}"/>
    <cellStyle name="Normal 28 3 2 2 2 2 2 3 2 3" xfId="31280" xr:uid="{00000000-0005-0000-0000-0000447A0000}"/>
    <cellStyle name="Normal 28 3 2 2 2 2 2 3 3" xfId="11165" xr:uid="{00000000-0005-0000-0000-0000AE2B0000}"/>
    <cellStyle name="Normal 28 3 2 2 2 2 2 3 3 3" xfId="26263" xr:uid="{00000000-0005-0000-0000-0000AB660000}"/>
    <cellStyle name="Normal 28 3 2 2 2 2 2 3 5" xfId="21250" xr:uid="{00000000-0005-0000-0000-000016530000}"/>
    <cellStyle name="Normal 28 3 2 2 2 2 2 4" xfId="12843" xr:uid="{00000000-0005-0000-0000-00003C320000}"/>
    <cellStyle name="Normal 28 3 2 2 2 2 2 4 3" xfId="27938" xr:uid="{00000000-0005-0000-0000-0000366D0000}"/>
    <cellStyle name="Normal 28 3 2 2 2 2 2 5" xfId="7822" xr:uid="{00000000-0005-0000-0000-00009F1E0000}"/>
    <cellStyle name="Normal 28 3 2 2 2 2 2 5 3" xfId="22921" xr:uid="{00000000-0005-0000-0000-00009D590000}"/>
    <cellStyle name="Normal 28 3 2 2 2 2 2 7" xfId="17908" xr:uid="{00000000-0005-0000-0000-000008460000}"/>
    <cellStyle name="Normal 28 3 2 2 2 2 3" xfId="3604" xr:uid="{00000000-0005-0000-0000-0000250E0000}"/>
    <cellStyle name="Normal 28 3 2 2 2 2 3 2" xfId="13678" xr:uid="{00000000-0005-0000-0000-00007F350000}"/>
    <cellStyle name="Normal 28 3 2 2 2 2 3 2 3" xfId="28773" xr:uid="{00000000-0005-0000-0000-000079700000}"/>
    <cellStyle name="Normal 28 3 2 2 2 2 3 3" xfId="8658" xr:uid="{00000000-0005-0000-0000-0000E3210000}"/>
    <cellStyle name="Normal 28 3 2 2 2 2 3 3 3" xfId="23756" xr:uid="{00000000-0005-0000-0000-0000E05C0000}"/>
    <cellStyle name="Normal 28 3 2 2 2 2 3 5" xfId="18743" xr:uid="{00000000-0005-0000-0000-00004B490000}"/>
    <cellStyle name="Normal 28 3 2 2 2 2 4" xfId="5297" xr:uid="{00000000-0005-0000-0000-0000C2140000}"/>
    <cellStyle name="Normal 28 3 2 2 2 2 4 2" xfId="15349" xr:uid="{00000000-0005-0000-0000-0000063C0000}"/>
    <cellStyle name="Normal 28 3 2 2 2 2 4 2 3" xfId="30444" xr:uid="{00000000-0005-0000-0000-000000770000}"/>
    <cellStyle name="Normal 28 3 2 2 2 2 4 3" xfId="10329" xr:uid="{00000000-0005-0000-0000-00006A280000}"/>
    <cellStyle name="Normal 28 3 2 2 2 2 4 3 3" xfId="25427" xr:uid="{00000000-0005-0000-0000-000067630000}"/>
    <cellStyle name="Normal 28 3 2 2 2 2 4 5" xfId="20414" xr:uid="{00000000-0005-0000-0000-0000D24F0000}"/>
    <cellStyle name="Normal 28 3 2 2 2 2 5" xfId="12007" xr:uid="{00000000-0005-0000-0000-0000F82E0000}"/>
    <cellStyle name="Normal 28 3 2 2 2 2 5 3" xfId="27102" xr:uid="{00000000-0005-0000-0000-0000F2690000}"/>
    <cellStyle name="Normal 28 3 2 2 2 2 6" xfId="6986" xr:uid="{00000000-0005-0000-0000-00005B1B0000}"/>
    <cellStyle name="Normal 28 3 2 2 2 2 6 3" xfId="22085" xr:uid="{00000000-0005-0000-0000-000059560000}"/>
    <cellStyle name="Normal 28 3 2 2 2 2 8" xfId="17072" xr:uid="{00000000-0005-0000-0000-0000C4420000}"/>
    <cellStyle name="Normal 28 3 2 2 2 3" xfId="2334" xr:uid="{00000000-0005-0000-0000-00002E090000}"/>
    <cellStyle name="Normal 28 3 2 2 2 3 2" xfId="4023" xr:uid="{00000000-0005-0000-0000-0000C80F0000}"/>
    <cellStyle name="Normal 28 3 2 2 2 3 2 2" xfId="14096" xr:uid="{00000000-0005-0000-0000-000021370000}"/>
    <cellStyle name="Normal 28 3 2 2 2 3 2 2 3" xfId="29191" xr:uid="{00000000-0005-0000-0000-00001B720000}"/>
    <cellStyle name="Normal 28 3 2 2 2 3 2 3" xfId="9076" xr:uid="{00000000-0005-0000-0000-000085230000}"/>
    <cellStyle name="Normal 28 3 2 2 2 3 2 3 3" xfId="24174" xr:uid="{00000000-0005-0000-0000-0000825E0000}"/>
    <cellStyle name="Normal 28 3 2 2 2 3 2 5" xfId="19161" xr:uid="{00000000-0005-0000-0000-0000ED4A0000}"/>
    <cellStyle name="Normal 28 3 2 2 2 3 3" xfId="5715" xr:uid="{00000000-0005-0000-0000-000064160000}"/>
    <cellStyle name="Normal 28 3 2 2 2 3 3 2" xfId="15767" xr:uid="{00000000-0005-0000-0000-0000A83D0000}"/>
    <cellStyle name="Normal 28 3 2 2 2 3 3 2 3" xfId="30862" xr:uid="{00000000-0005-0000-0000-0000A2780000}"/>
    <cellStyle name="Normal 28 3 2 2 2 3 3 3" xfId="10747" xr:uid="{00000000-0005-0000-0000-00000C2A0000}"/>
    <cellStyle name="Normal 28 3 2 2 2 3 3 3 3" xfId="25845" xr:uid="{00000000-0005-0000-0000-000009650000}"/>
    <cellStyle name="Normal 28 3 2 2 2 3 3 5" xfId="20832" xr:uid="{00000000-0005-0000-0000-000074510000}"/>
    <cellStyle name="Normal 28 3 2 2 2 3 4" xfId="12425" xr:uid="{00000000-0005-0000-0000-00009A300000}"/>
    <cellStyle name="Normal 28 3 2 2 2 3 4 3" xfId="27520" xr:uid="{00000000-0005-0000-0000-0000946B0000}"/>
    <cellStyle name="Normal 28 3 2 2 2 3 5" xfId="7404" xr:uid="{00000000-0005-0000-0000-0000FD1C0000}"/>
    <cellStyle name="Normal 28 3 2 2 2 3 5 3" xfId="22503" xr:uid="{00000000-0005-0000-0000-0000FB570000}"/>
    <cellStyle name="Normal 28 3 2 2 2 3 7" xfId="17490" xr:uid="{00000000-0005-0000-0000-000066440000}"/>
    <cellStyle name="Normal 28 3 2 2 2 4" xfId="3186" xr:uid="{00000000-0005-0000-0000-0000830C0000}"/>
    <cellStyle name="Normal 28 3 2 2 2 4 2" xfId="13260" xr:uid="{00000000-0005-0000-0000-0000DD330000}"/>
    <cellStyle name="Normal 28 3 2 2 2 4 2 3" xfId="28355" xr:uid="{00000000-0005-0000-0000-0000D76E0000}"/>
    <cellStyle name="Normal 28 3 2 2 2 4 3" xfId="8240" xr:uid="{00000000-0005-0000-0000-000041200000}"/>
    <cellStyle name="Normal 28 3 2 2 2 4 3 3" xfId="23338" xr:uid="{00000000-0005-0000-0000-00003E5B0000}"/>
    <cellStyle name="Normal 28 3 2 2 2 4 5" xfId="18325" xr:uid="{00000000-0005-0000-0000-0000A9470000}"/>
    <cellStyle name="Normal 28 3 2 2 2 5" xfId="4879" xr:uid="{00000000-0005-0000-0000-000020130000}"/>
    <cellStyle name="Normal 28 3 2 2 2 5 2" xfId="14931" xr:uid="{00000000-0005-0000-0000-0000643A0000}"/>
    <cellStyle name="Normal 28 3 2 2 2 5 2 3" xfId="30026" xr:uid="{00000000-0005-0000-0000-00005E750000}"/>
    <cellStyle name="Normal 28 3 2 2 2 5 3" xfId="9911" xr:uid="{00000000-0005-0000-0000-0000C8260000}"/>
    <cellStyle name="Normal 28 3 2 2 2 5 3 3" xfId="25009" xr:uid="{00000000-0005-0000-0000-0000C5610000}"/>
    <cellStyle name="Normal 28 3 2 2 2 5 5" xfId="19996" xr:uid="{00000000-0005-0000-0000-0000304E0000}"/>
    <cellStyle name="Normal 28 3 2 2 2 6" xfId="11589" xr:uid="{00000000-0005-0000-0000-0000562D0000}"/>
    <cellStyle name="Normal 28 3 2 2 2 6 3" xfId="26684" xr:uid="{00000000-0005-0000-0000-000050680000}"/>
    <cellStyle name="Normal 28 3 2 2 2 7" xfId="6568" xr:uid="{00000000-0005-0000-0000-0000B9190000}"/>
    <cellStyle name="Normal 28 3 2 2 2 7 3" xfId="21667" xr:uid="{00000000-0005-0000-0000-0000B7540000}"/>
    <cellStyle name="Normal 28 3 2 2 2 9" xfId="16654" xr:uid="{00000000-0005-0000-0000-000022410000}"/>
    <cellStyle name="Normal 28 3 2 2 3" xfId="1705" xr:uid="{00000000-0005-0000-0000-0000B9060000}"/>
    <cellStyle name="Normal 28 3 2 2 3 2" xfId="2544" xr:uid="{00000000-0005-0000-0000-0000000A0000}"/>
    <cellStyle name="Normal 28 3 2 2 3 2 2" xfId="4233" xr:uid="{00000000-0005-0000-0000-00009A100000}"/>
    <cellStyle name="Normal 28 3 2 2 3 2 2 2" xfId="14306" xr:uid="{00000000-0005-0000-0000-0000F3370000}"/>
    <cellStyle name="Normal 28 3 2 2 3 2 2 2 3" xfId="29401" xr:uid="{00000000-0005-0000-0000-0000ED720000}"/>
    <cellStyle name="Normal 28 3 2 2 3 2 2 3" xfId="9286" xr:uid="{00000000-0005-0000-0000-000057240000}"/>
    <cellStyle name="Normal 28 3 2 2 3 2 2 3 3" xfId="24384" xr:uid="{00000000-0005-0000-0000-0000545F0000}"/>
    <cellStyle name="Normal 28 3 2 2 3 2 2 5" xfId="19371" xr:uid="{00000000-0005-0000-0000-0000BF4B0000}"/>
    <cellStyle name="Normal 28 3 2 2 3 2 3" xfId="5925" xr:uid="{00000000-0005-0000-0000-000036170000}"/>
    <cellStyle name="Normal 28 3 2 2 3 2 3 2" xfId="15977" xr:uid="{00000000-0005-0000-0000-00007A3E0000}"/>
    <cellStyle name="Normal 28 3 2 2 3 2 3 2 3" xfId="31072" xr:uid="{00000000-0005-0000-0000-000074790000}"/>
    <cellStyle name="Normal 28 3 2 2 3 2 3 3" xfId="10957" xr:uid="{00000000-0005-0000-0000-0000DE2A0000}"/>
    <cellStyle name="Normal 28 3 2 2 3 2 3 3 3" xfId="26055" xr:uid="{00000000-0005-0000-0000-0000DB650000}"/>
    <cellStyle name="Normal 28 3 2 2 3 2 3 5" xfId="21042" xr:uid="{00000000-0005-0000-0000-000046520000}"/>
    <cellStyle name="Normal 28 3 2 2 3 2 4" xfId="12635" xr:uid="{00000000-0005-0000-0000-00006C310000}"/>
    <cellStyle name="Normal 28 3 2 2 3 2 4 3" xfId="27730" xr:uid="{00000000-0005-0000-0000-0000666C0000}"/>
    <cellStyle name="Normal 28 3 2 2 3 2 5" xfId="7614" xr:uid="{00000000-0005-0000-0000-0000CF1D0000}"/>
    <cellStyle name="Normal 28 3 2 2 3 2 5 3" xfId="22713" xr:uid="{00000000-0005-0000-0000-0000CD580000}"/>
    <cellStyle name="Normal 28 3 2 2 3 2 7" xfId="17700" xr:uid="{00000000-0005-0000-0000-000038450000}"/>
    <cellStyle name="Normal 28 3 2 2 3 3" xfId="3396" xr:uid="{00000000-0005-0000-0000-0000550D0000}"/>
    <cellStyle name="Normal 28 3 2 2 3 3 2" xfId="13470" xr:uid="{00000000-0005-0000-0000-0000AF340000}"/>
    <cellStyle name="Normal 28 3 2 2 3 3 2 3" xfId="28565" xr:uid="{00000000-0005-0000-0000-0000A96F0000}"/>
    <cellStyle name="Normal 28 3 2 2 3 3 3" xfId="8450" xr:uid="{00000000-0005-0000-0000-000013210000}"/>
    <cellStyle name="Normal 28 3 2 2 3 3 3 3" xfId="23548" xr:uid="{00000000-0005-0000-0000-0000105C0000}"/>
    <cellStyle name="Normal 28 3 2 2 3 3 5" xfId="18535" xr:uid="{00000000-0005-0000-0000-00007B480000}"/>
    <cellStyle name="Normal 28 3 2 2 3 4" xfId="5089" xr:uid="{00000000-0005-0000-0000-0000F2130000}"/>
    <cellStyle name="Normal 28 3 2 2 3 4 2" xfId="15141" xr:uid="{00000000-0005-0000-0000-0000363B0000}"/>
    <cellStyle name="Normal 28 3 2 2 3 4 2 3" xfId="30236" xr:uid="{00000000-0005-0000-0000-000030760000}"/>
    <cellStyle name="Normal 28 3 2 2 3 4 3" xfId="10121" xr:uid="{00000000-0005-0000-0000-00009A270000}"/>
    <cellStyle name="Normal 28 3 2 2 3 4 3 3" xfId="25219" xr:uid="{00000000-0005-0000-0000-000097620000}"/>
    <cellStyle name="Normal 28 3 2 2 3 4 5" xfId="20206" xr:uid="{00000000-0005-0000-0000-0000024F0000}"/>
    <cellStyle name="Normal 28 3 2 2 3 5" xfId="11799" xr:uid="{00000000-0005-0000-0000-0000282E0000}"/>
    <cellStyle name="Normal 28 3 2 2 3 5 3" xfId="26894" xr:uid="{00000000-0005-0000-0000-000022690000}"/>
    <cellStyle name="Normal 28 3 2 2 3 6" xfId="6778" xr:uid="{00000000-0005-0000-0000-00008B1A0000}"/>
    <cellStyle name="Normal 28 3 2 2 3 6 3" xfId="21877" xr:uid="{00000000-0005-0000-0000-000089550000}"/>
    <cellStyle name="Normal 28 3 2 2 3 8" xfId="16864" xr:uid="{00000000-0005-0000-0000-0000F4410000}"/>
    <cellStyle name="Normal 28 3 2 2 4" xfId="2126" xr:uid="{00000000-0005-0000-0000-00005E080000}"/>
    <cellStyle name="Normal 28 3 2 2 4 2" xfId="3815" xr:uid="{00000000-0005-0000-0000-0000F80E0000}"/>
    <cellStyle name="Normal 28 3 2 2 4 2 2" xfId="13888" xr:uid="{00000000-0005-0000-0000-000051360000}"/>
    <cellStyle name="Normal 28 3 2 2 4 2 2 3" xfId="28983" xr:uid="{00000000-0005-0000-0000-00004B710000}"/>
    <cellStyle name="Normal 28 3 2 2 4 2 3" xfId="8868" xr:uid="{00000000-0005-0000-0000-0000B5220000}"/>
    <cellStyle name="Normal 28 3 2 2 4 2 3 3" xfId="23966" xr:uid="{00000000-0005-0000-0000-0000B25D0000}"/>
    <cellStyle name="Normal 28 3 2 2 4 2 5" xfId="18953" xr:uid="{00000000-0005-0000-0000-00001D4A0000}"/>
    <cellStyle name="Normal 28 3 2 2 4 3" xfId="5507" xr:uid="{00000000-0005-0000-0000-000094150000}"/>
    <cellStyle name="Normal 28 3 2 2 4 3 2" xfId="15559" xr:uid="{00000000-0005-0000-0000-0000D83C0000}"/>
    <cellStyle name="Normal 28 3 2 2 4 3 2 3" xfId="30654" xr:uid="{00000000-0005-0000-0000-0000D2770000}"/>
    <cellStyle name="Normal 28 3 2 2 4 3 3" xfId="10539" xr:uid="{00000000-0005-0000-0000-00003C290000}"/>
    <cellStyle name="Normal 28 3 2 2 4 3 3 3" xfId="25637" xr:uid="{00000000-0005-0000-0000-000039640000}"/>
    <cellStyle name="Normal 28 3 2 2 4 3 5" xfId="20624" xr:uid="{00000000-0005-0000-0000-0000A4500000}"/>
    <cellStyle name="Normal 28 3 2 2 4 4" xfId="12217" xr:uid="{00000000-0005-0000-0000-0000CA2F0000}"/>
    <cellStyle name="Normal 28 3 2 2 4 4 3" xfId="27312" xr:uid="{00000000-0005-0000-0000-0000C46A0000}"/>
    <cellStyle name="Normal 28 3 2 2 4 5" xfId="7196" xr:uid="{00000000-0005-0000-0000-00002D1C0000}"/>
    <cellStyle name="Normal 28 3 2 2 4 5 3" xfId="22295" xr:uid="{00000000-0005-0000-0000-00002B570000}"/>
    <cellStyle name="Normal 28 3 2 2 4 7" xfId="17282" xr:uid="{00000000-0005-0000-0000-000096430000}"/>
    <cellStyle name="Normal 28 3 2 2 5" xfId="2978" xr:uid="{00000000-0005-0000-0000-0000B30B0000}"/>
    <cellStyle name="Normal 28 3 2 2 5 2" xfId="13052" xr:uid="{00000000-0005-0000-0000-00000D330000}"/>
    <cellStyle name="Normal 28 3 2 2 5 2 3" xfId="28147" xr:uid="{00000000-0005-0000-0000-0000076E0000}"/>
    <cellStyle name="Normal 28 3 2 2 5 3" xfId="8032" xr:uid="{00000000-0005-0000-0000-0000711F0000}"/>
    <cellStyle name="Normal 28 3 2 2 5 3 3" xfId="23130" xr:uid="{00000000-0005-0000-0000-00006E5A0000}"/>
    <cellStyle name="Normal 28 3 2 2 5 5" xfId="18117" xr:uid="{00000000-0005-0000-0000-0000D9460000}"/>
    <cellStyle name="Normal 28 3 2 2 6" xfId="4671" xr:uid="{00000000-0005-0000-0000-000050120000}"/>
    <cellStyle name="Normal 28 3 2 2 6 2" xfId="14723" xr:uid="{00000000-0005-0000-0000-000094390000}"/>
    <cellStyle name="Normal 28 3 2 2 6 2 3" xfId="29818" xr:uid="{00000000-0005-0000-0000-00008E740000}"/>
    <cellStyle name="Normal 28 3 2 2 6 3" xfId="9703" xr:uid="{00000000-0005-0000-0000-0000F8250000}"/>
    <cellStyle name="Normal 28 3 2 2 6 3 3" xfId="24801" xr:uid="{00000000-0005-0000-0000-0000F5600000}"/>
    <cellStyle name="Normal 28 3 2 2 6 5" xfId="19788" xr:uid="{00000000-0005-0000-0000-0000604D0000}"/>
    <cellStyle name="Normal 28 3 2 2 7" xfId="11381" xr:uid="{00000000-0005-0000-0000-0000862C0000}"/>
    <cellStyle name="Normal 28 3 2 2 7 3" xfId="26476" xr:uid="{00000000-0005-0000-0000-000080670000}"/>
    <cellStyle name="Normal 28 3 2 2 8" xfId="6360" xr:uid="{00000000-0005-0000-0000-0000E9180000}"/>
    <cellStyle name="Normal 28 3 2 2 8 3" xfId="21459" xr:uid="{00000000-0005-0000-0000-0000E7530000}"/>
    <cellStyle name="Normal 28 3 2 3" xfId="1388" xr:uid="{00000000-0005-0000-0000-00007C050000}"/>
    <cellStyle name="Normal 28 3 2 3 2" xfId="1809" xr:uid="{00000000-0005-0000-0000-000021070000}"/>
    <cellStyle name="Normal 28 3 2 3 2 2" xfId="2648" xr:uid="{00000000-0005-0000-0000-0000680A0000}"/>
    <cellStyle name="Normal 28 3 2 3 2 2 2" xfId="4337" xr:uid="{00000000-0005-0000-0000-000002110000}"/>
    <cellStyle name="Normal 28 3 2 3 2 2 2 2" xfId="14410" xr:uid="{00000000-0005-0000-0000-00005B380000}"/>
    <cellStyle name="Normal 28 3 2 3 2 2 2 2 3" xfId="29505" xr:uid="{00000000-0005-0000-0000-000055730000}"/>
    <cellStyle name="Normal 28 3 2 3 2 2 2 3" xfId="9390" xr:uid="{00000000-0005-0000-0000-0000BF240000}"/>
    <cellStyle name="Normal 28 3 2 3 2 2 2 3 3" xfId="24488" xr:uid="{00000000-0005-0000-0000-0000BC5F0000}"/>
    <cellStyle name="Normal 28 3 2 3 2 2 2 5" xfId="19475" xr:uid="{00000000-0005-0000-0000-0000274C0000}"/>
    <cellStyle name="Normal 28 3 2 3 2 2 3" xfId="6029" xr:uid="{00000000-0005-0000-0000-00009E170000}"/>
    <cellStyle name="Normal 28 3 2 3 2 2 3 2" xfId="16081" xr:uid="{00000000-0005-0000-0000-0000E23E0000}"/>
    <cellStyle name="Normal 28 3 2 3 2 2 3 2 3" xfId="31176" xr:uid="{00000000-0005-0000-0000-0000DC790000}"/>
    <cellStyle name="Normal 28 3 2 3 2 2 3 3" xfId="11061" xr:uid="{00000000-0005-0000-0000-0000462B0000}"/>
    <cellStyle name="Normal 28 3 2 3 2 2 3 3 3" xfId="26159" xr:uid="{00000000-0005-0000-0000-000043660000}"/>
    <cellStyle name="Normal 28 3 2 3 2 2 3 5" xfId="21146" xr:uid="{00000000-0005-0000-0000-0000AE520000}"/>
    <cellStyle name="Normal 28 3 2 3 2 2 4" xfId="12739" xr:uid="{00000000-0005-0000-0000-0000D4310000}"/>
    <cellStyle name="Normal 28 3 2 3 2 2 4 3" xfId="27834" xr:uid="{00000000-0005-0000-0000-0000CE6C0000}"/>
    <cellStyle name="Normal 28 3 2 3 2 2 5" xfId="7718" xr:uid="{00000000-0005-0000-0000-0000371E0000}"/>
    <cellStyle name="Normal 28 3 2 3 2 2 5 3" xfId="22817" xr:uid="{00000000-0005-0000-0000-000035590000}"/>
    <cellStyle name="Normal 28 3 2 3 2 2 7" xfId="17804" xr:uid="{00000000-0005-0000-0000-0000A0450000}"/>
    <cellStyle name="Normal 28 3 2 3 2 3" xfId="3500" xr:uid="{00000000-0005-0000-0000-0000BD0D0000}"/>
    <cellStyle name="Normal 28 3 2 3 2 3 2" xfId="13574" xr:uid="{00000000-0005-0000-0000-000017350000}"/>
    <cellStyle name="Normal 28 3 2 3 2 3 2 3" xfId="28669" xr:uid="{00000000-0005-0000-0000-000011700000}"/>
    <cellStyle name="Normal 28 3 2 3 2 3 3" xfId="8554" xr:uid="{00000000-0005-0000-0000-00007B210000}"/>
    <cellStyle name="Normal 28 3 2 3 2 3 3 3" xfId="23652" xr:uid="{00000000-0005-0000-0000-0000785C0000}"/>
    <cellStyle name="Normal 28 3 2 3 2 3 5" xfId="18639" xr:uid="{00000000-0005-0000-0000-0000E3480000}"/>
    <cellStyle name="Normal 28 3 2 3 2 4" xfId="5193" xr:uid="{00000000-0005-0000-0000-00005A140000}"/>
    <cellStyle name="Normal 28 3 2 3 2 4 2" xfId="15245" xr:uid="{00000000-0005-0000-0000-00009E3B0000}"/>
    <cellStyle name="Normal 28 3 2 3 2 4 2 3" xfId="30340" xr:uid="{00000000-0005-0000-0000-000098760000}"/>
    <cellStyle name="Normal 28 3 2 3 2 4 3" xfId="10225" xr:uid="{00000000-0005-0000-0000-000002280000}"/>
    <cellStyle name="Normal 28 3 2 3 2 4 3 3" xfId="25323" xr:uid="{00000000-0005-0000-0000-0000FF620000}"/>
    <cellStyle name="Normal 28 3 2 3 2 4 5" xfId="20310" xr:uid="{00000000-0005-0000-0000-00006A4F0000}"/>
    <cellStyle name="Normal 28 3 2 3 2 5" xfId="11903" xr:uid="{00000000-0005-0000-0000-0000902E0000}"/>
    <cellStyle name="Normal 28 3 2 3 2 5 3" xfId="26998" xr:uid="{00000000-0005-0000-0000-00008A690000}"/>
    <cellStyle name="Normal 28 3 2 3 2 6" xfId="6882" xr:uid="{00000000-0005-0000-0000-0000F31A0000}"/>
    <cellStyle name="Normal 28 3 2 3 2 6 3" xfId="21981" xr:uid="{00000000-0005-0000-0000-0000F1550000}"/>
    <cellStyle name="Normal 28 3 2 3 2 8" xfId="16968" xr:uid="{00000000-0005-0000-0000-00005C420000}"/>
    <cellStyle name="Normal 28 3 2 3 3" xfId="2230" xr:uid="{00000000-0005-0000-0000-0000C6080000}"/>
    <cellStyle name="Normal 28 3 2 3 3 2" xfId="3919" xr:uid="{00000000-0005-0000-0000-0000600F0000}"/>
    <cellStyle name="Normal 28 3 2 3 3 2 2" xfId="13992" xr:uid="{00000000-0005-0000-0000-0000B9360000}"/>
    <cellStyle name="Normal 28 3 2 3 3 2 2 3" xfId="29087" xr:uid="{00000000-0005-0000-0000-0000B3710000}"/>
    <cellStyle name="Normal 28 3 2 3 3 2 3" xfId="8972" xr:uid="{00000000-0005-0000-0000-00001D230000}"/>
    <cellStyle name="Normal 28 3 2 3 3 2 3 3" xfId="24070" xr:uid="{00000000-0005-0000-0000-00001A5E0000}"/>
    <cellStyle name="Normal 28 3 2 3 3 2 5" xfId="19057" xr:uid="{00000000-0005-0000-0000-0000854A0000}"/>
    <cellStyle name="Normal 28 3 2 3 3 3" xfId="5611" xr:uid="{00000000-0005-0000-0000-0000FC150000}"/>
    <cellStyle name="Normal 28 3 2 3 3 3 2" xfId="15663" xr:uid="{00000000-0005-0000-0000-0000403D0000}"/>
    <cellStyle name="Normal 28 3 2 3 3 3 2 3" xfId="30758" xr:uid="{00000000-0005-0000-0000-00003A780000}"/>
    <cellStyle name="Normal 28 3 2 3 3 3 3" xfId="10643" xr:uid="{00000000-0005-0000-0000-0000A4290000}"/>
    <cellStyle name="Normal 28 3 2 3 3 3 3 3" xfId="25741" xr:uid="{00000000-0005-0000-0000-0000A1640000}"/>
    <cellStyle name="Normal 28 3 2 3 3 3 5" xfId="20728" xr:uid="{00000000-0005-0000-0000-00000C510000}"/>
    <cellStyle name="Normal 28 3 2 3 3 4" xfId="12321" xr:uid="{00000000-0005-0000-0000-000032300000}"/>
    <cellStyle name="Normal 28 3 2 3 3 4 3" xfId="27416" xr:uid="{00000000-0005-0000-0000-00002C6B0000}"/>
    <cellStyle name="Normal 28 3 2 3 3 5" xfId="7300" xr:uid="{00000000-0005-0000-0000-0000951C0000}"/>
    <cellStyle name="Normal 28 3 2 3 3 5 3" xfId="22399" xr:uid="{00000000-0005-0000-0000-000093570000}"/>
    <cellStyle name="Normal 28 3 2 3 3 7" xfId="17386" xr:uid="{00000000-0005-0000-0000-0000FE430000}"/>
    <cellStyle name="Normal 28 3 2 3 4" xfId="3082" xr:uid="{00000000-0005-0000-0000-00001B0C0000}"/>
    <cellStyle name="Normal 28 3 2 3 4 2" xfId="13156" xr:uid="{00000000-0005-0000-0000-000075330000}"/>
    <cellStyle name="Normal 28 3 2 3 4 2 3" xfId="28251" xr:uid="{00000000-0005-0000-0000-00006F6E0000}"/>
    <cellStyle name="Normal 28 3 2 3 4 3" xfId="8136" xr:uid="{00000000-0005-0000-0000-0000D91F0000}"/>
    <cellStyle name="Normal 28 3 2 3 4 3 3" xfId="23234" xr:uid="{00000000-0005-0000-0000-0000D65A0000}"/>
    <cellStyle name="Normal 28 3 2 3 4 5" xfId="18221" xr:uid="{00000000-0005-0000-0000-000041470000}"/>
    <cellStyle name="Normal 28 3 2 3 5" xfId="4775" xr:uid="{00000000-0005-0000-0000-0000B8120000}"/>
    <cellStyle name="Normal 28 3 2 3 5 2" xfId="14827" xr:uid="{00000000-0005-0000-0000-0000FC390000}"/>
    <cellStyle name="Normal 28 3 2 3 5 2 3" xfId="29922" xr:uid="{00000000-0005-0000-0000-0000F6740000}"/>
    <cellStyle name="Normal 28 3 2 3 5 3" xfId="9807" xr:uid="{00000000-0005-0000-0000-000060260000}"/>
    <cellStyle name="Normal 28 3 2 3 5 3 3" xfId="24905" xr:uid="{00000000-0005-0000-0000-00005D610000}"/>
    <cellStyle name="Normal 28 3 2 3 5 5" xfId="19892" xr:uid="{00000000-0005-0000-0000-0000C84D0000}"/>
    <cellStyle name="Normal 28 3 2 3 6" xfId="11485" xr:uid="{00000000-0005-0000-0000-0000EE2C0000}"/>
    <cellStyle name="Normal 28 3 2 3 6 3" xfId="26580" xr:uid="{00000000-0005-0000-0000-0000E8670000}"/>
    <cellStyle name="Normal 28 3 2 3 7" xfId="6464" xr:uid="{00000000-0005-0000-0000-000051190000}"/>
    <cellStyle name="Normal 28 3 2 3 7 3" xfId="21563" xr:uid="{00000000-0005-0000-0000-00004F540000}"/>
    <cellStyle name="Normal 28 3 2 3 9" xfId="16550" xr:uid="{00000000-0005-0000-0000-0000BA400000}"/>
    <cellStyle name="Normal 28 3 2 4" xfId="1601" xr:uid="{00000000-0005-0000-0000-000051060000}"/>
    <cellStyle name="Normal 28 3 2 4 2" xfId="2440" xr:uid="{00000000-0005-0000-0000-000098090000}"/>
    <cellStyle name="Normal 28 3 2 4 2 2" xfId="4129" xr:uid="{00000000-0005-0000-0000-000032100000}"/>
    <cellStyle name="Normal 28 3 2 4 2 2 2" xfId="14202" xr:uid="{00000000-0005-0000-0000-00008B370000}"/>
    <cellStyle name="Normal 28 3 2 4 2 2 2 3" xfId="29297" xr:uid="{00000000-0005-0000-0000-000085720000}"/>
    <cellStyle name="Normal 28 3 2 4 2 2 3" xfId="9182" xr:uid="{00000000-0005-0000-0000-0000EF230000}"/>
    <cellStyle name="Normal 28 3 2 4 2 2 3 3" xfId="24280" xr:uid="{00000000-0005-0000-0000-0000EC5E0000}"/>
    <cellStyle name="Normal 28 3 2 4 2 2 5" xfId="19267" xr:uid="{00000000-0005-0000-0000-0000574B0000}"/>
    <cellStyle name="Normal 28 3 2 4 2 3" xfId="5821" xr:uid="{00000000-0005-0000-0000-0000CE160000}"/>
    <cellStyle name="Normal 28 3 2 4 2 3 2" xfId="15873" xr:uid="{00000000-0005-0000-0000-0000123E0000}"/>
    <cellStyle name="Normal 28 3 2 4 2 3 2 3" xfId="30968" xr:uid="{00000000-0005-0000-0000-00000C790000}"/>
    <cellStyle name="Normal 28 3 2 4 2 3 3" xfId="10853" xr:uid="{00000000-0005-0000-0000-0000762A0000}"/>
    <cellStyle name="Normal 28 3 2 4 2 3 3 3" xfId="25951" xr:uid="{00000000-0005-0000-0000-000073650000}"/>
    <cellStyle name="Normal 28 3 2 4 2 3 5" xfId="20938" xr:uid="{00000000-0005-0000-0000-0000DE510000}"/>
    <cellStyle name="Normal 28 3 2 4 2 4" xfId="12531" xr:uid="{00000000-0005-0000-0000-000004310000}"/>
    <cellStyle name="Normal 28 3 2 4 2 4 3" xfId="27626" xr:uid="{00000000-0005-0000-0000-0000FE6B0000}"/>
    <cellStyle name="Normal 28 3 2 4 2 5" xfId="7510" xr:uid="{00000000-0005-0000-0000-0000671D0000}"/>
    <cellStyle name="Normal 28 3 2 4 2 5 3" xfId="22609" xr:uid="{00000000-0005-0000-0000-000065580000}"/>
    <cellStyle name="Normal 28 3 2 4 2 7" xfId="17596" xr:uid="{00000000-0005-0000-0000-0000D0440000}"/>
    <cellStyle name="Normal 28 3 2 4 3" xfId="3292" xr:uid="{00000000-0005-0000-0000-0000ED0C0000}"/>
    <cellStyle name="Normal 28 3 2 4 3 2" xfId="13366" xr:uid="{00000000-0005-0000-0000-000047340000}"/>
    <cellStyle name="Normal 28 3 2 4 3 2 3" xfId="28461" xr:uid="{00000000-0005-0000-0000-0000416F0000}"/>
    <cellStyle name="Normal 28 3 2 4 3 3" xfId="8346" xr:uid="{00000000-0005-0000-0000-0000AB200000}"/>
    <cellStyle name="Normal 28 3 2 4 3 3 3" xfId="23444" xr:uid="{00000000-0005-0000-0000-0000A85B0000}"/>
    <cellStyle name="Normal 28 3 2 4 3 5" xfId="18431" xr:uid="{00000000-0005-0000-0000-000013480000}"/>
    <cellStyle name="Normal 28 3 2 4 4" xfId="4985" xr:uid="{00000000-0005-0000-0000-00008A130000}"/>
    <cellStyle name="Normal 28 3 2 4 4 2" xfId="15037" xr:uid="{00000000-0005-0000-0000-0000CE3A0000}"/>
    <cellStyle name="Normal 28 3 2 4 4 2 3" xfId="30132" xr:uid="{00000000-0005-0000-0000-0000C8750000}"/>
    <cellStyle name="Normal 28 3 2 4 4 3" xfId="10017" xr:uid="{00000000-0005-0000-0000-000032270000}"/>
    <cellStyle name="Normal 28 3 2 4 4 3 3" xfId="25115" xr:uid="{00000000-0005-0000-0000-00002F620000}"/>
    <cellStyle name="Normal 28 3 2 4 4 5" xfId="20102" xr:uid="{00000000-0005-0000-0000-00009A4E0000}"/>
    <cellStyle name="Normal 28 3 2 4 5" xfId="11695" xr:uid="{00000000-0005-0000-0000-0000C02D0000}"/>
    <cellStyle name="Normal 28 3 2 4 5 3" xfId="26790" xr:uid="{00000000-0005-0000-0000-0000BA680000}"/>
    <cellStyle name="Normal 28 3 2 4 6" xfId="6674" xr:uid="{00000000-0005-0000-0000-0000231A0000}"/>
    <cellStyle name="Normal 28 3 2 4 6 3" xfId="21773" xr:uid="{00000000-0005-0000-0000-000021550000}"/>
    <cellStyle name="Normal 28 3 2 4 8" xfId="16760" xr:uid="{00000000-0005-0000-0000-00008C410000}"/>
    <cellStyle name="Normal 28 3 2 5" xfId="2022" xr:uid="{00000000-0005-0000-0000-0000F6070000}"/>
    <cellStyle name="Normal 28 3 2 5 2" xfId="3711" xr:uid="{00000000-0005-0000-0000-0000900E0000}"/>
    <cellStyle name="Normal 28 3 2 5 2 2" xfId="13784" xr:uid="{00000000-0005-0000-0000-0000E9350000}"/>
    <cellStyle name="Normal 28 3 2 5 2 2 3" xfId="28879" xr:uid="{00000000-0005-0000-0000-0000E3700000}"/>
    <cellStyle name="Normal 28 3 2 5 2 3" xfId="8764" xr:uid="{00000000-0005-0000-0000-00004D220000}"/>
    <cellStyle name="Normal 28 3 2 5 2 3 3" xfId="23862" xr:uid="{00000000-0005-0000-0000-00004A5D0000}"/>
    <cellStyle name="Normal 28 3 2 5 2 5" xfId="18849" xr:uid="{00000000-0005-0000-0000-0000B5490000}"/>
    <cellStyle name="Normal 28 3 2 5 3" xfId="5403" xr:uid="{00000000-0005-0000-0000-00002C150000}"/>
    <cellStyle name="Normal 28 3 2 5 3 2" xfId="15455" xr:uid="{00000000-0005-0000-0000-0000703C0000}"/>
    <cellStyle name="Normal 28 3 2 5 3 2 3" xfId="30550" xr:uid="{00000000-0005-0000-0000-00006A770000}"/>
    <cellStyle name="Normal 28 3 2 5 3 3" xfId="10435" xr:uid="{00000000-0005-0000-0000-0000D4280000}"/>
    <cellStyle name="Normal 28 3 2 5 3 3 3" xfId="25533" xr:uid="{00000000-0005-0000-0000-0000D1630000}"/>
    <cellStyle name="Normal 28 3 2 5 3 5" xfId="20520" xr:uid="{00000000-0005-0000-0000-00003C500000}"/>
    <cellStyle name="Normal 28 3 2 5 4" xfId="12113" xr:uid="{00000000-0005-0000-0000-0000622F0000}"/>
    <cellStyle name="Normal 28 3 2 5 4 3" xfId="27208" xr:uid="{00000000-0005-0000-0000-00005C6A0000}"/>
    <cellStyle name="Normal 28 3 2 5 5" xfId="7092" xr:uid="{00000000-0005-0000-0000-0000C51B0000}"/>
    <cellStyle name="Normal 28 3 2 5 5 3" xfId="22191" xr:uid="{00000000-0005-0000-0000-0000C3560000}"/>
    <cellStyle name="Normal 28 3 2 5 7" xfId="17178" xr:uid="{00000000-0005-0000-0000-00002E430000}"/>
    <cellStyle name="Normal 28 3 2 6" xfId="2874" xr:uid="{00000000-0005-0000-0000-00004B0B0000}"/>
    <cellStyle name="Normal 28 3 2 6 2" xfId="12948" xr:uid="{00000000-0005-0000-0000-0000A5320000}"/>
    <cellStyle name="Normal 28 3 2 6 2 3" xfId="28043" xr:uid="{00000000-0005-0000-0000-00009F6D0000}"/>
    <cellStyle name="Normal 28 3 2 6 3" xfId="7928" xr:uid="{00000000-0005-0000-0000-0000091F0000}"/>
    <cellStyle name="Normal 28 3 2 6 3 3" xfId="23026" xr:uid="{00000000-0005-0000-0000-0000065A0000}"/>
    <cellStyle name="Normal 28 3 2 6 5" xfId="18013" xr:uid="{00000000-0005-0000-0000-000071460000}"/>
    <cellStyle name="Normal 28 3 2 7" xfId="4567" xr:uid="{00000000-0005-0000-0000-0000E8110000}"/>
    <cellStyle name="Normal 28 3 2 7 2" xfId="14619" xr:uid="{00000000-0005-0000-0000-00002C390000}"/>
    <cellStyle name="Normal 28 3 2 7 2 3" xfId="29714" xr:uid="{00000000-0005-0000-0000-000026740000}"/>
    <cellStyle name="Normal 28 3 2 7 3" xfId="9599" xr:uid="{00000000-0005-0000-0000-000090250000}"/>
    <cellStyle name="Normal 28 3 2 7 3 3" xfId="24697" xr:uid="{00000000-0005-0000-0000-00008D600000}"/>
    <cellStyle name="Normal 28 3 2 7 5" xfId="19684" xr:uid="{00000000-0005-0000-0000-0000F84C0000}"/>
    <cellStyle name="Normal 28 3 2 8" xfId="11277" xr:uid="{00000000-0005-0000-0000-00001E2C0000}"/>
    <cellStyle name="Normal 28 3 2 8 3" xfId="26372" xr:uid="{00000000-0005-0000-0000-000018670000}"/>
    <cellStyle name="Normal 28 3 2 9" xfId="6256" xr:uid="{00000000-0005-0000-0000-000081180000}"/>
    <cellStyle name="Normal 28 3 2 9 3" xfId="21355" xr:uid="{00000000-0005-0000-0000-00007F530000}"/>
    <cellStyle name="Normal 28 3 3" xfId="1221" xr:uid="{00000000-0005-0000-0000-0000D5040000}"/>
    <cellStyle name="Normal 28 3 3 10" xfId="16394" xr:uid="{00000000-0005-0000-0000-00001E400000}"/>
    <cellStyle name="Normal 28 3 3 2" xfId="1440" xr:uid="{00000000-0005-0000-0000-0000B0050000}"/>
    <cellStyle name="Normal 28 3 3 2 2" xfId="1861" xr:uid="{00000000-0005-0000-0000-000055070000}"/>
    <cellStyle name="Normal 28 3 3 2 2 2" xfId="2700" xr:uid="{00000000-0005-0000-0000-00009C0A0000}"/>
    <cellStyle name="Normal 28 3 3 2 2 2 2" xfId="4389" xr:uid="{00000000-0005-0000-0000-000036110000}"/>
    <cellStyle name="Normal 28 3 3 2 2 2 2 2" xfId="14462" xr:uid="{00000000-0005-0000-0000-00008F380000}"/>
    <cellStyle name="Normal 28 3 3 2 2 2 2 2 3" xfId="29557" xr:uid="{00000000-0005-0000-0000-000089730000}"/>
    <cellStyle name="Normal 28 3 3 2 2 2 2 3" xfId="9442" xr:uid="{00000000-0005-0000-0000-0000F3240000}"/>
    <cellStyle name="Normal 28 3 3 2 2 2 2 3 3" xfId="24540" xr:uid="{00000000-0005-0000-0000-0000F05F0000}"/>
    <cellStyle name="Normal 28 3 3 2 2 2 2 5" xfId="19527" xr:uid="{00000000-0005-0000-0000-00005B4C0000}"/>
    <cellStyle name="Normal 28 3 3 2 2 2 3" xfId="6081" xr:uid="{00000000-0005-0000-0000-0000D2170000}"/>
    <cellStyle name="Normal 28 3 3 2 2 2 3 2" xfId="16133" xr:uid="{00000000-0005-0000-0000-0000163F0000}"/>
    <cellStyle name="Normal 28 3 3 2 2 2 3 2 3" xfId="31228" xr:uid="{00000000-0005-0000-0000-0000107A0000}"/>
    <cellStyle name="Normal 28 3 3 2 2 2 3 3" xfId="11113" xr:uid="{00000000-0005-0000-0000-00007A2B0000}"/>
    <cellStyle name="Normal 28 3 3 2 2 2 3 3 3" xfId="26211" xr:uid="{00000000-0005-0000-0000-000077660000}"/>
    <cellStyle name="Normal 28 3 3 2 2 2 3 5" xfId="21198" xr:uid="{00000000-0005-0000-0000-0000E2520000}"/>
    <cellStyle name="Normal 28 3 3 2 2 2 4" xfId="12791" xr:uid="{00000000-0005-0000-0000-000008320000}"/>
    <cellStyle name="Normal 28 3 3 2 2 2 4 3" xfId="27886" xr:uid="{00000000-0005-0000-0000-0000026D0000}"/>
    <cellStyle name="Normal 28 3 3 2 2 2 5" xfId="7770" xr:uid="{00000000-0005-0000-0000-00006B1E0000}"/>
    <cellStyle name="Normal 28 3 3 2 2 2 5 3" xfId="22869" xr:uid="{00000000-0005-0000-0000-000069590000}"/>
    <cellStyle name="Normal 28 3 3 2 2 2 7" xfId="17856" xr:uid="{00000000-0005-0000-0000-0000D4450000}"/>
    <cellStyle name="Normal 28 3 3 2 2 3" xfId="3552" xr:uid="{00000000-0005-0000-0000-0000F10D0000}"/>
    <cellStyle name="Normal 28 3 3 2 2 3 2" xfId="13626" xr:uid="{00000000-0005-0000-0000-00004B350000}"/>
    <cellStyle name="Normal 28 3 3 2 2 3 2 3" xfId="28721" xr:uid="{00000000-0005-0000-0000-000045700000}"/>
    <cellStyle name="Normal 28 3 3 2 2 3 3" xfId="8606" xr:uid="{00000000-0005-0000-0000-0000AF210000}"/>
    <cellStyle name="Normal 28 3 3 2 2 3 3 3" xfId="23704" xr:uid="{00000000-0005-0000-0000-0000AC5C0000}"/>
    <cellStyle name="Normal 28 3 3 2 2 3 5" xfId="18691" xr:uid="{00000000-0005-0000-0000-000017490000}"/>
    <cellStyle name="Normal 28 3 3 2 2 4" xfId="5245" xr:uid="{00000000-0005-0000-0000-00008E140000}"/>
    <cellStyle name="Normal 28 3 3 2 2 4 2" xfId="15297" xr:uid="{00000000-0005-0000-0000-0000D23B0000}"/>
    <cellStyle name="Normal 28 3 3 2 2 4 2 3" xfId="30392" xr:uid="{00000000-0005-0000-0000-0000CC760000}"/>
    <cellStyle name="Normal 28 3 3 2 2 4 3" xfId="10277" xr:uid="{00000000-0005-0000-0000-000036280000}"/>
    <cellStyle name="Normal 28 3 3 2 2 4 3 3" xfId="25375" xr:uid="{00000000-0005-0000-0000-000033630000}"/>
    <cellStyle name="Normal 28 3 3 2 2 4 5" xfId="20362" xr:uid="{00000000-0005-0000-0000-00009E4F0000}"/>
    <cellStyle name="Normal 28 3 3 2 2 5" xfId="11955" xr:uid="{00000000-0005-0000-0000-0000C42E0000}"/>
    <cellStyle name="Normal 28 3 3 2 2 5 3" xfId="27050" xr:uid="{00000000-0005-0000-0000-0000BE690000}"/>
    <cellStyle name="Normal 28 3 3 2 2 6" xfId="6934" xr:uid="{00000000-0005-0000-0000-0000271B0000}"/>
    <cellStyle name="Normal 28 3 3 2 2 6 3" xfId="22033" xr:uid="{00000000-0005-0000-0000-000025560000}"/>
    <cellStyle name="Normal 28 3 3 2 2 8" xfId="17020" xr:uid="{00000000-0005-0000-0000-000090420000}"/>
    <cellStyle name="Normal 28 3 3 2 3" xfId="2282" xr:uid="{00000000-0005-0000-0000-0000FA080000}"/>
    <cellStyle name="Normal 28 3 3 2 3 2" xfId="3971" xr:uid="{00000000-0005-0000-0000-0000940F0000}"/>
    <cellStyle name="Normal 28 3 3 2 3 2 2" xfId="14044" xr:uid="{00000000-0005-0000-0000-0000ED360000}"/>
    <cellStyle name="Normal 28 3 3 2 3 2 2 3" xfId="29139" xr:uid="{00000000-0005-0000-0000-0000E7710000}"/>
    <cellStyle name="Normal 28 3 3 2 3 2 3" xfId="9024" xr:uid="{00000000-0005-0000-0000-000051230000}"/>
    <cellStyle name="Normal 28 3 3 2 3 2 3 3" xfId="24122" xr:uid="{00000000-0005-0000-0000-00004E5E0000}"/>
    <cellStyle name="Normal 28 3 3 2 3 2 5" xfId="19109" xr:uid="{00000000-0005-0000-0000-0000B94A0000}"/>
    <cellStyle name="Normal 28 3 3 2 3 3" xfId="5663" xr:uid="{00000000-0005-0000-0000-000030160000}"/>
    <cellStyle name="Normal 28 3 3 2 3 3 2" xfId="15715" xr:uid="{00000000-0005-0000-0000-0000743D0000}"/>
    <cellStyle name="Normal 28 3 3 2 3 3 2 3" xfId="30810" xr:uid="{00000000-0005-0000-0000-00006E780000}"/>
    <cellStyle name="Normal 28 3 3 2 3 3 3" xfId="10695" xr:uid="{00000000-0005-0000-0000-0000D8290000}"/>
    <cellStyle name="Normal 28 3 3 2 3 3 3 3" xfId="25793" xr:uid="{00000000-0005-0000-0000-0000D5640000}"/>
    <cellStyle name="Normal 28 3 3 2 3 3 5" xfId="20780" xr:uid="{00000000-0005-0000-0000-000040510000}"/>
    <cellStyle name="Normal 28 3 3 2 3 4" xfId="12373" xr:uid="{00000000-0005-0000-0000-000066300000}"/>
    <cellStyle name="Normal 28 3 3 2 3 4 3" xfId="27468" xr:uid="{00000000-0005-0000-0000-0000606B0000}"/>
    <cellStyle name="Normal 28 3 3 2 3 5" xfId="7352" xr:uid="{00000000-0005-0000-0000-0000C91C0000}"/>
    <cellStyle name="Normal 28 3 3 2 3 5 3" xfId="22451" xr:uid="{00000000-0005-0000-0000-0000C7570000}"/>
    <cellStyle name="Normal 28 3 3 2 3 7" xfId="17438" xr:uid="{00000000-0005-0000-0000-000032440000}"/>
    <cellStyle name="Normal 28 3 3 2 4" xfId="3134" xr:uid="{00000000-0005-0000-0000-00004F0C0000}"/>
    <cellStyle name="Normal 28 3 3 2 4 2" xfId="13208" xr:uid="{00000000-0005-0000-0000-0000A9330000}"/>
    <cellStyle name="Normal 28 3 3 2 4 2 3" xfId="28303" xr:uid="{00000000-0005-0000-0000-0000A36E0000}"/>
    <cellStyle name="Normal 28 3 3 2 4 3" xfId="8188" xr:uid="{00000000-0005-0000-0000-00000D200000}"/>
    <cellStyle name="Normal 28 3 3 2 4 3 3" xfId="23286" xr:uid="{00000000-0005-0000-0000-00000A5B0000}"/>
    <cellStyle name="Normal 28 3 3 2 4 5" xfId="18273" xr:uid="{00000000-0005-0000-0000-000075470000}"/>
    <cellStyle name="Normal 28 3 3 2 5" xfId="4827" xr:uid="{00000000-0005-0000-0000-0000EC120000}"/>
    <cellStyle name="Normal 28 3 3 2 5 2" xfId="14879" xr:uid="{00000000-0005-0000-0000-0000303A0000}"/>
    <cellStyle name="Normal 28 3 3 2 5 2 3" xfId="29974" xr:uid="{00000000-0005-0000-0000-00002A750000}"/>
    <cellStyle name="Normal 28 3 3 2 5 3" xfId="9859" xr:uid="{00000000-0005-0000-0000-000094260000}"/>
    <cellStyle name="Normal 28 3 3 2 5 3 3" xfId="24957" xr:uid="{00000000-0005-0000-0000-000091610000}"/>
    <cellStyle name="Normal 28 3 3 2 5 5" xfId="19944" xr:uid="{00000000-0005-0000-0000-0000FC4D0000}"/>
    <cellStyle name="Normal 28 3 3 2 6" xfId="11537" xr:uid="{00000000-0005-0000-0000-0000222D0000}"/>
    <cellStyle name="Normal 28 3 3 2 6 3" xfId="26632" xr:uid="{00000000-0005-0000-0000-00001C680000}"/>
    <cellStyle name="Normal 28 3 3 2 7" xfId="6516" xr:uid="{00000000-0005-0000-0000-000085190000}"/>
    <cellStyle name="Normal 28 3 3 2 7 3" xfId="21615" xr:uid="{00000000-0005-0000-0000-000083540000}"/>
    <cellStyle name="Normal 28 3 3 2 9" xfId="16602" xr:uid="{00000000-0005-0000-0000-0000EE400000}"/>
    <cellStyle name="Normal 28 3 3 3" xfId="1653" xr:uid="{00000000-0005-0000-0000-000085060000}"/>
    <cellStyle name="Normal 28 3 3 3 2" xfId="2492" xr:uid="{00000000-0005-0000-0000-0000CC090000}"/>
    <cellStyle name="Normal 28 3 3 3 2 2" xfId="4181" xr:uid="{00000000-0005-0000-0000-000066100000}"/>
    <cellStyle name="Normal 28 3 3 3 2 2 2" xfId="14254" xr:uid="{00000000-0005-0000-0000-0000BF370000}"/>
    <cellStyle name="Normal 28 3 3 3 2 2 2 3" xfId="29349" xr:uid="{00000000-0005-0000-0000-0000B9720000}"/>
    <cellStyle name="Normal 28 3 3 3 2 2 3" xfId="9234" xr:uid="{00000000-0005-0000-0000-000023240000}"/>
    <cellStyle name="Normal 28 3 3 3 2 2 3 3" xfId="24332" xr:uid="{00000000-0005-0000-0000-0000205F0000}"/>
    <cellStyle name="Normal 28 3 3 3 2 2 5" xfId="19319" xr:uid="{00000000-0005-0000-0000-00008B4B0000}"/>
    <cellStyle name="Normal 28 3 3 3 2 3" xfId="5873" xr:uid="{00000000-0005-0000-0000-000002170000}"/>
    <cellStyle name="Normal 28 3 3 3 2 3 2" xfId="15925" xr:uid="{00000000-0005-0000-0000-0000463E0000}"/>
    <cellStyle name="Normal 28 3 3 3 2 3 2 3" xfId="31020" xr:uid="{00000000-0005-0000-0000-000040790000}"/>
    <cellStyle name="Normal 28 3 3 3 2 3 3" xfId="10905" xr:uid="{00000000-0005-0000-0000-0000AA2A0000}"/>
    <cellStyle name="Normal 28 3 3 3 2 3 3 3" xfId="26003" xr:uid="{00000000-0005-0000-0000-0000A7650000}"/>
    <cellStyle name="Normal 28 3 3 3 2 3 5" xfId="20990" xr:uid="{00000000-0005-0000-0000-000012520000}"/>
    <cellStyle name="Normal 28 3 3 3 2 4" xfId="12583" xr:uid="{00000000-0005-0000-0000-000038310000}"/>
    <cellStyle name="Normal 28 3 3 3 2 4 3" xfId="27678" xr:uid="{00000000-0005-0000-0000-0000326C0000}"/>
    <cellStyle name="Normal 28 3 3 3 2 5" xfId="7562" xr:uid="{00000000-0005-0000-0000-00009B1D0000}"/>
    <cellStyle name="Normal 28 3 3 3 2 5 3" xfId="22661" xr:uid="{00000000-0005-0000-0000-000099580000}"/>
    <cellStyle name="Normal 28 3 3 3 2 7" xfId="17648" xr:uid="{00000000-0005-0000-0000-000004450000}"/>
    <cellStyle name="Normal 28 3 3 3 3" xfId="3344" xr:uid="{00000000-0005-0000-0000-0000210D0000}"/>
    <cellStyle name="Normal 28 3 3 3 3 2" xfId="13418" xr:uid="{00000000-0005-0000-0000-00007B340000}"/>
    <cellStyle name="Normal 28 3 3 3 3 2 3" xfId="28513" xr:uid="{00000000-0005-0000-0000-0000756F0000}"/>
    <cellStyle name="Normal 28 3 3 3 3 3" xfId="8398" xr:uid="{00000000-0005-0000-0000-0000DF200000}"/>
    <cellStyle name="Normal 28 3 3 3 3 3 3" xfId="23496" xr:uid="{00000000-0005-0000-0000-0000DC5B0000}"/>
    <cellStyle name="Normal 28 3 3 3 3 5" xfId="18483" xr:uid="{00000000-0005-0000-0000-000047480000}"/>
    <cellStyle name="Normal 28 3 3 3 4" xfId="5037" xr:uid="{00000000-0005-0000-0000-0000BE130000}"/>
    <cellStyle name="Normal 28 3 3 3 4 2" xfId="15089" xr:uid="{00000000-0005-0000-0000-0000023B0000}"/>
    <cellStyle name="Normal 28 3 3 3 4 2 3" xfId="30184" xr:uid="{00000000-0005-0000-0000-0000FC750000}"/>
    <cellStyle name="Normal 28 3 3 3 4 3" xfId="10069" xr:uid="{00000000-0005-0000-0000-000066270000}"/>
    <cellStyle name="Normal 28 3 3 3 4 3 3" xfId="25167" xr:uid="{00000000-0005-0000-0000-000063620000}"/>
    <cellStyle name="Normal 28 3 3 3 4 5" xfId="20154" xr:uid="{00000000-0005-0000-0000-0000CE4E0000}"/>
    <cellStyle name="Normal 28 3 3 3 5" xfId="11747" xr:uid="{00000000-0005-0000-0000-0000F42D0000}"/>
    <cellStyle name="Normal 28 3 3 3 5 3" xfId="26842" xr:uid="{00000000-0005-0000-0000-0000EE680000}"/>
    <cellStyle name="Normal 28 3 3 3 6" xfId="6726" xr:uid="{00000000-0005-0000-0000-0000571A0000}"/>
    <cellStyle name="Normal 28 3 3 3 6 3" xfId="21825" xr:uid="{00000000-0005-0000-0000-000055550000}"/>
    <cellStyle name="Normal 28 3 3 3 8" xfId="16812" xr:uid="{00000000-0005-0000-0000-0000C0410000}"/>
    <cellStyle name="Normal 28 3 3 4" xfId="2074" xr:uid="{00000000-0005-0000-0000-00002A080000}"/>
    <cellStyle name="Normal 28 3 3 4 2" xfId="3763" xr:uid="{00000000-0005-0000-0000-0000C40E0000}"/>
    <cellStyle name="Normal 28 3 3 4 2 2" xfId="13836" xr:uid="{00000000-0005-0000-0000-00001D360000}"/>
    <cellStyle name="Normal 28 3 3 4 2 2 3" xfId="28931" xr:uid="{00000000-0005-0000-0000-000017710000}"/>
    <cellStyle name="Normal 28 3 3 4 2 3" xfId="8816" xr:uid="{00000000-0005-0000-0000-000081220000}"/>
    <cellStyle name="Normal 28 3 3 4 2 3 3" xfId="23914" xr:uid="{00000000-0005-0000-0000-00007E5D0000}"/>
    <cellStyle name="Normal 28 3 3 4 2 5" xfId="18901" xr:uid="{00000000-0005-0000-0000-0000E9490000}"/>
    <cellStyle name="Normal 28 3 3 4 3" xfId="5455" xr:uid="{00000000-0005-0000-0000-000060150000}"/>
    <cellStyle name="Normal 28 3 3 4 3 2" xfId="15507" xr:uid="{00000000-0005-0000-0000-0000A43C0000}"/>
    <cellStyle name="Normal 28 3 3 4 3 2 3" xfId="30602" xr:uid="{00000000-0005-0000-0000-00009E770000}"/>
    <cellStyle name="Normal 28 3 3 4 3 3" xfId="10487" xr:uid="{00000000-0005-0000-0000-000008290000}"/>
    <cellStyle name="Normal 28 3 3 4 3 3 3" xfId="25585" xr:uid="{00000000-0005-0000-0000-000005640000}"/>
    <cellStyle name="Normal 28 3 3 4 3 5" xfId="20572" xr:uid="{00000000-0005-0000-0000-000070500000}"/>
    <cellStyle name="Normal 28 3 3 4 4" xfId="12165" xr:uid="{00000000-0005-0000-0000-0000962F0000}"/>
    <cellStyle name="Normal 28 3 3 4 4 3" xfId="27260" xr:uid="{00000000-0005-0000-0000-0000906A0000}"/>
    <cellStyle name="Normal 28 3 3 4 5" xfId="7144" xr:uid="{00000000-0005-0000-0000-0000F91B0000}"/>
    <cellStyle name="Normal 28 3 3 4 5 3" xfId="22243" xr:uid="{00000000-0005-0000-0000-0000F7560000}"/>
    <cellStyle name="Normal 28 3 3 4 7" xfId="17230" xr:uid="{00000000-0005-0000-0000-000062430000}"/>
    <cellStyle name="Normal 28 3 3 5" xfId="2926" xr:uid="{00000000-0005-0000-0000-00007F0B0000}"/>
    <cellStyle name="Normal 28 3 3 5 2" xfId="13000" xr:uid="{00000000-0005-0000-0000-0000D9320000}"/>
    <cellStyle name="Normal 28 3 3 5 2 3" xfId="28095" xr:uid="{00000000-0005-0000-0000-0000D36D0000}"/>
    <cellStyle name="Normal 28 3 3 5 3" xfId="7980" xr:uid="{00000000-0005-0000-0000-00003D1F0000}"/>
    <cellStyle name="Normal 28 3 3 5 3 3" xfId="23078" xr:uid="{00000000-0005-0000-0000-00003A5A0000}"/>
    <cellStyle name="Normal 28 3 3 5 5" xfId="18065" xr:uid="{00000000-0005-0000-0000-0000A5460000}"/>
    <cellStyle name="Normal 28 3 3 6" xfId="4619" xr:uid="{00000000-0005-0000-0000-00001C120000}"/>
    <cellStyle name="Normal 28 3 3 6 2" xfId="14671" xr:uid="{00000000-0005-0000-0000-000060390000}"/>
    <cellStyle name="Normal 28 3 3 6 2 3" xfId="29766" xr:uid="{00000000-0005-0000-0000-00005A740000}"/>
    <cellStyle name="Normal 28 3 3 6 3" xfId="9651" xr:uid="{00000000-0005-0000-0000-0000C4250000}"/>
    <cellStyle name="Normal 28 3 3 6 3 3" xfId="24749" xr:uid="{00000000-0005-0000-0000-0000C1600000}"/>
    <cellStyle name="Normal 28 3 3 6 5" xfId="19736" xr:uid="{00000000-0005-0000-0000-00002C4D0000}"/>
    <cellStyle name="Normal 28 3 3 7" xfId="11329" xr:uid="{00000000-0005-0000-0000-0000522C0000}"/>
    <cellStyle name="Normal 28 3 3 7 3" xfId="26424" xr:uid="{00000000-0005-0000-0000-00004C670000}"/>
    <cellStyle name="Normal 28 3 3 8" xfId="6308" xr:uid="{00000000-0005-0000-0000-0000B5180000}"/>
    <cellStyle name="Normal 28 3 3 8 3" xfId="21407" xr:uid="{00000000-0005-0000-0000-0000B3530000}"/>
    <cellStyle name="Normal 28 3 4" xfId="1334" xr:uid="{00000000-0005-0000-0000-000046050000}"/>
    <cellStyle name="Normal 28 3 4 2" xfId="1757" xr:uid="{00000000-0005-0000-0000-0000ED060000}"/>
    <cellStyle name="Normal 28 3 4 2 2" xfId="2596" xr:uid="{00000000-0005-0000-0000-0000340A0000}"/>
    <cellStyle name="Normal 28 3 4 2 2 2" xfId="4285" xr:uid="{00000000-0005-0000-0000-0000CE100000}"/>
    <cellStyle name="Normal 28 3 4 2 2 2 2" xfId="14358" xr:uid="{00000000-0005-0000-0000-000027380000}"/>
    <cellStyle name="Normal 28 3 4 2 2 2 2 3" xfId="29453" xr:uid="{00000000-0005-0000-0000-000021730000}"/>
    <cellStyle name="Normal 28 3 4 2 2 2 3" xfId="9338" xr:uid="{00000000-0005-0000-0000-00008B240000}"/>
    <cellStyle name="Normal 28 3 4 2 2 2 3 3" xfId="24436" xr:uid="{00000000-0005-0000-0000-0000885F0000}"/>
    <cellStyle name="Normal 28 3 4 2 2 2 5" xfId="19423" xr:uid="{00000000-0005-0000-0000-0000F34B0000}"/>
    <cellStyle name="Normal 28 3 4 2 2 3" xfId="5977" xr:uid="{00000000-0005-0000-0000-00006A170000}"/>
    <cellStyle name="Normal 28 3 4 2 2 3 2" xfId="16029" xr:uid="{00000000-0005-0000-0000-0000AE3E0000}"/>
    <cellStyle name="Normal 28 3 4 2 2 3 2 3" xfId="31124" xr:uid="{00000000-0005-0000-0000-0000A8790000}"/>
    <cellStyle name="Normal 28 3 4 2 2 3 3" xfId="11009" xr:uid="{00000000-0005-0000-0000-0000122B0000}"/>
    <cellStyle name="Normal 28 3 4 2 2 3 3 3" xfId="26107" xr:uid="{00000000-0005-0000-0000-00000F660000}"/>
    <cellStyle name="Normal 28 3 4 2 2 3 5" xfId="21094" xr:uid="{00000000-0005-0000-0000-00007A520000}"/>
    <cellStyle name="Normal 28 3 4 2 2 4" xfId="12687" xr:uid="{00000000-0005-0000-0000-0000A0310000}"/>
    <cellStyle name="Normal 28 3 4 2 2 4 3" xfId="27782" xr:uid="{00000000-0005-0000-0000-00009A6C0000}"/>
    <cellStyle name="Normal 28 3 4 2 2 5" xfId="7666" xr:uid="{00000000-0005-0000-0000-0000031E0000}"/>
    <cellStyle name="Normal 28 3 4 2 2 5 3" xfId="22765" xr:uid="{00000000-0005-0000-0000-000001590000}"/>
    <cellStyle name="Normal 28 3 4 2 2 7" xfId="17752" xr:uid="{00000000-0005-0000-0000-00006C450000}"/>
    <cellStyle name="Normal 28 3 4 2 3" xfId="3448" xr:uid="{00000000-0005-0000-0000-0000890D0000}"/>
    <cellStyle name="Normal 28 3 4 2 3 2" xfId="13522" xr:uid="{00000000-0005-0000-0000-0000E3340000}"/>
    <cellStyle name="Normal 28 3 4 2 3 2 3" xfId="28617" xr:uid="{00000000-0005-0000-0000-0000DD6F0000}"/>
    <cellStyle name="Normal 28 3 4 2 3 3" xfId="8502" xr:uid="{00000000-0005-0000-0000-000047210000}"/>
    <cellStyle name="Normal 28 3 4 2 3 3 3" xfId="23600" xr:uid="{00000000-0005-0000-0000-0000445C0000}"/>
    <cellStyle name="Normal 28 3 4 2 3 5" xfId="18587" xr:uid="{00000000-0005-0000-0000-0000AF480000}"/>
    <cellStyle name="Normal 28 3 4 2 4" xfId="5141" xr:uid="{00000000-0005-0000-0000-000026140000}"/>
    <cellStyle name="Normal 28 3 4 2 4 2" xfId="15193" xr:uid="{00000000-0005-0000-0000-00006A3B0000}"/>
    <cellStyle name="Normal 28 3 4 2 4 2 3" xfId="30288" xr:uid="{00000000-0005-0000-0000-000064760000}"/>
    <cellStyle name="Normal 28 3 4 2 4 3" xfId="10173" xr:uid="{00000000-0005-0000-0000-0000CE270000}"/>
    <cellStyle name="Normal 28 3 4 2 4 3 3" xfId="25271" xr:uid="{00000000-0005-0000-0000-0000CB620000}"/>
    <cellStyle name="Normal 28 3 4 2 4 5" xfId="20258" xr:uid="{00000000-0005-0000-0000-0000364F0000}"/>
    <cellStyle name="Normal 28 3 4 2 5" xfId="11851" xr:uid="{00000000-0005-0000-0000-00005C2E0000}"/>
    <cellStyle name="Normal 28 3 4 2 5 3" xfId="26946" xr:uid="{00000000-0005-0000-0000-000056690000}"/>
    <cellStyle name="Normal 28 3 4 2 6" xfId="6830" xr:uid="{00000000-0005-0000-0000-0000BF1A0000}"/>
    <cellStyle name="Normal 28 3 4 2 6 3" xfId="21929" xr:uid="{00000000-0005-0000-0000-0000BD550000}"/>
    <cellStyle name="Normal 28 3 4 2 8" xfId="16916" xr:uid="{00000000-0005-0000-0000-000028420000}"/>
    <cellStyle name="Normal 28 3 4 3" xfId="2178" xr:uid="{00000000-0005-0000-0000-000092080000}"/>
    <cellStyle name="Normal 28 3 4 3 2" xfId="3867" xr:uid="{00000000-0005-0000-0000-00002C0F0000}"/>
    <cellStyle name="Normal 28 3 4 3 2 2" xfId="13940" xr:uid="{00000000-0005-0000-0000-000085360000}"/>
    <cellStyle name="Normal 28 3 4 3 2 2 3" xfId="29035" xr:uid="{00000000-0005-0000-0000-00007F710000}"/>
    <cellStyle name="Normal 28 3 4 3 2 3" xfId="8920" xr:uid="{00000000-0005-0000-0000-0000E9220000}"/>
    <cellStyle name="Normal 28 3 4 3 2 3 3" xfId="24018" xr:uid="{00000000-0005-0000-0000-0000E65D0000}"/>
    <cellStyle name="Normal 28 3 4 3 2 5" xfId="19005" xr:uid="{00000000-0005-0000-0000-0000514A0000}"/>
    <cellStyle name="Normal 28 3 4 3 3" xfId="5559" xr:uid="{00000000-0005-0000-0000-0000C8150000}"/>
    <cellStyle name="Normal 28 3 4 3 3 2" xfId="15611" xr:uid="{00000000-0005-0000-0000-00000C3D0000}"/>
    <cellStyle name="Normal 28 3 4 3 3 2 3" xfId="30706" xr:uid="{00000000-0005-0000-0000-000006780000}"/>
    <cellStyle name="Normal 28 3 4 3 3 3" xfId="10591" xr:uid="{00000000-0005-0000-0000-000070290000}"/>
    <cellStyle name="Normal 28 3 4 3 3 3 3" xfId="25689" xr:uid="{00000000-0005-0000-0000-00006D640000}"/>
    <cellStyle name="Normal 28 3 4 3 3 5" xfId="20676" xr:uid="{00000000-0005-0000-0000-0000D8500000}"/>
    <cellStyle name="Normal 28 3 4 3 4" xfId="12269" xr:uid="{00000000-0005-0000-0000-0000FE2F0000}"/>
    <cellStyle name="Normal 28 3 4 3 4 3" xfId="27364" xr:uid="{00000000-0005-0000-0000-0000F86A0000}"/>
    <cellStyle name="Normal 28 3 4 3 5" xfId="7248" xr:uid="{00000000-0005-0000-0000-0000611C0000}"/>
    <cellStyle name="Normal 28 3 4 3 5 3" xfId="22347" xr:uid="{00000000-0005-0000-0000-00005F570000}"/>
    <cellStyle name="Normal 28 3 4 3 7" xfId="17334" xr:uid="{00000000-0005-0000-0000-0000CA430000}"/>
    <cellStyle name="Normal 28 3 4 4" xfId="3030" xr:uid="{00000000-0005-0000-0000-0000E70B0000}"/>
    <cellStyle name="Normal 28 3 4 4 2" xfId="13104" xr:uid="{00000000-0005-0000-0000-000041330000}"/>
    <cellStyle name="Normal 28 3 4 4 2 3" xfId="28199" xr:uid="{00000000-0005-0000-0000-00003B6E0000}"/>
    <cellStyle name="Normal 28 3 4 4 3" xfId="8084" xr:uid="{00000000-0005-0000-0000-0000A51F0000}"/>
    <cellStyle name="Normal 28 3 4 4 3 3" xfId="23182" xr:uid="{00000000-0005-0000-0000-0000A25A0000}"/>
    <cellStyle name="Normal 28 3 4 4 5" xfId="18169" xr:uid="{00000000-0005-0000-0000-00000D470000}"/>
    <cellStyle name="Normal 28 3 4 5" xfId="4723" xr:uid="{00000000-0005-0000-0000-000084120000}"/>
    <cellStyle name="Normal 28 3 4 5 2" xfId="14775" xr:uid="{00000000-0005-0000-0000-0000C8390000}"/>
    <cellStyle name="Normal 28 3 4 5 2 3" xfId="29870" xr:uid="{00000000-0005-0000-0000-0000C2740000}"/>
    <cellStyle name="Normal 28 3 4 5 3" xfId="9755" xr:uid="{00000000-0005-0000-0000-00002C260000}"/>
    <cellStyle name="Normal 28 3 4 5 3 3" xfId="24853" xr:uid="{00000000-0005-0000-0000-000029610000}"/>
    <cellStyle name="Normal 28 3 4 5 5" xfId="19840" xr:uid="{00000000-0005-0000-0000-0000944D0000}"/>
    <cellStyle name="Normal 28 3 4 6" xfId="11433" xr:uid="{00000000-0005-0000-0000-0000BA2C0000}"/>
    <cellStyle name="Normal 28 3 4 6 3" xfId="26528" xr:uid="{00000000-0005-0000-0000-0000B4670000}"/>
    <cellStyle name="Normal 28 3 4 7" xfId="6412" xr:uid="{00000000-0005-0000-0000-00001D190000}"/>
    <cellStyle name="Normal 28 3 4 7 3" xfId="21511" xr:uid="{00000000-0005-0000-0000-00001B540000}"/>
    <cellStyle name="Normal 28 3 4 9" xfId="16498" xr:uid="{00000000-0005-0000-0000-000086400000}"/>
    <cellStyle name="Normal 28 3 5" xfId="1547" xr:uid="{00000000-0005-0000-0000-00001B060000}"/>
    <cellStyle name="Normal 28 3 5 2" xfId="2388" xr:uid="{00000000-0005-0000-0000-000064090000}"/>
    <cellStyle name="Normal 28 3 5 2 2" xfId="4077" xr:uid="{00000000-0005-0000-0000-0000FE0F0000}"/>
    <cellStyle name="Normal 28 3 5 2 2 2" xfId="14150" xr:uid="{00000000-0005-0000-0000-000057370000}"/>
    <cellStyle name="Normal 28 3 5 2 2 2 3" xfId="29245" xr:uid="{00000000-0005-0000-0000-000051720000}"/>
    <cellStyle name="Normal 28 3 5 2 2 3" xfId="9130" xr:uid="{00000000-0005-0000-0000-0000BB230000}"/>
    <cellStyle name="Normal 28 3 5 2 2 3 3" xfId="24228" xr:uid="{00000000-0005-0000-0000-0000B85E0000}"/>
    <cellStyle name="Normal 28 3 5 2 2 5" xfId="19215" xr:uid="{00000000-0005-0000-0000-0000234B0000}"/>
    <cellStyle name="Normal 28 3 5 2 3" xfId="5769" xr:uid="{00000000-0005-0000-0000-00009A160000}"/>
    <cellStyle name="Normal 28 3 5 2 3 2" xfId="15821" xr:uid="{00000000-0005-0000-0000-0000DE3D0000}"/>
    <cellStyle name="Normal 28 3 5 2 3 2 3" xfId="30916" xr:uid="{00000000-0005-0000-0000-0000D8780000}"/>
    <cellStyle name="Normal 28 3 5 2 3 3" xfId="10801" xr:uid="{00000000-0005-0000-0000-0000422A0000}"/>
    <cellStyle name="Normal 28 3 5 2 3 3 3" xfId="25899" xr:uid="{00000000-0005-0000-0000-00003F650000}"/>
    <cellStyle name="Normal 28 3 5 2 3 5" xfId="20886" xr:uid="{00000000-0005-0000-0000-0000AA510000}"/>
    <cellStyle name="Normal 28 3 5 2 4" xfId="12479" xr:uid="{00000000-0005-0000-0000-0000D0300000}"/>
    <cellStyle name="Normal 28 3 5 2 4 3" xfId="27574" xr:uid="{00000000-0005-0000-0000-0000CA6B0000}"/>
    <cellStyle name="Normal 28 3 5 2 5" xfId="7458" xr:uid="{00000000-0005-0000-0000-0000331D0000}"/>
    <cellStyle name="Normal 28 3 5 2 5 3" xfId="22557" xr:uid="{00000000-0005-0000-0000-000031580000}"/>
    <cellStyle name="Normal 28 3 5 2 7" xfId="17544" xr:uid="{00000000-0005-0000-0000-00009C440000}"/>
    <cellStyle name="Normal 28 3 5 3" xfId="3240" xr:uid="{00000000-0005-0000-0000-0000B90C0000}"/>
    <cellStyle name="Normal 28 3 5 3 2" xfId="13314" xr:uid="{00000000-0005-0000-0000-000013340000}"/>
    <cellStyle name="Normal 28 3 5 3 2 3" xfId="28409" xr:uid="{00000000-0005-0000-0000-00000D6F0000}"/>
    <cellStyle name="Normal 28 3 5 3 3" xfId="8294" xr:uid="{00000000-0005-0000-0000-000077200000}"/>
    <cellStyle name="Normal 28 3 5 3 3 3" xfId="23392" xr:uid="{00000000-0005-0000-0000-0000745B0000}"/>
    <cellStyle name="Normal 28 3 5 3 5" xfId="18379" xr:uid="{00000000-0005-0000-0000-0000DF470000}"/>
    <cellStyle name="Normal 28 3 5 4" xfId="4933" xr:uid="{00000000-0005-0000-0000-000056130000}"/>
    <cellStyle name="Normal 28 3 5 4 2" xfId="14985" xr:uid="{00000000-0005-0000-0000-00009A3A0000}"/>
    <cellStyle name="Normal 28 3 5 4 2 3" xfId="30080" xr:uid="{00000000-0005-0000-0000-000094750000}"/>
    <cellStyle name="Normal 28 3 5 4 3" xfId="9965" xr:uid="{00000000-0005-0000-0000-0000FE260000}"/>
    <cellStyle name="Normal 28 3 5 4 3 3" xfId="25063" xr:uid="{00000000-0005-0000-0000-0000FB610000}"/>
    <cellStyle name="Normal 28 3 5 4 5" xfId="20050" xr:uid="{00000000-0005-0000-0000-0000664E0000}"/>
    <cellStyle name="Normal 28 3 5 5" xfId="11643" xr:uid="{00000000-0005-0000-0000-00008C2D0000}"/>
    <cellStyle name="Normal 28 3 5 5 3" xfId="26738" xr:uid="{00000000-0005-0000-0000-000086680000}"/>
    <cellStyle name="Normal 28 3 5 6" xfId="6622" xr:uid="{00000000-0005-0000-0000-0000EF190000}"/>
    <cellStyle name="Normal 28 3 5 6 3" xfId="21721" xr:uid="{00000000-0005-0000-0000-0000ED540000}"/>
    <cellStyle name="Normal 28 3 5 8" xfId="16708" xr:uid="{00000000-0005-0000-0000-000058410000}"/>
    <cellStyle name="Normal 28 3 6" xfId="1968" xr:uid="{00000000-0005-0000-0000-0000C0070000}"/>
    <cellStyle name="Normal 28 3 6 2" xfId="3659" xr:uid="{00000000-0005-0000-0000-00005C0E0000}"/>
    <cellStyle name="Normal 28 3 6 2 2" xfId="13732" xr:uid="{00000000-0005-0000-0000-0000B5350000}"/>
    <cellStyle name="Normal 28 3 6 2 2 3" xfId="28827" xr:uid="{00000000-0005-0000-0000-0000AF700000}"/>
    <cellStyle name="Normal 28 3 6 2 3" xfId="8712" xr:uid="{00000000-0005-0000-0000-000019220000}"/>
    <cellStyle name="Normal 28 3 6 2 3 3" xfId="23810" xr:uid="{00000000-0005-0000-0000-0000165D0000}"/>
    <cellStyle name="Normal 28 3 6 2 5" xfId="18797" xr:uid="{00000000-0005-0000-0000-000081490000}"/>
    <cellStyle name="Normal 28 3 6 3" xfId="5351" xr:uid="{00000000-0005-0000-0000-0000F8140000}"/>
    <cellStyle name="Normal 28 3 6 3 2" xfId="15403" xr:uid="{00000000-0005-0000-0000-00003C3C0000}"/>
    <cellStyle name="Normal 28 3 6 3 2 3" xfId="30498" xr:uid="{00000000-0005-0000-0000-000036770000}"/>
    <cellStyle name="Normal 28 3 6 3 3" xfId="10383" xr:uid="{00000000-0005-0000-0000-0000A0280000}"/>
    <cellStyle name="Normal 28 3 6 3 3 3" xfId="25481" xr:uid="{00000000-0005-0000-0000-00009D630000}"/>
    <cellStyle name="Normal 28 3 6 3 5" xfId="20468" xr:uid="{00000000-0005-0000-0000-000008500000}"/>
    <cellStyle name="Normal 28 3 6 4" xfId="12061" xr:uid="{00000000-0005-0000-0000-00002E2F0000}"/>
    <cellStyle name="Normal 28 3 6 4 3" xfId="27156" xr:uid="{00000000-0005-0000-0000-0000286A0000}"/>
    <cellStyle name="Normal 28 3 6 5" xfId="7040" xr:uid="{00000000-0005-0000-0000-0000911B0000}"/>
    <cellStyle name="Normal 28 3 6 5 3" xfId="22139" xr:uid="{00000000-0005-0000-0000-00008F560000}"/>
    <cellStyle name="Normal 28 3 6 7" xfId="17126" xr:uid="{00000000-0005-0000-0000-0000FA420000}"/>
    <cellStyle name="Normal 28 3 7" xfId="2818" xr:uid="{00000000-0005-0000-0000-0000130B0000}"/>
    <cellStyle name="Normal 28 3 7 2" xfId="12896" xr:uid="{00000000-0005-0000-0000-000071320000}"/>
    <cellStyle name="Normal 28 3 7 2 3" xfId="27991" xr:uid="{00000000-0005-0000-0000-00006B6D0000}"/>
    <cellStyle name="Normal 28 3 7 3" xfId="7876" xr:uid="{00000000-0005-0000-0000-0000D51E0000}"/>
    <cellStyle name="Normal 28 3 7 3 3" xfId="22974" xr:uid="{00000000-0005-0000-0000-0000D2590000}"/>
    <cellStyle name="Normal 28 3 7 5" xfId="17961" xr:uid="{00000000-0005-0000-0000-00003D460000}"/>
    <cellStyle name="Normal 28 3 8" xfId="4512" xr:uid="{00000000-0005-0000-0000-0000B1110000}"/>
    <cellStyle name="Normal 28 3 8 2" xfId="14567" xr:uid="{00000000-0005-0000-0000-0000F8380000}"/>
    <cellStyle name="Normal 28 3 8 2 3" xfId="29662" xr:uid="{00000000-0005-0000-0000-0000F2730000}"/>
    <cellStyle name="Normal 28 3 8 3" xfId="9547" xr:uid="{00000000-0005-0000-0000-00005C250000}"/>
    <cellStyle name="Normal 28 3 8 3 3" xfId="24645" xr:uid="{00000000-0005-0000-0000-000059600000}"/>
    <cellStyle name="Normal 28 3 8 5" xfId="19632" xr:uid="{00000000-0005-0000-0000-0000C44C0000}"/>
    <cellStyle name="Normal 28 3 9" xfId="11223" xr:uid="{00000000-0005-0000-0000-0000E82B0000}"/>
    <cellStyle name="Normal 28 3 9 3" xfId="26320" xr:uid="{00000000-0005-0000-0000-0000E4660000}"/>
    <cellStyle name="Normal 28_Sheet2" xfId="355" xr:uid="{00000000-0005-0000-0000-00006C010000}"/>
    <cellStyle name="Normal 29" xfId="148" xr:uid="{00000000-0005-0000-0000-00009A000000}"/>
    <cellStyle name="Normal 29 2" xfId="149" xr:uid="{00000000-0005-0000-0000-00009B000000}"/>
    <cellStyle name="Normal 29_Sheet2" xfId="354" xr:uid="{00000000-0005-0000-0000-00006B010000}"/>
    <cellStyle name="Normal 3" xfId="150" xr:uid="{00000000-0005-0000-0000-00009C000000}"/>
    <cellStyle name="Normal 3 2" xfId="151" xr:uid="{00000000-0005-0000-0000-00009D000000}"/>
    <cellStyle name="Normal 3 2 2" xfId="837" xr:uid="{00000000-0005-0000-0000-000054030000}"/>
    <cellStyle name="Normal 3 2 2 10" xfId="6203" xr:uid="{00000000-0005-0000-0000-00004C180000}"/>
    <cellStyle name="Normal 3 2 2 10 3" xfId="21304" xr:uid="{00000000-0005-0000-0000-00004C530000}"/>
    <cellStyle name="Normal 3 2 2 12" xfId="16289" xr:uid="{00000000-0005-0000-0000-0000B53F0000}"/>
    <cellStyle name="Normal 3 2 2 2" xfId="1168" xr:uid="{00000000-0005-0000-0000-0000A0040000}"/>
    <cellStyle name="Normal 3 2 2 2 11" xfId="16343" xr:uid="{00000000-0005-0000-0000-0000EB3F0000}"/>
    <cellStyle name="Normal 3 2 2 2 2" xfId="1276" xr:uid="{00000000-0005-0000-0000-00000C050000}"/>
    <cellStyle name="Normal 3 2 2 2 2 10" xfId="16447" xr:uid="{00000000-0005-0000-0000-000053400000}"/>
    <cellStyle name="Normal 3 2 2 2 2 2" xfId="1493" xr:uid="{00000000-0005-0000-0000-0000E5050000}"/>
    <cellStyle name="Normal 3 2 2 2 2 2 2" xfId="1914" xr:uid="{00000000-0005-0000-0000-00008A070000}"/>
    <cellStyle name="Normal 3 2 2 2 2 2 2 2" xfId="2753" xr:uid="{00000000-0005-0000-0000-0000D10A0000}"/>
    <cellStyle name="Normal 3 2 2 2 2 2 2 2 2" xfId="4442" xr:uid="{00000000-0005-0000-0000-00006B110000}"/>
    <cellStyle name="Normal 3 2 2 2 2 2 2 2 2 2" xfId="14515" xr:uid="{00000000-0005-0000-0000-0000C4380000}"/>
    <cellStyle name="Normal 3 2 2 2 2 2 2 2 2 2 3" xfId="29610" xr:uid="{00000000-0005-0000-0000-0000BE730000}"/>
    <cellStyle name="Normal 3 2 2 2 2 2 2 2 2 3" xfId="9495" xr:uid="{00000000-0005-0000-0000-000028250000}"/>
    <cellStyle name="Normal 3 2 2 2 2 2 2 2 2 3 3" xfId="24593" xr:uid="{00000000-0005-0000-0000-000025600000}"/>
    <cellStyle name="Normal 3 2 2 2 2 2 2 2 2 5" xfId="19580" xr:uid="{00000000-0005-0000-0000-0000904C0000}"/>
    <cellStyle name="Normal 3 2 2 2 2 2 2 2 3" xfId="6134" xr:uid="{00000000-0005-0000-0000-000007180000}"/>
    <cellStyle name="Normal 3 2 2 2 2 2 2 2 3 2" xfId="16186" xr:uid="{00000000-0005-0000-0000-00004B3F0000}"/>
    <cellStyle name="Normal 3 2 2 2 2 2 2 2 3 2 3" xfId="31281" xr:uid="{00000000-0005-0000-0000-0000457A0000}"/>
    <cellStyle name="Normal 3 2 2 2 2 2 2 2 3 3" xfId="11166" xr:uid="{00000000-0005-0000-0000-0000AF2B0000}"/>
    <cellStyle name="Normal 3 2 2 2 2 2 2 2 3 3 3" xfId="26264" xr:uid="{00000000-0005-0000-0000-0000AC660000}"/>
    <cellStyle name="Normal 3 2 2 2 2 2 2 2 3 5" xfId="21251" xr:uid="{00000000-0005-0000-0000-000017530000}"/>
    <cellStyle name="Normal 3 2 2 2 2 2 2 2 4" xfId="12844" xr:uid="{00000000-0005-0000-0000-00003D320000}"/>
    <cellStyle name="Normal 3 2 2 2 2 2 2 2 4 3" xfId="27939" xr:uid="{00000000-0005-0000-0000-0000376D0000}"/>
    <cellStyle name="Normal 3 2 2 2 2 2 2 2 5" xfId="7823" xr:uid="{00000000-0005-0000-0000-0000A01E0000}"/>
    <cellStyle name="Normal 3 2 2 2 2 2 2 2 5 3" xfId="22922" xr:uid="{00000000-0005-0000-0000-00009E590000}"/>
    <cellStyle name="Normal 3 2 2 2 2 2 2 2 7" xfId="17909" xr:uid="{00000000-0005-0000-0000-000009460000}"/>
    <cellStyle name="Normal 3 2 2 2 2 2 2 3" xfId="3605" xr:uid="{00000000-0005-0000-0000-0000260E0000}"/>
    <cellStyle name="Normal 3 2 2 2 2 2 2 3 2" xfId="13679" xr:uid="{00000000-0005-0000-0000-000080350000}"/>
    <cellStyle name="Normal 3 2 2 2 2 2 2 3 2 3" xfId="28774" xr:uid="{00000000-0005-0000-0000-00007A700000}"/>
    <cellStyle name="Normal 3 2 2 2 2 2 2 3 3" xfId="8659" xr:uid="{00000000-0005-0000-0000-0000E4210000}"/>
    <cellStyle name="Normal 3 2 2 2 2 2 2 3 3 3" xfId="23757" xr:uid="{00000000-0005-0000-0000-0000E15C0000}"/>
    <cellStyle name="Normal 3 2 2 2 2 2 2 3 5" xfId="18744" xr:uid="{00000000-0005-0000-0000-00004C490000}"/>
    <cellStyle name="Normal 3 2 2 2 2 2 2 4" xfId="5298" xr:uid="{00000000-0005-0000-0000-0000C3140000}"/>
    <cellStyle name="Normal 3 2 2 2 2 2 2 4 2" xfId="15350" xr:uid="{00000000-0005-0000-0000-0000073C0000}"/>
    <cellStyle name="Normal 3 2 2 2 2 2 2 4 2 3" xfId="30445" xr:uid="{00000000-0005-0000-0000-000001770000}"/>
    <cellStyle name="Normal 3 2 2 2 2 2 2 4 3" xfId="10330" xr:uid="{00000000-0005-0000-0000-00006B280000}"/>
    <cellStyle name="Normal 3 2 2 2 2 2 2 4 3 3" xfId="25428" xr:uid="{00000000-0005-0000-0000-000068630000}"/>
    <cellStyle name="Normal 3 2 2 2 2 2 2 4 5" xfId="20415" xr:uid="{00000000-0005-0000-0000-0000D34F0000}"/>
    <cellStyle name="Normal 3 2 2 2 2 2 2 5" xfId="12008" xr:uid="{00000000-0005-0000-0000-0000F92E0000}"/>
    <cellStyle name="Normal 3 2 2 2 2 2 2 5 3" xfId="27103" xr:uid="{00000000-0005-0000-0000-0000F3690000}"/>
    <cellStyle name="Normal 3 2 2 2 2 2 2 6" xfId="6987" xr:uid="{00000000-0005-0000-0000-00005C1B0000}"/>
    <cellStyle name="Normal 3 2 2 2 2 2 2 6 3" xfId="22086" xr:uid="{00000000-0005-0000-0000-00005A560000}"/>
    <cellStyle name="Normal 3 2 2 2 2 2 2 8" xfId="17073" xr:uid="{00000000-0005-0000-0000-0000C5420000}"/>
    <cellStyle name="Normal 3 2 2 2 2 2 3" xfId="2335" xr:uid="{00000000-0005-0000-0000-00002F090000}"/>
    <cellStyle name="Normal 3 2 2 2 2 2 3 2" xfId="4024" xr:uid="{00000000-0005-0000-0000-0000C90F0000}"/>
    <cellStyle name="Normal 3 2 2 2 2 2 3 2 2" xfId="14097" xr:uid="{00000000-0005-0000-0000-000022370000}"/>
    <cellStyle name="Normal 3 2 2 2 2 2 3 2 2 3" xfId="29192" xr:uid="{00000000-0005-0000-0000-00001C720000}"/>
    <cellStyle name="Normal 3 2 2 2 2 2 3 2 3" xfId="9077" xr:uid="{00000000-0005-0000-0000-000086230000}"/>
    <cellStyle name="Normal 3 2 2 2 2 2 3 2 3 3" xfId="24175" xr:uid="{00000000-0005-0000-0000-0000835E0000}"/>
    <cellStyle name="Normal 3 2 2 2 2 2 3 2 5" xfId="19162" xr:uid="{00000000-0005-0000-0000-0000EE4A0000}"/>
    <cellStyle name="Normal 3 2 2 2 2 2 3 3" xfId="5716" xr:uid="{00000000-0005-0000-0000-000065160000}"/>
    <cellStyle name="Normal 3 2 2 2 2 2 3 3 2" xfId="15768" xr:uid="{00000000-0005-0000-0000-0000A93D0000}"/>
    <cellStyle name="Normal 3 2 2 2 2 2 3 3 2 3" xfId="30863" xr:uid="{00000000-0005-0000-0000-0000A3780000}"/>
    <cellStyle name="Normal 3 2 2 2 2 2 3 3 3" xfId="10748" xr:uid="{00000000-0005-0000-0000-00000D2A0000}"/>
    <cellStyle name="Normal 3 2 2 2 2 2 3 3 3 3" xfId="25846" xr:uid="{00000000-0005-0000-0000-00000A650000}"/>
    <cellStyle name="Normal 3 2 2 2 2 2 3 3 5" xfId="20833" xr:uid="{00000000-0005-0000-0000-000075510000}"/>
    <cellStyle name="Normal 3 2 2 2 2 2 3 4" xfId="12426" xr:uid="{00000000-0005-0000-0000-00009B300000}"/>
    <cellStyle name="Normal 3 2 2 2 2 2 3 4 3" xfId="27521" xr:uid="{00000000-0005-0000-0000-0000956B0000}"/>
    <cellStyle name="Normal 3 2 2 2 2 2 3 5" xfId="7405" xr:uid="{00000000-0005-0000-0000-0000FE1C0000}"/>
    <cellStyle name="Normal 3 2 2 2 2 2 3 5 3" xfId="22504" xr:uid="{00000000-0005-0000-0000-0000FC570000}"/>
    <cellStyle name="Normal 3 2 2 2 2 2 3 7" xfId="17491" xr:uid="{00000000-0005-0000-0000-000067440000}"/>
    <cellStyle name="Normal 3 2 2 2 2 2 4" xfId="3187" xr:uid="{00000000-0005-0000-0000-0000840C0000}"/>
    <cellStyle name="Normal 3 2 2 2 2 2 4 2" xfId="13261" xr:uid="{00000000-0005-0000-0000-0000DE330000}"/>
    <cellStyle name="Normal 3 2 2 2 2 2 4 2 3" xfId="28356" xr:uid="{00000000-0005-0000-0000-0000D86E0000}"/>
    <cellStyle name="Normal 3 2 2 2 2 2 4 3" xfId="8241" xr:uid="{00000000-0005-0000-0000-000042200000}"/>
    <cellStyle name="Normal 3 2 2 2 2 2 4 3 3" xfId="23339" xr:uid="{00000000-0005-0000-0000-00003F5B0000}"/>
    <cellStyle name="Normal 3 2 2 2 2 2 4 5" xfId="18326" xr:uid="{00000000-0005-0000-0000-0000AA470000}"/>
    <cellStyle name="Normal 3 2 2 2 2 2 5" xfId="4880" xr:uid="{00000000-0005-0000-0000-000021130000}"/>
    <cellStyle name="Normal 3 2 2 2 2 2 5 2" xfId="14932" xr:uid="{00000000-0005-0000-0000-0000653A0000}"/>
    <cellStyle name="Normal 3 2 2 2 2 2 5 2 3" xfId="30027" xr:uid="{00000000-0005-0000-0000-00005F750000}"/>
    <cellStyle name="Normal 3 2 2 2 2 2 5 3" xfId="9912" xr:uid="{00000000-0005-0000-0000-0000C9260000}"/>
    <cellStyle name="Normal 3 2 2 2 2 2 5 3 3" xfId="25010" xr:uid="{00000000-0005-0000-0000-0000C6610000}"/>
    <cellStyle name="Normal 3 2 2 2 2 2 5 5" xfId="19997" xr:uid="{00000000-0005-0000-0000-0000314E0000}"/>
    <cellStyle name="Normal 3 2 2 2 2 2 6" xfId="11590" xr:uid="{00000000-0005-0000-0000-0000572D0000}"/>
    <cellStyle name="Normal 3 2 2 2 2 2 6 3" xfId="26685" xr:uid="{00000000-0005-0000-0000-000051680000}"/>
    <cellStyle name="Normal 3 2 2 2 2 2 7" xfId="6569" xr:uid="{00000000-0005-0000-0000-0000BA190000}"/>
    <cellStyle name="Normal 3 2 2 2 2 2 7 3" xfId="21668" xr:uid="{00000000-0005-0000-0000-0000B8540000}"/>
    <cellStyle name="Normal 3 2 2 2 2 2 9" xfId="16655" xr:uid="{00000000-0005-0000-0000-000023410000}"/>
    <cellStyle name="Normal 3 2 2 2 2 3" xfId="1706" xr:uid="{00000000-0005-0000-0000-0000BA060000}"/>
    <cellStyle name="Normal 3 2 2 2 2 3 2" xfId="2545" xr:uid="{00000000-0005-0000-0000-0000010A0000}"/>
    <cellStyle name="Normal 3 2 2 2 2 3 2 2" xfId="4234" xr:uid="{00000000-0005-0000-0000-00009B100000}"/>
    <cellStyle name="Normal 3 2 2 2 2 3 2 2 2" xfId="14307" xr:uid="{00000000-0005-0000-0000-0000F4370000}"/>
    <cellStyle name="Normal 3 2 2 2 2 3 2 2 2 3" xfId="29402" xr:uid="{00000000-0005-0000-0000-0000EE720000}"/>
    <cellStyle name="Normal 3 2 2 2 2 3 2 2 3" xfId="9287" xr:uid="{00000000-0005-0000-0000-000058240000}"/>
    <cellStyle name="Normal 3 2 2 2 2 3 2 2 3 3" xfId="24385" xr:uid="{00000000-0005-0000-0000-0000555F0000}"/>
    <cellStyle name="Normal 3 2 2 2 2 3 2 2 5" xfId="19372" xr:uid="{00000000-0005-0000-0000-0000C04B0000}"/>
    <cellStyle name="Normal 3 2 2 2 2 3 2 3" xfId="5926" xr:uid="{00000000-0005-0000-0000-000037170000}"/>
    <cellStyle name="Normal 3 2 2 2 2 3 2 3 2" xfId="15978" xr:uid="{00000000-0005-0000-0000-00007B3E0000}"/>
    <cellStyle name="Normal 3 2 2 2 2 3 2 3 2 3" xfId="31073" xr:uid="{00000000-0005-0000-0000-000075790000}"/>
    <cellStyle name="Normal 3 2 2 2 2 3 2 3 3" xfId="10958" xr:uid="{00000000-0005-0000-0000-0000DF2A0000}"/>
    <cellStyle name="Normal 3 2 2 2 2 3 2 3 3 3" xfId="26056" xr:uid="{00000000-0005-0000-0000-0000DC650000}"/>
    <cellStyle name="Normal 3 2 2 2 2 3 2 3 5" xfId="21043" xr:uid="{00000000-0005-0000-0000-000047520000}"/>
    <cellStyle name="Normal 3 2 2 2 2 3 2 4" xfId="12636" xr:uid="{00000000-0005-0000-0000-00006D310000}"/>
    <cellStyle name="Normal 3 2 2 2 2 3 2 4 3" xfId="27731" xr:uid="{00000000-0005-0000-0000-0000676C0000}"/>
    <cellStyle name="Normal 3 2 2 2 2 3 2 5" xfId="7615" xr:uid="{00000000-0005-0000-0000-0000D01D0000}"/>
    <cellStyle name="Normal 3 2 2 2 2 3 2 5 3" xfId="22714" xr:uid="{00000000-0005-0000-0000-0000CE580000}"/>
    <cellStyle name="Normal 3 2 2 2 2 3 2 7" xfId="17701" xr:uid="{00000000-0005-0000-0000-000039450000}"/>
    <cellStyle name="Normal 3 2 2 2 2 3 3" xfId="3397" xr:uid="{00000000-0005-0000-0000-0000560D0000}"/>
    <cellStyle name="Normal 3 2 2 2 2 3 3 2" xfId="13471" xr:uid="{00000000-0005-0000-0000-0000B0340000}"/>
    <cellStyle name="Normal 3 2 2 2 2 3 3 2 3" xfId="28566" xr:uid="{00000000-0005-0000-0000-0000AA6F0000}"/>
    <cellStyle name="Normal 3 2 2 2 2 3 3 3" xfId="8451" xr:uid="{00000000-0005-0000-0000-000014210000}"/>
    <cellStyle name="Normal 3 2 2 2 2 3 3 3 3" xfId="23549" xr:uid="{00000000-0005-0000-0000-0000115C0000}"/>
    <cellStyle name="Normal 3 2 2 2 2 3 3 5" xfId="18536" xr:uid="{00000000-0005-0000-0000-00007C480000}"/>
    <cellStyle name="Normal 3 2 2 2 2 3 4" xfId="5090" xr:uid="{00000000-0005-0000-0000-0000F3130000}"/>
    <cellStyle name="Normal 3 2 2 2 2 3 4 2" xfId="15142" xr:uid="{00000000-0005-0000-0000-0000373B0000}"/>
    <cellStyle name="Normal 3 2 2 2 2 3 4 2 3" xfId="30237" xr:uid="{00000000-0005-0000-0000-000031760000}"/>
    <cellStyle name="Normal 3 2 2 2 2 3 4 3" xfId="10122" xr:uid="{00000000-0005-0000-0000-00009B270000}"/>
    <cellStyle name="Normal 3 2 2 2 2 3 4 3 3" xfId="25220" xr:uid="{00000000-0005-0000-0000-000098620000}"/>
    <cellStyle name="Normal 3 2 2 2 2 3 4 5" xfId="20207" xr:uid="{00000000-0005-0000-0000-0000034F0000}"/>
    <cellStyle name="Normal 3 2 2 2 2 3 5" xfId="11800" xr:uid="{00000000-0005-0000-0000-0000292E0000}"/>
    <cellStyle name="Normal 3 2 2 2 2 3 5 3" xfId="26895" xr:uid="{00000000-0005-0000-0000-000023690000}"/>
    <cellStyle name="Normal 3 2 2 2 2 3 6" xfId="6779" xr:uid="{00000000-0005-0000-0000-00008C1A0000}"/>
    <cellStyle name="Normal 3 2 2 2 2 3 6 3" xfId="21878" xr:uid="{00000000-0005-0000-0000-00008A550000}"/>
    <cellStyle name="Normal 3 2 2 2 2 3 8" xfId="16865" xr:uid="{00000000-0005-0000-0000-0000F5410000}"/>
    <cellStyle name="Normal 3 2 2 2 2 4" xfId="2127" xr:uid="{00000000-0005-0000-0000-00005F080000}"/>
    <cellStyle name="Normal 3 2 2 2 2 4 2" xfId="3816" xr:uid="{00000000-0005-0000-0000-0000F90E0000}"/>
    <cellStyle name="Normal 3 2 2 2 2 4 2 2" xfId="13889" xr:uid="{00000000-0005-0000-0000-000052360000}"/>
    <cellStyle name="Normal 3 2 2 2 2 4 2 2 3" xfId="28984" xr:uid="{00000000-0005-0000-0000-00004C710000}"/>
    <cellStyle name="Normal 3 2 2 2 2 4 2 3" xfId="8869" xr:uid="{00000000-0005-0000-0000-0000B6220000}"/>
    <cellStyle name="Normal 3 2 2 2 2 4 2 3 3" xfId="23967" xr:uid="{00000000-0005-0000-0000-0000B35D0000}"/>
    <cellStyle name="Normal 3 2 2 2 2 4 2 5" xfId="18954" xr:uid="{00000000-0005-0000-0000-00001E4A0000}"/>
    <cellStyle name="Normal 3 2 2 2 2 4 3" xfId="5508" xr:uid="{00000000-0005-0000-0000-000095150000}"/>
    <cellStyle name="Normal 3 2 2 2 2 4 3 2" xfId="15560" xr:uid="{00000000-0005-0000-0000-0000D93C0000}"/>
    <cellStyle name="Normal 3 2 2 2 2 4 3 2 3" xfId="30655" xr:uid="{00000000-0005-0000-0000-0000D3770000}"/>
    <cellStyle name="Normal 3 2 2 2 2 4 3 3" xfId="10540" xr:uid="{00000000-0005-0000-0000-00003D290000}"/>
    <cellStyle name="Normal 3 2 2 2 2 4 3 3 3" xfId="25638" xr:uid="{00000000-0005-0000-0000-00003A640000}"/>
    <cellStyle name="Normal 3 2 2 2 2 4 3 5" xfId="20625" xr:uid="{00000000-0005-0000-0000-0000A5500000}"/>
    <cellStyle name="Normal 3 2 2 2 2 4 4" xfId="12218" xr:uid="{00000000-0005-0000-0000-0000CB2F0000}"/>
    <cellStyle name="Normal 3 2 2 2 2 4 4 3" xfId="27313" xr:uid="{00000000-0005-0000-0000-0000C56A0000}"/>
    <cellStyle name="Normal 3 2 2 2 2 4 5" xfId="7197" xr:uid="{00000000-0005-0000-0000-00002E1C0000}"/>
    <cellStyle name="Normal 3 2 2 2 2 4 5 3" xfId="22296" xr:uid="{00000000-0005-0000-0000-00002C570000}"/>
    <cellStyle name="Normal 3 2 2 2 2 4 7" xfId="17283" xr:uid="{00000000-0005-0000-0000-000097430000}"/>
    <cellStyle name="Normal 3 2 2 2 2 5" xfId="2979" xr:uid="{00000000-0005-0000-0000-0000B40B0000}"/>
    <cellStyle name="Normal 3 2 2 2 2 5 2" xfId="13053" xr:uid="{00000000-0005-0000-0000-00000E330000}"/>
    <cellStyle name="Normal 3 2 2 2 2 5 2 3" xfId="28148" xr:uid="{00000000-0005-0000-0000-0000086E0000}"/>
    <cellStyle name="Normal 3 2 2 2 2 5 3" xfId="8033" xr:uid="{00000000-0005-0000-0000-0000721F0000}"/>
    <cellStyle name="Normal 3 2 2 2 2 5 3 3" xfId="23131" xr:uid="{00000000-0005-0000-0000-00006F5A0000}"/>
    <cellStyle name="Normal 3 2 2 2 2 5 5" xfId="18118" xr:uid="{00000000-0005-0000-0000-0000DA460000}"/>
    <cellStyle name="Normal 3 2 2 2 2 6" xfId="4672" xr:uid="{00000000-0005-0000-0000-000051120000}"/>
    <cellStyle name="Normal 3 2 2 2 2 6 2" xfId="14724" xr:uid="{00000000-0005-0000-0000-000095390000}"/>
    <cellStyle name="Normal 3 2 2 2 2 6 2 3" xfId="29819" xr:uid="{00000000-0005-0000-0000-00008F740000}"/>
    <cellStyle name="Normal 3 2 2 2 2 6 3" xfId="9704" xr:uid="{00000000-0005-0000-0000-0000F9250000}"/>
    <cellStyle name="Normal 3 2 2 2 2 6 3 3" xfId="24802" xr:uid="{00000000-0005-0000-0000-0000F6600000}"/>
    <cellStyle name="Normal 3 2 2 2 2 6 5" xfId="19789" xr:uid="{00000000-0005-0000-0000-0000614D0000}"/>
    <cellStyle name="Normal 3 2 2 2 2 7" xfId="11382" xr:uid="{00000000-0005-0000-0000-0000872C0000}"/>
    <cellStyle name="Normal 3 2 2 2 2 7 3" xfId="26477" xr:uid="{00000000-0005-0000-0000-000081670000}"/>
    <cellStyle name="Normal 3 2 2 2 2 8" xfId="6361" xr:uid="{00000000-0005-0000-0000-0000EA180000}"/>
    <cellStyle name="Normal 3 2 2 2 2 8 3" xfId="21460" xr:uid="{00000000-0005-0000-0000-0000E8530000}"/>
    <cellStyle name="Normal 3 2 2 2 3" xfId="1389" xr:uid="{00000000-0005-0000-0000-00007D050000}"/>
    <cellStyle name="Normal 3 2 2 2 3 2" xfId="1810" xr:uid="{00000000-0005-0000-0000-000022070000}"/>
    <cellStyle name="Normal 3 2 2 2 3 2 2" xfId="2649" xr:uid="{00000000-0005-0000-0000-0000690A0000}"/>
    <cellStyle name="Normal 3 2 2 2 3 2 2 2" xfId="4338" xr:uid="{00000000-0005-0000-0000-000003110000}"/>
    <cellStyle name="Normal 3 2 2 2 3 2 2 2 2" xfId="14411" xr:uid="{00000000-0005-0000-0000-00005C380000}"/>
    <cellStyle name="Normal 3 2 2 2 3 2 2 2 2 3" xfId="29506" xr:uid="{00000000-0005-0000-0000-000056730000}"/>
    <cellStyle name="Normal 3 2 2 2 3 2 2 2 3" xfId="9391" xr:uid="{00000000-0005-0000-0000-0000C0240000}"/>
    <cellStyle name="Normal 3 2 2 2 3 2 2 2 3 3" xfId="24489" xr:uid="{00000000-0005-0000-0000-0000BD5F0000}"/>
    <cellStyle name="Normal 3 2 2 2 3 2 2 2 5" xfId="19476" xr:uid="{00000000-0005-0000-0000-0000284C0000}"/>
    <cellStyle name="Normal 3 2 2 2 3 2 2 3" xfId="6030" xr:uid="{00000000-0005-0000-0000-00009F170000}"/>
    <cellStyle name="Normal 3 2 2 2 3 2 2 3 2" xfId="16082" xr:uid="{00000000-0005-0000-0000-0000E33E0000}"/>
    <cellStyle name="Normal 3 2 2 2 3 2 2 3 2 3" xfId="31177" xr:uid="{00000000-0005-0000-0000-0000DD790000}"/>
    <cellStyle name="Normal 3 2 2 2 3 2 2 3 3" xfId="11062" xr:uid="{00000000-0005-0000-0000-0000472B0000}"/>
    <cellStyle name="Normal 3 2 2 2 3 2 2 3 3 3" xfId="26160" xr:uid="{00000000-0005-0000-0000-000044660000}"/>
    <cellStyle name="Normal 3 2 2 2 3 2 2 3 5" xfId="21147" xr:uid="{00000000-0005-0000-0000-0000AF520000}"/>
    <cellStyle name="Normal 3 2 2 2 3 2 2 4" xfId="12740" xr:uid="{00000000-0005-0000-0000-0000D5310000}"/>
    <cellStyle name="Normal 3 2 2 2 3 2 2 4 3" xfId="27835" xr:uid="{00000000-0005-0000-0000-0000CF6C0000}"/>
    <cellStyle name="Normal 3 2 2 2 3 2 2 5" xfId="7719" xr:uid="{00000000-0005-0000-0000-0000381E0000}"/>
    <cellStyle name="Normal 3 2 2 2 3 2 2 5 3" xfId="22818" xr:uid="{00000000-0005-0000-0000-000036590000}"/>
    <cellStyle name="Normal 3 2 2 2 3 2 2 7" xfId="17805" xr:uid="{00000000-0005-0000-0000-0000A1450000}"/>
    <cellStyle name="Normal 3 2 2 2 3 2 3" xfId="3501" xr:uid="{00000000-0005-0000-0000-0000BE0D0000}"/>
    <cellStyle name="Normal 3 2 2 2 3 2 3 2" xfId="13575" xr:uid="{00000000-0005-0000-0000-000018350000}"/>
    <cellStyle name="Normal 3 2 2 2 3 2 3 2 3" xfId="28670" xr:uid="{00000000-0005-0000-0000-000012700000}"/>
    <cellStyle name="Normal 3 2 2 2 3 2 3 3" xfId="8555" xr:uid="{00000000-0005-0000-0000-00007C210000}"/>
    <cellStyle name="Normal 3 2 2 2 3 2 3 3 3" xfId="23653" xr:uid="{00000000-0005-0000-0000-0000795C0000}"/>
    <cellStyle name="Normal 3 2 2 2 3 2 3 5" xfId="18640" xr:uid="{00000000-0005-0000-0000-0000E4480000}"/>
    <cellStyle name="Normal 3 2 2 2 3 2 4" xfId="5194" xr:uid="{00000000-0005-0000-0000-00005B140000}"/>
    <cellStyle name="Normal 3 2 2 2 3 2 4 2" xfId="15246" xr:uid="{00000000-0005-0000-0000-00009F3B0000}"/>
    <cellStyle name="Normal 3 2 2 2 3 2 4 2 3" xfId="30341" xr:uid="{00000000-0005-0000-0000-000099760000}"/>
    <cellStyle name="Normal 3 2 2 2 3 2 4 3" xfId="10226" xr:uid="{00000000-0005-0000-0000-000003280000}"/>
    <cellStyle name="Normal 3 2 2 2 3 2 4 3 3" xfId="25324" xr:uid="{00000000-0005-0000-0000-000000630000}"/>
    <cellStyle name="Normal 3 2 2 2 3 2 4 5" xfId="20311" xr:uid="{00000000-0005-0000-0000-00006B4F0000}"/>
    <cellStyle name="Normal 3 2 2 2 3 2 5" xfId="11904" xr:uid="{00000000-0005-0000-0000-0000912E0000}"/>
    <cellStyle name="Normal 3 2 2 2 3 2 5 3" xfId="26999" xr:uid="{00000000-0005-0000-0000-00008B690000}"/>
    <cellStyle name="Normal 3 2 2 2 3 2 6" xfId="6883" xr:uid="{00000000-0005-0000-0000-0000F41A0000}"/>
    <cellStyle name="Normal 3 2 2 2 3 2 6 3" xfId="21982" xr:uid="{00000000-0005-0000-0000-0000F2550000}"/>
    <cellStyle name="Normal 3 2 2 2 3 2 8" xfId="16969" xr:uid="{00000000-0005-0000-0000-00005D420000}"/>
    <cellStyle name="Normal 3 2 2 2 3 3" xfId="2231" xr:uid="{00000000-0005-0000-0000-0000C7080000}"/>
    <cellStyle name="Normal 3 2 2 2 3 3 2" xfId="3920" xr:uid="{00000000-0005-0000-0000-0000610F0000}"/>
    <cellStyle name="Normal 3 2 2 2 3 3 2 2" xfId="13993" xr:uid="{00000000-0005-0000-0000-0000BA360000}"/>
    <cellStyle name="Normal 3 2 2 2 3 3 2 2 3" xfId="29088" xr:uid="{00000000-0005-0000-0000-0000B4710000}"/>
    <cellStyle name="Normal 3 2 2 2 3 3 2 3" xfId="8973" xr:uid="{00000000-0005-0000-0000-00001E230000}"/>
    <cellStyle name="Normal 3 2 2 2 3 3 2 3 3" xfId="24071" xr:uid="{00000000-0005-0000-0000-00001B5E0000}"/>
    <cellStyle name="Normal 3 2 2 2 3 3 2 5" xfId="19058" xr:uid="{00000000-0005-0000-0000-0000864A0000}"/>
    <cellStyle name="Normal 3 2 2 2 3 3 3" xfId="5612" xr:uid="{00000000-0005-0000-0000-0000FD150000}"/>
    <cellStyle name="Normal 3 2 2 2 3 3 3 2" xfId="15664" xr:uid="{00000000-0005-0000-0000-0000413D0000}"/>
    <cellStyle name="Normal 3 2 2 2 3 3 3 2 3" xfId="30759" xr:uid="{00000000-0005-0000-0000-00003B780000}"/>
    <cellStyle name="Normal 3 2 2 2 3 3 3 3" xfId="10644" xr:uid="{00000000-0005-0000-0000-0000A5290000}"/>
    <cellStyle name="Normal 3 2 2 2 3 3 3 3 3" xfId="25742" xr:uid="{00000000-0005-0000-0000-0000A2640000}"/>
    <cellStyle name="Normal 3 2 2 2 3 3 3 5" xfId="20729" xr:uid="{00000000-0005-0000-0000-00000D510000}"/>
    <cellStyle name="Normal 3 2 2 2 3 3 4" xfId="12322" xr:uid="{00000000-0005-0000-0000-000033300000}"/>
    <cellStyle name="Normal 3 2 2 2 3 3 4 3" xfId="27417" xr:uid="{00000000-0005-0000-0000-00002D6B0000}"/>
    <cellStyle name="Normal 3 2 2 2 3 3 5" xfId="7301" xr:uid="{00000000-0005-0000-0000-0000961C0000}"/>
    <cellStyle name="Normal 3 2 2 2 3 3 5 3" xfId="22400" xr:uid="{00000000-0005-0000-0000-000094570000}"/>
    <cellStyle name="Normal 3 2 2 2 3 3 7" xfId="17387" xr:uid="{00000000-0005-0000-0000-0000FF430000}"/>
    <cellStyle name="Normal 3 2 2 2 3 4" xfId="3083" xr:uid="{00000000-0005-0000-0000-00001C0C0000}"/>
    <cellStyle name="Normal 3 2 2 2 3 4 2" xfId="13157" xr:uid="{00000000-0005-0000-0000-000076330000}"/>
    <cellStyle name="Normal 3 2 2 2 3 4 2 3" xfId="28252" xr:uid="{00000000-0005-0000-0000-0000706E0000}"/>
    <cellStyle name="Normal 3 2 2 2 3 4 3" xfId="8137" xr:uid="{00000000-0005-0000-0000-0000DA1F0000}"/>
    <cellStyle name="Normal 3 2 2 2 3 4 3 3" xfId="23235" xr:uid="{00000000-0005-0000-0000-0000D75A0000}"/>
    <cellStyle name="Normal 3 2 2 2 3 4 5" xfId="18222" xr:uid="{00000000-0005-0000-0000-000042470000}"/>
    <cellStyle name="Normal 3 2 2 2 3 5" xfId="4776" xr:uid="{00000000-0005-0000-0000-0000B9120000}"/>
    <cellStyle name="Normal 3 2 2 2 3 5 2" xfId="14828" xr:uid="{00000000-0005-0000-0000-0000FD390000}"/>
    <cellStyle name="Normal 3 2 2 2 3 5 2 3" xfId="29923" xr:uid="{00000000-0005-0000-0000-0000F7740000}"/>
    <cellStyle name="Normal 3 2 2 2 3 5 3" xfId="9808" xr:uid="{00000000-0005-0000-0000-000061260000}"/>
    <cellStyle name="Normal 3 2 2 2 3 5 3 3" xfId="24906" xr:uid="{00000000-0005-0000-0000-00005E610000}"/>
    <cellStyle name="Normal 3 2 2 2 3 5 5" xfId="19893" xr:uid="{00000000-0005-0000-0000-0000C94D0000}"/>
    <cellStyle name="Normal 3 2 2 2 3 6" xfId="11486" xr:uid="{00000000-0005-0000-0000-0000EF2C0000}"/>
    <cellStyle name="Normal 3 2 2 2 3 6 3" xfId="26581" xr:uid="{00000000-0005-0000-0000-0000E9670000}"/>
    <cellStyle name="Normal 3 2 2 2 3 7" xfId="6465" xr:uid="{00000000-0005-0000-0000-000052190000}"/>
    <cellStyle name="Normal 3 2 2 2 3 7 3" xfId="21564" xr:uid="{00000000-0005-0000-0000-000050540000}"/>
    <cellStyle name="Normal 3 2 2 2 3 9" xfId="16551" xr:uid="{00000000-0005-0000-0000-0000BB400000}"/>
    <cellStyle name="Normal 3 2 2 2 4" xfId="1602" xr:uid="{00000000-0005-0000-0000-000052060000}"/>
    <cellStyle name="Normal 3 2 2 2 4 2" xfId="2441" xr:uid="{00000000-0005-0000-0000-000099090000}"/>
    <cellStyle name="Normal 3 2 2 2 4 2 2" xfId="4130" xr:uid="{00000000-0005-0000-0000-000033100000}"/>
    <cellStyle name="Normal 3 2 2 2 4 2 2 2" xfId="14203" xr:uid="{00000000-0005-0000-0000-00008C370000}"/>
    <cellStyle name="Normal 3 2 2 2 4 2 2 2 3" xfId="29298" xr:uid="{00000000-0005-0000-0000-000086720000}"/>
    <cellStyle name="Normal 3 2 2 2 4 2 2 3" xfId="9183" xr:uid="{00000000-0005-0000-0000-0000F0230000}"/>
    <cellStyle name="Normal 3 2 2 2 4 2 2 3 3" xfId="24281" xr:uid="{00000000-0005-0000-0000-0000ED5E0000}"/>
    <cellStyle name="Normal 3 2 2 2 4 2 2 5" xfId="19268" xr:uid="{00000000-0005-0000-0000-0000584B0000}"/>
    <cellStyle name="Normal 3 2 2 2 4 2 3" xfId="5822" xr:uid="{00000000-0005-0000-0000-0000CF160000}"/>
    <cellStyle name="Normal 3 2 2 2 4 2 3 2" xfId="15874" xr:uid="{00000000-0005-0000-0000-0000133E0000}"/>
    <cellStyle name="Normal 3 2 2 2 4 2 3 2 3" xfId="30969" xr:uid="{00000000-0005-0000-0000-00000D790000}"/>
    <cellStyle name="Normal 3 2 2 2 4 2 3 3" xfId="10854" xr:uid="{00000000-0005-0000-0000-0000772A0000}"/>
    <cellStyle name="Normal 3 2 2 2 4 2 3 3 3" xfId="25952" xr:uid="{00000000-0005-0000-0000-000074650000}"/>
    <cellStyle name="Normal 3 2 2 2 4 2 3 5" xfId="20939" xr:uid="{00000000-0005-0000-0000-0000DF510000}"/>
    <cellStyle name="Normal 3 2 2 2 4 2 4" xfId="12532" xr:uid="{00000000-0005-0000-0000-000005310000}"/>
    <cellStyle name="Normal 3 2 2 2 4 2 4 3" xfId="27627" xr:uid="{00000000-0005-0000-0000-0000FF6B0000}"/>
    <cellStyle name="Normal 3 2 2 2 4 2 5" xfId="7511" xr:uid="{00000000-0005-0000-0000-0000681D0000}"/>
    <cellStyle name="Normal 3 2 2 2 4 2 5 3" xfId="22610" xr:uid="{00000000-0005-0000-0000-000066580000}"/>
    <cellStyle name="Normal 3 2 2 2 4 2 7" xfId="17597" xr:uid="{00000000-0005-0000-0000-0000D1440000}"/>
    <cellStyle name="Normal 3 2 2 2 4 3" xfId="3293" xr:uid="{00000000-0005-0000-0000-0000EE0C0000}"/>
    <cellStyle name="Normal 3 2 2 2 4 3 2" xfId="13367" xr:uid="{00000000-0005-0000-0000-000048340000}"/>
    <cellStyle name="Normal 3 2 2 2 4 3 2 3" xfId="28462" xr:uid="{00000000-0005-0000-0000-0000426F0000}"/>
    <cellStyle name="Normal 3 2 2 2 4 3 3" xfId="8347" xr:uid="{00000000-0005-0000-0000-0000AC200000}"/>
    <cellStyle name="Normal 3 2 2 2 4 3 3 3" xfId="23445" xr:uid="{00000000-0005-0000-0000-0000A95B0000}"/>
    <cellStyle name="Normal 3 2 2 2 4 3 5" xfId="18432" xr:uid="{00000000-0005-0000-0000-000014480000}"/>
    <cellStyle name="Normal 3 2 2 2 4 4" xfId="4986" xr:uid="{00000000-0005-0000-0000-00008B130000}"/>
    <cellStyle name="Normal 3 2 2 2 4 4 2" xfId="15038" xr:uid="{00000000-0005-0000-0000-0000CF3A0000}"/>
    <cellStyle name="Normal 3 2 2 2 4 4 2 3" xfId="30133" xr:uid="{00000000-0005-0000-0000-0000C9750000}"/>
    <cellStyle name="Normal 3 2 2 2 4 4 3" xfId="10018" xr:uid="{00000000-0005-0000-0000-000033270000}"/>
    <cellStyle name="Normal 3 2 2 2 4 4 3 3" xfId="25116" xr:uid="{00000000-0005-0000-0000-000030620000}"/>
    <cellStyle name="Normal 3 2 2 2 4 4 5" xfId="20103" xr:uid="{00000000-0005-0000-0000-00009B4E0000}"/>
    <cellStyle name="Normal 3 2 2 2 4 5" xfId="11696" xr:uid="{00000000-0005-0000-0000-0000C12D0000}"/>
    <cellStyle name="Normal 3 2 2 2 4 5 3" xfId="26791" xr:uid="{00000000-0005-0000-0000-0000BB680000}"/>
    <cellStyle name="Normal 3 2 2 2 4 6" xfId="6675" xr:uid="{00000000-0005-0000-0000-0000241A0000}"/>
    <cellStyle name="Normal 3 2 2 2 4 6 3" xfId="21774" xr:uid="{00000000-0005-0000-0000-000022550000}"/>
    <cellStyle name="Normal 3 2 2 2 4 8" xfId="16761" xr:uid="{00000000-0005-0000-0000-00008D410000}"/>
    <cellStyle name="Normal 3 2 2 2 5" xfId="2023" xr:uid="{00000000-0005-0000-0000-0000F7070000}"/>
    <cellStyle name="Normal 3 2 2 2 5 2" xfId="3712" xr:uid="{00000000-0005-0000-0000-0000910E0000}"/>
    <cellStyle name="Normal 3 2 2 2 5 2 2" xfId="13785" xr:uid="{00000000-0005-0000-0000-0000EA350000}"/>
    <cellStyle name="Normal 3 2 2 2 5 2 2 3" xfId="28880" xr:uid="{00000000-0005-0000-0000-0000E4700000}"/>
    <cellStyle name="Normal 3 2 2 2 5 2 3" xfId="8765" xr:uid="{00000000-0005-0000-0000-00004E220000}"/>
    <cellStyle name="Normal 3 2 2 2 5 2 3 3" xfId="23863" xr:uid="{00000000-0005-0000-0000-00004B5D0000}"/>
    <cellStyle name="Normal 3 2 2 2 5 2 5" xfId="18850" xr:uid="{00000000-0005-0000-0000-0000B6490000}"/>
    <cellStyle name="Normal 3 2 2 2 5 3" xfId="5404" xr:uid="{00000000-0005-0000-0000-00002D150000}"/>
    <cellStyle name="Normal 3 2 2 2 5 3 2" xfId="15456" xr:uid="{00000000-0005-0000-0000-0000713C0000}"/>
    <cellStyle name="Normal 3 2 2 2 5 3 2 3" xfId="30551" xr:uid="{00000000-0005-0000-0000-00006B770000}"/>
    <cellStyle name="Normal 3 2 2 2 5 3 3" xfId="10436" xr:uid="{00000000-0005-0000-0000-0000D5280000}"/>
    <cellStyle name="Normal 3 2 2 2 5 3 3 3" xfId="25534" xr:uid="{00000000-0005-0000-0000-0000D2630000}"/>
    <cellStyle name="Normal 3 2 2 2 5 3 5" xfId="20521" xr:uid="{00000000-0005-0000-0000-00003D500000}"/>
    <cellStyle name="Normal 3 2 2 2 5 4" xfId="12114" xr:uid="{00000000-0005-0000-0000-0000632F0000}"/>
    <cellStyle name="Normal 3 2 2 2 5 4 3" xfId="27209" xr:uid="{00000000-0005-0000-0000-00005D6A0000}"/>
    <cellStyle name="Normal 3 2 2 2 5 5" xfId="7093" xr:uid="{00000000-0005-0000-0000-0000C61B0000}"/>
    <cellStyle name="Normal 3 2 2 2 5 5 3" xfId="22192" xr:uid="{00000000-0005-0000-0000-0000C4560000}"/>
    <cellStyle name="Normal 3 2 2 2 5 7" xfId="17179" xr:uid="{00000000-0005-0000-0000-00002F430000}"/>
    <cellStyle name="Normal 3 2 2 2 6" xfId="2875" xr:uid="{00000000-0005-0000-0000-00004C0B0000}"/>
    <cellStyle name="Normal 3 2 2 2 6 2" xfId="12949" xr:uid="{00000000-0005-0000-0000-0000A6320000}"/>
    <cellStyle name="Normal 3 2 2 2 6 2 3" xfId="28044" xr:uid="{00000000-0005-0000-0000-0000A06D0000}"/>
    <cellStyle name="Normal 3 2 2 2 6 3" xfId="7929" xr:uid="{00000000-0005-0000-0000-00000A1F0000}"/>
    <cellStyle name="Normal 3 2 2 2 6 3 3" xfId="23027" xr:uid="{00000000-0005-0000-0000-0000075A0000}"/>
    <cellStyle name="Normal 3 2 2 2 6 5" xfId="18014" xr:uid="{00000000-0005-0000-0000-000072460000}"/>
    <cellStyle name="Normal 3 2 2 2 7" xfId="4568" xr:uid="{00000000-0005-0000-0000-0000E9110000}"/>
    <cellStyle name="Normal 3 2 2 2 7 2" xfId="14620" xr:uid="{00000000-0005-0000-0000-00002D390000}"/>
    <cellStyle name="Normal 3 2 2 2 7 2 3" xfId="29715" xr:uid="{00000000-0005-0000-0000-000027740000}"/>
    <cellStyle name="Normal 3 2 2 2 7 3" xfId="9600" xr:uid="{00000000-0005-0000-0000-000091250000}"/>
    <cellStyle name="Normal 3 2 2 2 7 3 3" xfId="24698" xr:uid="{00000000-0005-0000-0000-00008E600000}"/>
    <cellStyle name="Normal 3 2 2 2 7 5" xfId="19685" xr:uid="{00000000-0005-0000-0000-0000F94C0000}"/>
    <cellStyle name="Normal 3 2 2 2 8" xfId="11278" xr:uid="{00000000-0005-0000-0000-00001F2C0000}"/>
    <cellStyle name="Normal 3 2 2 2 8 3" xfId="26373" xr:uid="{00000000-0005-0000-0000-000019670000}"/>
    <cellStyle name="Normal 3 2 2 2 9" xfId="6257" xr:uid="{00000000-0005-0000-0000-000082180000}"/>
    <cellStyle name="Normal 3 2 2 2 9 3" xfId="21356" xr:uid="{00000000-0005-0000-0000-000080530000}"/>
    <cellStyle name="Normal 3 2 2 3" xfId="1222" xr:uid="{00000000-0005-0000-0000-0000D6040000}"/>
    <cellStyle name="Normal 3 2 2 3 10" xfId="16395" xr:uid="{00000000-0005-0000-0000-00001F400000}"/>
    <cellStyle name="Normal 3 2 2 3 2" xfId="1441" xr:uid="{00000000-0005-0000-0000-0000B1050000}"/>
    <cellStyle name="Normal 3 2 2 3 2 2" xfId="1862" xr:uid="{00000000-0005-0000-0000-000056070000}"/>
    <cellStyle name="Normal 3 2 2 3 2 2 2" xfId="2701" xr:uid="{00000000-0005-0000-0000-00009D0A0000}"/>
    <cellStyle name="Normal 3 2 2 3 2 2 2 2" xfId="4390" xr:uid="{00000000-0005-0000-0000-000037110000}"/>
    <cellStyle name="Normal 3 2 2 3 2 2 2 2 2" xfId="14463" xr:uid="{00000000-0005-0000-0000-000090380000}"/>
    <cellStyle name="Normal 3 2 2 3 2 2 2 2 2 3" xfId="29558" xr:uid="{00000000-0005-0000-0000-00008A730000}"/>
    <cellStyle name="Normal 3 2 2 3 2 2 2 2 3" xfId="9443" xr:uid="{00000000-0005-0000-0000-0000F4240000}"/>
    <cellStyle name="Normal 3 2 2 3 2 2 2 2 3 3" xfId="24541" xr:uid="{00000000-0005-0000-0000-0000F15F0000}"/>
    <cellStyle name="Normal 3 2 2 3 2 2 2 2 5" xfId="19528" xr:uid="{00000000-0005-0000-0000-00005C4C0000}"/>
    <cellStyle name="Normal 3 2 2 3 2 2 2 3" xfId="6082" xr:uid="{00000000-0005-0000-0000-0000D3170000}"/>
    <cellStyle name="Normal 3 2 2 3 2 2 2 3 2" xfId="16134" xr:uid="{00000000-0005-0000-0000-0000173F0000}"/>
    <cellStyle name="Normal 3 2 2 3 2 2 2 3 2 3" xfId="31229" xr:uid="{00000000-0005-0000-0000-0000117A0000}"/>
    <cellStyle name="Normal 3 2 2 3 2 2 2 3 3" xfId="11114" xr:uid="{00000000-0005-0000-0000-00007B2B0000}"/>
    <cellStyle name="Normal 3 2 2 3 2 2 2 3 3 3" xfId="26212" xr:uid="{00000000-0005-0000-0000-000078660000}"/>
    <cellStyle name="Normal 3 2 2 3 2 2 2 3 5" xfId="21199" xr:uid="{00000000-0005-0000-0000-0000E3520000}"/>
    <cellStyle name="Normal 3 2 2 3 2 2 2 4" xfId="12792" xr:uid="{00000000-0005-0000-0000-000009320000}"/>
    <cellStyle name="Normal 3 2 2 3 2 2 2 4 3" xfId="27887" xr:uid="{00000000-0005-0000-0000-0000036D0000}"/>
    <cellStyle name="Normal 3 2 2 3 2 2 2 5" xfId="7771" xr:uid="{00000000-0005-0000-0000-00006C1E0000}"/>
    <cellStyle name="Normal 3 2 2 3 2 2 2 5 3" xfId="22870" xr:uid="{00000000-0005-0000-0000-00006A590000}"/>
    <cellStyle name="Normal 3 2 2 3 2 2 2 7" xfId="17857" xr:uid="{00000000-0005-0000-0000-0000D5450000}"/>
    <cellStyle name="Normal 3 2 2 3 2 2 3" xfId="3553" xr:uid="{00000000-0005-0000-0000-0000F20D0000}"/>
    <cellStyle name="Normal 3 2 2 3 2 2 3 2" xfId="13627" xr:uid="{00000000-0005-0000-0000-00004C350000}"/>
    <cellStyle name="Normal 3 2 2 3 2 2 3 2 3" xfId="28722" xr:uid="{00000000-0005-0000-0000-000046700000}"/>
    <cellStyle name="Normal 3 2 2 3 2 2 3 3" xfId="8607" xr:uid="{00000000-0005-0000-0000-0000B0210000}"/>
    <cellStyle name="Normal 3 2 2 3 2 2 3 3 3" xfId="23705" xr:uid="{00000000-0005-0000-0000-0000AD5C0000}"/>
    <cellStyle name="Normal 3 2 2 3 2 2 3 5" xfId="18692" xr:uid="{00000000-0005-0000-0000-000018490000}"/>
    <cellStyle name="Normal 3 2 2 3 2 2 4" xfId="5246" xr:uid="{00000000-0005-0000-0000-00008F140000}"/>
    <cellStyle name="Normal 3 2 2 3 2 2 4 2" xfId="15298" xr:uid="{00000000-0005-0000-0000-0000D33B0000}"/>
    <cellStyle name="Normal 3 2 2 3 2 2 4 2 3" xfId="30393" xr:uid="{00000000-0005-0000-0000-0000CD760000}"/>
    <cellStyle name="Normal 3 2 2 3 2 2 4 3" xfId="10278" xr:uid="{00000000-0005-0000-0000-000037280000}"/>
    <cellStyle name="Normal 3 2 2 3 2 2 4 3 3" xfId="25376" xr:uid="{00000000-0005-0000-0000-000034630000}"/>
    <cellStyle name="Normal 3 2 2 3 2 2 4 5" xfId="20363" xr:uid="{00000000-0005-0000-0000-00009F4F0000}"/>
    <cellStyle name="Normal 3 2 2 3 2 2 5" xfId="11956" xr:uid="{00000000-0005-0000-0000-0000C52E0000}"/>
    <cellStyle name="Normal 3 2 2 3 2 2 5 3" xfId="27051" xr:uid="{00000000-0005-0000-0000-0000BF690000}"/>
    <cellStyle name="Normal 3 2 2 3 2 2 6" xfId="6935" xr:uid="{00000000-0005-0000-0000-0000281B0000}"/>
    <cellStyle name="Normal 3 2 2 3 2 2 6 3" xfId="22034" xr:uid="{00000000-0005-0000-0000-000026560000}"/>
    <cellStyle name="Normal 3 2 2 3 2 2 8" xfId="17021" xr:uid="{00000000-0005-0000-0000-000091420000}"/>
    <cellStyle name="Normal 3 2 2 3 2 3" xfId="2283" xr:uid="{00000000-0005-0000-0000-0000FB080000}"/>
    <cellStyle name="Normal 3 2 2 3 2 3 2" xfId="3972" xr:uid="{00000000-0005-0000-0000-0000950F0000}"/>
    <cellStyle name="Normal 3 2 2 3 2 3 2 2" xfId="14045" xr:uid="{00000000-0005-0000-0000-0000EE360000}"/>
    <cellStyle name="Normal 3 2 2 3 2 3 2 2 3" xfId="29140" xr:uid="{00000000-0005-0000-0000-0000E8710000}"/>
    <cellStyle name="Normal 3 2 2 3 2 3 2 3" xfId="9025" xr:uid="{00000000-0005-0000-0000-000052230000}"/>
    <cellStyle name="Normal 3 2 2 3 2 3 2 3 3" xfId="24123" xr:uid="{00000000-0005-0000-0000-00004F5E0000}"/>
    <cellStyle name="Normal 3 2 2 3 2 3 2 5" xfId="19110" xr:uid="{00000000-0005-0000-0000-0000BA4A0000}"/>
    <cellStyle name="Normal 3 2 2 3 2 3 3" xfId="5664" xr:uid="{00000000-0005-0000-0000-000031160000}"/>
    <cellStyle name="Normal 3 2 2 3 2 3 3 2" xfId="15716" xr:uid="{00000000-0005-0000-0000-0000753D0000}"/>
    <cellStyle name="Normal 3 2 2 3 2 3 3 2 3" xfId="30811" xr:uid="{00000000-0005-0000-0000-00006F780000}"/>
    <cellStyle name="Normal 3 2 2 3 2 3 3 3" xfId="10696" xr:uid="{00000000-0005-0000-0000-0000D9290000}"/>
    <cellStyle name="Normal 3 2 2 3 2 3 3 3 3" xfId="25794" xr:uid="{00000000-0005-0000-0000-0000D6640000}"/>
    <cellStyle name="Normal 3 2 2 3 2 3 3 5" xfId="20781" xr:uid="{00000000-0005-0000-0000-000041510000}"/>
    <cellStyle name="Normal 3 2 2 3 2 3 4" xfId="12374" xr:uid="{00000000-0005-0000-0000-000067300000}"/>
    <cellStyle name="Normal 3 2 2 3 2 3 4 3" xfId="27469" xr:uid="{00000000-0005-0000-0000-0000616B0000}"/>
    <cellStyle name="Normal 3 2 2 3 2 3 5" xfId="7353" xr:uid="{00000000-0005-0000-0000-0000CA1C0000}"/>
    <cellStyle name="Normal 3 2 2 3 2 3 5 3" xfId="22452" xr:uid="{00000000-0005-0000-0000-0000C8570000}"/>
    <cellStyle name="Normal 3 2 2 3 2 3 7" xfId="17439" xr:uid="{00000000-0005-0000-0000-000033440000}"/>
    <cellStyle name="Normal 3 2 2 3 2 4" xfId="3135" xr:uid="{00000000-0005-0000-0000-0000500C0000}"/>
    <cellStyle name="Normal 3 2 2 3 2 4 2" xfId="13209" xr:uid="{00000000-0005-0000-0000-0000AA330000}"/>
    <cellStyle name="Normal 3 2 2 3 2 4 2 3" xfId="28304" xr:uid="{00000000-0005-0000-0000-0000A46E0000}"/>
    <cellStyle name="Normal 3 2 2 3 2 4 3" xfId="8189" xr:uid="{00000000-0005-0000-0000-00000E200000}"/>
    <cellStyle name="Normal 3 2 2 3 2 4 3 3" xfId="23287" xr:uid="{00000000-0005-0000-0000-00000B5B0000}"/>
    <cellStyle name="Normal 3 2 2 3 2 4 5" xfId="18274" xr:uid="{00000000-0005-0000-0000-000076470000}"/>
    <cellStyle name="Normal 3 2 2 3 2 5" xfId="4828" xr:uid="{00000000-0005-0000-0000-0000ED120000}"/>
    <cellStyle name="Normal 3 2 2 3 2 5 2" xfId="14880" xr:uid="{00000000-0005-0000-0000-0000313A0000}"/>
    <cellStyle name="Normal 3 2 2 3 2 5 2 3" xfId="29975" xr:uid="{00000000-0005-0000-0000-00002B750000}"/>
    <cellStyle name="Normal 3 2 2 3 2 5 3" xfId="9860" xr:uid="{00000000-0005-0000-0000-000095260000}"/>
    <cellStyle name="Normal 3 2 2 3 2 5 3 3" xfId="24958" xr:uid="{00000000-0005-0000-0000-000092610000}"/>
    <cellStyle name="Normal 3 2 2 3 2 5 5" xfId="19945" xr:uid="{00000000-0005-0000-0000-0000FD4D0000}"/>
    <cellStyle name="Normal 3 2 2 3 2 6" xfId="11538" xr:uid="{00000000-0005-0000-0000-0000232D0000}"/>
    <cellStyle name="Normal 3 2 2 3 2 6 3" xfId="26633" xr:uid="{00000000-0005-0000-0000-00001D680000}"/>
    <cellStyle name="Normal 3 2 2 3 2 7" xfId="6517" xr:uid="{00000000-0005-0000-0000-000086190000}"/>
    <cellStyle name="Normal 3 2 2 3 2 7 3" xfId="21616" xr:uid="{00000000-0005-0000-0000-000084540000}"/>
    <cellStyle name="Normal 3 2 2 3 2 9" xfId="16603" xr:uid="{00000000-0005-0000-0000-0000EF400000}"/>
    <cellStyle name="Normal 3 2 2 3 3" xfId="1654" xr:uid="{00000000-0005-0000-0000-000086060000}"/>
    <cellStyle name="Normal 3 2 2 3 3 2" xfId="2493" xr:uid="{00000000-0005-0000-0000-0000CD090000}"/>
    <cellStyle name="Normal 3 2 2 3 3 2 2" xfId="4182" xr:uid="{00000000-0005-0000-0000-000067100000}"/>
    <cellStyle name="Normal 3 2 2 3 3 2 2 2" xfId="14255" xr:uid="{00000000-0005-0000-0000-0000C0370000}"/>
    <cellStyle name="Normal 3 2 2 3 3 2 2 2 3" xfId="29350" xr:uid="{00000000-0005-0000-0000-0000BA720000}"/>
    <cellStyle name="Normal 3 2 2 3 3 2 2 3" xfId="9235" xr:uid="{00000000-0005-0000-0000-000024240000}"/>
    <cellStyle name="Normal 3 2 2 3 3 2 2 3 3" xfId="24333" xr:uid="{00000000-0005-0000-0000-0000215F0000}"/>
    <cellStyle name="Normal 3 2 2 3 3 2 2 5" xfId="19320" xr:uid="{00000000-0005-0000-0000-00008C4B0000}"/>
    <cellStyle name="Normal 3 2 2 3 3 2 3" xfId="5874" xr:uid="{00000000-0005-0000-0000-000003170000}"/>
    <cellStyle name="Normal 3 2 2 3 3 2 3 2" xfId="15926" xr:uid="{00000000-0005-0000-0000-0000473E0000}"/>
    <cellStyle name="Normal 3 2 2 3 3 2 3 2 3" xfId="31021" xr:uid="{00000000-0005-0000-0000-000041790000}"/>
    <cellStyle name="Normal 3 2 2 3 3 2 3 3" xfId="10906" xr:uid="{00000000-0005-0000-0000-0000AB2A0000}"/>
    <cellStyle name="Normal 3 2 2 3 3 2 3 3 3" xfId="26004" xr:uid="{00000000-0005-0000-0000-0000A8650000}"/>
    <cellStyle name="Normal 3 2 2 3 3 2 3 5" xfId="20991" xr:uid="{00000000-0005-0000-0000-000013520000}"/>
    <cellStyle name="Normal 3 2 2 3 3 2 4" xfId="12584" xr:uid="{00000000-0005-0000-0000-000039310000}"/>
    <cellStyle name="Normal 3 2 2 3 3 2 4 3" xfId="27679" xr:uid="{00000000-0005-0000-0000-0000336C0000}"/>
    <cellStyle name="Normal 3 2 2 3 3 2 5" xfId="7563" xr:uid="{00000000-0005-0000-0000-00009C1D0000}"/>
    <cellStyle name="Normal 3 2 2 3 3 2 5 3" xfId="22662" xr:uid="{00000000-0005-0000-0000-00009A580000}"/>
    <cellStyle name="Normal 3 2 2 3 3 2 7" xfId="17649" xr:uid="{00000000-0005-0000-0000-000005450000}"/>
    <cellStyle name="Normal 3 2 2 3 3 3" xfId="3345" xr:uid="{00000000-0005-0000-0000-0000220D0000}"/>
    <cellStyle name="Normal 3 2 2 3 3 3 2" xfId="13419" xr:uid="{00000000-0005-0000-0000-00007C340000}"/>
    <cellStyle name="Normal 3 2 2 3 3 3 2 3" xfId="28514" xr:uid="{00000000-0005-0000-0000-0000766F0000}"/>
    <cellStyle name="Normal 3 2 2 3 3 3 3" xfId="8399" xr:uid="{00000000-0005-0000-0000-0000E0200000}"/>
    <cellStyle name="Normal 3 2 2 3 3 3 3 3" xfId="23497" xr:uid="{00000000-0005-0000-0000-0000DD5B0000}"/>
    <cellStyle name="Normal 3 2 2 3 3 3 5" xfId="18484" xr:uid="{00000000-0005-0000-0000-000048480000}"/>
    <cellStyle name="Normal 3 2 2 3 3 4" xfId="5038" xr:uid="{00000000-0005-0000-0000-0000BF130000}"/>
    <cellStyle name="Normal 3 2 2 3 3 4 2" xfId="15090" xr:uid="{00000000-0005-0000-0000-0000033B0000}"/>
    <cellStyle name="Normal 3 2 2 3 3 4 2 3" xfId="30185" xr:uid="{00000000-0005-0000-0000-0000FD750000}"/>
    <cellStyle name="Normal 3 2 2 3 3 4 3" xfId="10070" xr:uid="{00000000-0005-0000-0000-000067270000}"/>
    <cellStyle name="Normal 3 2 2 3 3 4 3 3" xfId="25168" xr:uid="{00000000-0005-0000-0000-000064620000}"/>
    <cellStyle name="Normal 3 2 2 3 3 4 5" xfId="20155" xr:uid="{00000000-0005-0000-0000-0000CF4E0000}"/>
    <cellStyle name="Normal 3 2 2 3 3 5" xfId="11748" xr:uid="{00000000-0005-0000-0000-0000F52D0000}"/>
    <cellStyle name="Normal 3 2 2 3 3 5 3" xfId="26843" xr:uid="{00000000-0005-0000-0000-0000EF680000}"/>
    <cellStyle name="Normal 3 2 2 3 3 6" xfId="6727" xr:uid="{00000000-0005-0000-0000-0000581A0000}"/>
    <cellStyle name="Normal 3 2 2 3 3 6 3" xfId="21826" xr:uid="{00000000-0005-0000-0000-000056550000}"/>
    <cellStyle name="Normal 3 2 2 3 3 8" xfId="16813" xr:uid="{00000000-0005-0000-0000-0000C1410000}"/>
    <cellStyle name="Normal 3 2 2 3 4" xfId="2075" xr:uid="{00000000-0005-0000-0000-00002B080000}"/>
    <cellStyle name="Normal 3 2 2 3 4 2" xfId="3764" xr:uid="{00000000-0005-0000-0000-0000C50E0000}"/>
    <cellStyle name="Normal 3 2 2 3 4 2 2" xfId="13837" xr:uid="{00000000-0005-0000-0000-00001E360000}"/>
    <cellStyle name="Normal 3 2 2 3 4 2 2 3" xfId="28932" xr:uid="{00000000-0005-0000-0000-000018710000}"/>
    <cellStyle name="Normal 3 2 2 3 4 2 3" xfId="8817" xr:uid="{00000000-0005-0000-0000-000082220000}"/>
    <cellStyle name="Normal 3 2 2 3 4 2 3 3" xfId="23915" xr:uid="{00000000-0005-0000-0000-00007F5D0000}"/>
    <cellStyle name="Normal 3 2 2 3 4 2 5" xfId="18902" xr:uid="{00000000-0005-0000-0000-0000EA490000}"/>
    <cellStyle name="Normal 3 2 2 3 4 3" xfId="5456" xr:uid="{00000000-0005-0000-0000-000061150000}"/>
    <cellStyle name="Normal 3 2 2 3 4 3 2" xfId="15508" xr:uid="{00000000-0005-0000-0000-0000A53C0000}"/>
    <cellStyle name="Normal 3 2 2 3 4 3 2 3" xfId="30603" xr:uid="{00000000-0005-0000-0000-00009F770000}"/>
    <cellStyle name="Normal 3 2 2 3 4 3 3" xfId="10488" xr:uid="{00000000-0005-0000-0000-000009290000}"/>
    <cellStyle name="Normal 3 2 2 3 4 3 3 3" xfId="25586" xr:uid="{00000000-0005-0000-0000-000006640000}"/>
    <cellStyle name="Normal 3 2 2 3 4 3 5" xfId="20573" xr:uid="{00000000-0005-0000-0000-000071500000}"/>
    <cellStyle name="Normal 3 2 2 3 4 4" xfId="12166" xr:uid="{00000000-0005-0000-0000-0000972F0000}"/>
    <cellStyle name="Normal 3 2 2 3 4 4 3" xfId="27261" xr:uid="{00000000-0005-0000-0000-0000916A0000}"/>
    <cellStyle name="Normal 3 2 2 3 4 5" xfId="7145" xr:uid="{00000000-0005-0000-0000-0000FA1B0000}"/>
    <cellStyle name="Normal 3 2 2 3 4 5 3" xfId="22244" xr:uid="{00000000-0005-0000-0000-0000F8560000}"/>
    <cellStyle name="Normal 3 2 2 3 4 7" xfId="17231" xr:uid="{00000000-0005-0000-0000-000063430000}"/>
    <cellStyle name="Normal 3 2 2 3 5" xfId="2927" xr:uid="{00000000-0005-0000-0000-0000800B0000}"/>
    <cellStyle name="Normal 3 2 2 3 5 2" xfId="13001" xr:uid="{00000000-0005-0000-0000-0000DA320000}"/>
    <cellStyle name="Normal 3 2 2 3 5 2 3" xfId="28096" xr:uid="{00000000-0005-0000-0000-0000D46D0000}"/>
    <cellStyle name="Normal 3 2 2 3 5 3" xfId="7981" xr:uid="{00000000-0005-0000-0000-00003E1F0000}"/>
    <cellStyle name="Normal 3 2 2 3 5 3 3" xfId="23079" xr:uid="{00000000-0005-0000-0000-00003B5A0000}"/>
    <cellStyle name="Normal 3 2 2 3 5 5" xfId="18066" xr:uid="{00000000-0005-0000-0000-0000A6460000}"/>
    <cellStyle name="Normal 3 2 2 3 6" xfId="4620" xr:uid="{00000000-0005-0000-0000-00001D120000}"/>
    <cellStyle name="Normal 3 2 2 3 6 2" xfId="14672" xr:uid="{00000000-0005-0000-0000-000061390000}"/>
    <cellStyle name="Normal 3 2 2 3 6 2 3" xfId="29767" xr:uid="{00000000-0005-0000-0000-00005B740000}"/>
    <cellStyle name="Normal 3 2 2 3 6 3" xfId="9652" xr:uid="{00000000-0005-0000-0000-0000C5250000}"/>
    <cellStyle name="Normal 3 2 2 3 6 3 3" xfId="24750" xr:uid="{00000000-0005-0000-0000-0000C2600000}"/>
    <cellStyle name="Normal 3 2 2 3 6 5" xfId="19737" xr:uid="{00000000-0005-0000-0000-00002D4D0000}"/>
    <cellStyle name="Normal 3 2 2 3 7" xfId="11330" xr:uid="{00000000-0005-0000-0000-0000532C0000}"/>
    <cellStyle name="Normal 3 2 2 3 7 3" xfId="26425" xr:uid="{00000000-0005-0000-0000-00004D670000}"/>
    <cellStyle name="Normal 3 2 2 3 8" xfId="6309" xr:uid="{00000000-0005-0000-0000-0000B6180000}"/>
    <cellStyle name="Normal 3 2 2 3 8 3" xfId="21408" xr:uid="{00000000-0005-0000-0000-0000B4530000}"/>
    <cellStyle name="Normal 3 2 2 4" xfId="1335" xr:uid="{00000000-0005-0000-0000-000047050000}"/>
    <cellStyle name="Normal 3 2 2 4 2" xfId="1758" xr:uid="{00000000-0005-0000-0000-0000EE060000}"/>
    <cellStyle name="Normal 3 2 2 4 2 2" xfId="2597" xr:uid="{00000000-0005-0000-0000-0000350A0000}"/>
    <cellStyle name="Normal 3 2 2 4 2 2 2" xfId="4286" xr:uid="{00000000-0005-0000-0000-0000CF100000}"/>
    <cellStyle name="Normal 3 2 2 4 2 2 2 2" xfId="14359" xr:uid="{00000000-0005-0000-0000-000028380000}"/>
    <cellStyle name="Normal 3 2 2 4 2 2 2 2 3" xfId="29454" xr:uid="{00000000-0005-0000-0000-000022730000}"/>
    <cellStyle name="Normal 3 2 2 4 2 2 2 3" xfId="9339" xr:uid="{00000000-0005-0000-0000-00008C240000}"/>
    <cellStyle name="Normal 3 2 2 4 2 2 2 3 3" xfId="24437" xr:uid="{00000000-0005-0000-0000-0000895F0000}"/>
    <cellStyle name="Normal 3 2 2 4 2 2 2 5" xfId="19424" xr:uid="{00000000-0005-0000-0000-0000F44B0000}"/>
    <cellStyle name="Normal 3 2 2 4 2 2 3" xfId="5978" xr:uid="{00000000-0005-0000-0000-00006B170000}"/>
    <cellStyle name="Normal 3 2 2 4 2 2 3 2" xfId="16030" xr:uid="{00000000-0005-0000-0000-0000AF3E0000}"/>
    <cellStyle name="Normal 3 2 2 4 2 2 3 2 3" xfId="31125" xr:uid="{00000000-0005-0000-0000-0000A9790000}"/>
    <cellStyle name="Normal 3 2 2 4 2 2 3 3" xfId="11010" xr:uid="{00000000-0005-0000-0000-0000132B0000}"/>
    <cellStyle name="Normal 3 2 2 4 2 2 3 3 3" xfId="26108" xr:uid="{00000000-0005-0000-0000-000010660000}"/>
    <cellStyle name="Normal 3 2 2 4 2 2 3 5" xfId="21095" xr:uid="{00000000-0005-0000-0000-00007B520000}"/>
    <cellStyle name="Normal 3 2 2 4 2 2 4" xfId="12688" xr:uid="{00000000-0005-0000-0000-0000A1310000}"/>
    <cellStyle name="Normal 3 2 2 4 2 2 4 3" xfId="27783" xr:uid="{00000000-0005-0000-0000-00009B6C0000}"/>
    <cellStyle name="Normal 3 2 2 4 2 2 5" xfId="7667" xr:uid="{00000000-0005-0000-0000-0000041E0000}"/>
    <cellStyle name="Normal 3 2 2 4 2 2 5 3" xfId="22766" xr:uid="{00000000-0005-0000-0000-000002590000}"/>
    <cellStyle name="Normal 3 2 2 4 2 2 7" xfId="17753" xr:uid="{00000000-0005-0000-0000-00006D450000}"/>
    <cellStyle name="Normal 3 2 2 4 2 3" xfId="3449" xr:uid="{00000000-0005-0000-0000-00008A0D0000}"/>
    <cellStyle name="Normal 3 2 2 4 2 3 2" xfId="13523" xr:uid="{00000000-0005-0000-0000-0000E4340000}"/>
    <cellStyle name="Normal 3 2 2 4 2 3 2 3" xfId="28618" xr:uid="{00000000-0005-0000-0000-0000DE6F0000}"/>
    <cellStyle name="Normal 3 2 2 4 2 3 3" xfId="8503" xr:uid="{00000000-0005-0000-0000-000048210000}"/>
    <cellStyle name="Normal 3 2 2 4 2 3 3 3" xfId="23601" xr:uid="{00000000-0005-0000-0000-0000455C0000}"/>
    <cellStyle name="Normal 3 2 2 4 2 3 5" xfId="18588" xr:uid="{00000000-0005-0000-0000-0000B0480000}"/>
    <cellStyle name="Normal 3 2 2 4 2 4" xfId="5142" xr:uid="{00000000-0005-0000-0000-000027140000}"/>
    <cellStyle name="Normal 3 2 2 4 2 4 2" xfId="15194" xr:uid="{00000000-0005-0000-0000-00006B3B0000}"/>
    <cellStyle name="Normal 3 2 2 4 2 4 2 3" xfId="30289" xr:uid="{00000000-0005-0000-0000-000065760000}"/>
    <cellStyle name="Normal 3 2 2 4 2 4 3" xfId="10174" xr:uid="{00000000-0005-0000-0000-0000CF270000}"/>
    <cellStyle name="Normal 3 2 2 4 2 4 3 3" xfId="25272" xr:uid="{00000000-0005-0000-0000-0000CC620000}"/>
    <cellStyle name="Normal 3 2 2 4 2 4 5" xfId="20259" xr:uid="{00000000-0005-0000-0000-0000374F0000}"/>
    <cellStyle name="Normal 3 2 2 4 2 5" xfId="11852" xr:uid="{00000000-0005-0000-0000-00005D2E0000}"/>
    <cellStyle name="Normal 3 2 2 4 2 5 3" xfId="26947" xr:uid="{00000000-0005-0000-0000-000057690000}"/>
    <cellStyle name="Normal 3 2 2 4 2 6" xfId="6831" xr:uid="{00000000-0005-0000-0000-0000C01A0000}"/>
    <cellStyle name="Normal 3 2 2 4 2 6 3" xfId="21930" xr:uid="{00000000-0005-0000-0000-0000BE550000}"/>
    <cellStyle name="Normal 3 2 2 4 2 8" xfId="16917" xr:uid="{00000000-0005-0000-0000-000029420000}"/>
    <cellStyle name="Normal 3 2 2 4 3" xfId="2179" xr:uid="{00000000-0005-0000-0000-000093080000}"/>
    <cellStyle name="Normal 3 2 2 4 3 2" xfId="3868" xr:uid="{00000000-0005-0000-0000-00002D0F0000}"/>
    <cellStyle name="Normal 3 2 2 4 3 2 2" xfId="13941" xr:uid="{00000000-0005-0000-0000-000086360000}"/>
    <cellStyle name="Normal 3 2 2 4 3 2 2 3" xfId="29036" xr:uid="{00000000-0005-0000-0000-000080710000}"/>
    <cellStyle name="Normal 3 2 2 4 3 2 3" xfId="8921" xr:uid="{00000000-0005-0000-0000-0000EA220000}"/>
    <cellStyle name="Normal 3 2 2 4 3 2 3 3" xfId="24019" xr:uid="{00000000-0005-0000-0000-0000E75D0000}"/>
    <cellStyle name="Normal 3 2 2 4 3 2 5" xfId="19006" xr:uid="{00000000-0005-0000-0000-0000524A0000}"/>
    <cellStyle name="Normal 3 2 2 4 3 3" xfId="5560" xr:uid="{00000000-0005-0000-0000-0000C9150000}"/>
    <cellStyle name="Normal 3 2 2 4 3 3 2" xfId="15612" xr:uid="{00000000-0005-0000-0000-00000D3D0000}"/>
    <cellStyle name="Normal 3 2 2 4 3 3 2 3" xfId="30707" xr:uid="{00000000-0005-0000-0000-000007780000}"/>
    <cellStyle name="Normal 3 2 2 4 3 3 3" xfId="10592" xr:uid="{00000000-0005-0000-0000-000071290000}"/>
    <cellStyle name="Normal 3 2 2 4 3 3 3 3" xfId="25690" xr:uid="{00000000-0005-0000-0000-00006E640000}"/>
    <cellStyle name="Normal 3 2 2 4 3 3 5" xfId="20677" xr:uid="{00000000-0005-0000-0000-0000D9500000}"/>
    <cellStyle name="Normal 3 2 2 4 3 4" xfId="12270" xr:uid="{00000000-0005-0000-0000-0000FF2F0000}"/>
    <cellStyle name="Normal 3 2 2 4 3 4 3" xfId="27365" xr:uid="{00000000-0005-0000-0000-0000F96A0000}"/>
    <cellStyle name="Normal 3 2 2 4 3 5" xfId="7249" xr:uid="{00000000-0005-0000-0000-0000621C0000}"/>
    <cellStyle name="Normal 3 2 2 4 3 5 3" xfId="22348" xr:uid="{00000000-0005-0000-0000-000060570000}"/>
    <cellStyle name="Normal 3 2 2 4 3 7" xfId="17335" xr:uid="{00000000-0005-0000-0000-0000CB430000}"/>
    <cellStyle name="Normal 3 2 2 4 4" xfId="3031" xr:uid="{00000000-0005-0000-0000-0000E80B0000}"/>
    <cellStyle name="Normal 3 2 2 4 4 2" xfId="13105" xr:uid="{00000000-0005-0000-0000-000042330000}"/>
    <cellStyle name="Normal 3 2 2 4 4 2 3" xfId="28200" xr:uid="{00000000-0005-0000-0000-00003C6E0000}"/>
    <cellStyle name="Normal 3 2 2 4 4 3" xfId="8085" xr:uid="{00000000-0005-0000-0000-0000A61F0000}"/>
    <cellStyle name="Normal 3 2 2 4 4 3 3" xfId="23183" xr:uid="{00000000-0005-0000-0000-0000A35A0000}"/>
    <cellStyle name="Normal 3 2 2 4 4 5" xfId="18170" xr:uid="{00000000-0005-0000-0000-00000E470000}"/>
    <cellStyle name="Normal 3 2 2 4 5" xfId="4724" xr:uid="{00000000-0005-0000-0000-000085120000}"/>
    <cellStyle name="Normal 3 2 2 4 5 2" xfId="14776" xr:uid="{00000000-0005-0000-0000-0000C9390000}"/>
    <cellStyle name="Normal 3 2 2 4 5 2 3" xfId="29871" xr:uid="{00000000-0005-0000-0000-0000C3740000}"/>
    <cellStyle name="Normal 3 2 2 4 5 3" xfId="9756" xr:uid="{00000000-0005-0000-0000-00002D260000}"/>
    <cellStyle name="Normal 3 2 2 4 5 3 3" xfId="24854" xr:uid="{00000000-0005-0000-0000-00002A610000}"/>
    <cellStyle name="Normal 3 2 2 4 5 5" xfId="19841" xr:uid="{00000000-0005-0000-0000-0000954D0000}"/>
    <cellStyle name="Normal 3 2 2 4 6" xfId="11434" xr:uid="{00000000-0005-0000-0000-0000BB2C0000}"/>
    <cellStyle name="Normal 3 2 2 4 6 3" xfId="26529" xr:uid="{00000000-0005-0000-0000-0000B5670000}"/>
    <cellStyle name="Normal 3 2 2 4 7" xfId="6413" xr:uid="{00000000-0005-0000-0000-00001E190000}"/>
    <cellStyle name="Normal 3 2 2 4 7 3" xfId="21512" xr:uid="{00000000-0005-0000-0000-00001C540000}"/>
    <cellStyle name="Normal 3 2 2 4 9" xfId="16499" xr:uid="{00000000-0005-0000-0000-000087400000}"/>
    <cellStyle name="Normal 3 2 2 5" xfId="1548" xr:uid="{00000000-0005-0000-0000-00001C060000}"/>
    <cellStyle name="Normal 3 2 2 5 2" xfId="2389" xr:uid="{00000000-0005-0000-0000-000065090000}"/>
    <cellStyle name="Normal 3 2 2 5 2 2" xfId="4078" xr:uid="{00000000-0005-0000-0000-0000FF0F0000}"/>
    <cellStyle name="Normal 3 2 2 5 2 2 2" xfId="14151" xr:uid="{00000000-0005-0000-0000-000058370000}"/>
    <cellStyle name="Normal 3 2 2 5 2 2 2 3" xfId="29246" xr:uid="{00000000-0005-0000-0000-000052720000}"/>
    <cellStyle name="Normal 3 2 2 5 2 2 3" xfId="9131" xr:uid="{00000000-0005-0000-0000-0000BC230000}"/>
    <cellStyle name="Normal 3 2 2 5 2 2 3 3" xfId="24229" xr:uid="{00000000-0005-0000-0000-0000B95E0000}"/>
    <cellStyle name="Normal 3 2 2 5 2 2 5" xfId="19216" xr:uid="{00000000-0005-0000-0000-0000244B0000}"/>
    <cellStyle name="Normal 3 2 2 5 2 3" xfId="5770" xr:uid="{00000000-0005-0000-0000-00009B160000}"/>
    <cellStyle name="Normal 3 2 2 5 2 3 2" xfId="15822" xr:uid="{00000000-0005-0000-0000-0000DF3D0000}"/>
    <cellStyle name="Normal 3 2 2 5 2 3 2 3" xfId="30917" xr:uid="{00000000-0005-0000-0000-0000D9780000}"/>
    <cellStyle name="Normal 3 2 2 5 2 3 3" xfId="10802" xr:uid="{00000000-0005-0000-0000-0000432A0000}"/>
    <cellStyle name="Normal 3 2 2 5 2 3 3 3" xfId="25900" xr:uid="{00000000-0005-0000-0000-000040650000}"/>
    <cellStyle name="Normal 3 2 2 5 2 3 5" xfId="20887" xr:uid="{00000000-0005-0000-0000-0000AB510000}"/>
    <cellStyle name="Normal 3 2 2 5 2 4" xfId="12480" xr:uid="{00000000-0005-0000-0000-0000D1300000}"/>
    <cellStyle name="Normal 3 2 2 5 2 4 3" xfId="27575" xr:uid="{00000000-0005-0000-0000-0000CB6B0000}"/>
    <cellStyle name="Normal 3 2 2 5 2 5" xfId="7459" xr:uid="{00000000-0005-0000-0000-0000341D0000}"/>
    <cellStyle name="Normal 3 2 2 5 2 5 3" xfId="22558" xr:uid="{00000000-0005-0000-0000-000032580000}"/>
    <cellStyle name="Normal 3 2 2 5 2 7" xfId="17545" xr:uid="{00000000-0005-0000-0000-00009D440000}"/>
    <cellStyle name="Normal 3 2 2 5 3" xfId="3241" xr:uid="{00000000-0005-0000-0000-0000BA0C0000}"/>
    <cellStyle name="Normal 3 2 2 5 3 2" xfId="13315" xr:uid="{00000000-0005-0000-0000-000014340000}"/>
    <cellStyle name="Normal 3 2 2 5 3 2 3" xfId="28410" xr:uid="{00000000-0005-0000-0000-00000E6F0000}"/>
    <cellStyle name="Normal 3 2 2 5 3 3" xfId="8295" xr:uid="{00000000-0005-0000-0000-000078200000}"/>
    <cellStyle name="Normal 3 2 2 5 3 3 3" xfId="23393" xr:uid="{00000000-0005-0000-0000-0000755B0000}"/>
    <cellStyle name="Normal 3 2 2 5 3 5" xfId="18380" xr:uid="{00000000-0005-0000-0000-0000E0470000}"/>
    <cellStyle name="Normal 3 2 2 5 4" xfId="4934" xr:uid="{00000000-0005-0000-0000-000057130000}"/>
    <cellStyle name="Normal 3 2 2 5 4 2" xfId="14986" xr:uid="{00000000-0005-0000-0000-00009B3A0000}"/>
    <cellStyle name="Normal 3 2 2 5 4 2 3" xfId="30081" xr:uid="{00000000-0005-0000-0000-000095750000}"/>
    <cellStyle name="Normal 3 2 2 5 4 3" xfId="9966" xr:uid="{00000000-0005-0000-0000-0000FF260000}"/>
    <cellStyle name="Normal 3 2 2 5 4 3 3" xfId="25064" xr:uid="{00000000-0005-0000-0000-0000FC610000}"/>
    <cellStyle name="Normal 3 2 2 5 4 5" xfId="20051" xr:uid="{00000000-0005-0000-0000-0000674E0000}"/>
    <cellStyle name="Normal 3 2 2 5 5" xfId="11644" xr:uid="{00000000-0005-0000-0000-00008D2D0000}"/>
    <cellStyle name="Normal 3 2 2 5 5 3" xfId="26739" xr:uid="{00000000-0005-0000-0000-000087680000}"/>
    <cellStyle name="Normal 3 2 2 5 6" xfId="6623" xr:uid="{00000000-0005-0000-0000-0000F0190000}"/>
    <cellStyle name="Normal 3 2 2 5 6 3" xfId="21722" xr:uid="{00000000-0005-0000-0000-0000EE540000}"/>
    <cellStyle name="Normal 3 2 2 5 8" xfId="16709" xr:uid="{00000000-0005-0000-0000-000059410000}"/>
    <cellStyle name="Normal 3 2 2 6" xfId="1969" xr:uid="{00000000-0005-0000-0000-0000C1070000}"/>
    <cellStyle name="Normal 3 2 2 6 2" xfId="3660" xr:uid="{00000000-0005-0000-0000-00005D0E0000}"/>
    <cellStyle name="Normal 3 2 2 6 2 2" xfId="13733" xr:uid="{00000000-0005-0000-0000-0000B6350000}"/>
    <cellStyle name="Normal 3 2 2 6 2 2 3" xfId="28828" xr:uid="{00000000-0005-0000-0000-0000B0700000}"/>
    <cellStyle name="Normal 3 2 2 6 2 3" xfId="8713" xr:uid="{00000000-0005-0000-0000-00001A220000}"/>
    <cellStyle name="Normal 3 2 2 6 2 3 3" xfId="23811" xr:uid="{00000000-0005-0000-0000-0000175D0000}"/>
    <cellStyle name="Normal 3 2 2 6 2 5" xfId="18798" xr:uid="{00000000-0005-0000-0000-000082490000}"/>
    <cellStyle name="Normal 3 2 2 6 3" xfId="5352" xr:uid="{00000000-0005-0000-0000-0000F9140000}"/>
    <cellStyle name="Normal 3 2 2 6 3 2" xfId="15404" xr:uid="{00000000-0005-0000-0000-00003D3C0000}"/>
    <cellStyle name="Normal 3 2 2 6 3 2 3" xfId="30499" xr:uid="{00000000-0005-0000-0000-000037770000}"/>
    <cellStyle name="Normal 3 2 2 6 3 3" xfId="10384" xr:uid="{00000000-0005-0000-0000-0000A1280000}"/>
    <cellStyle name="Normal 3 2 2 6 3 3 3" xfId="25482" xr:uid="{00000000-0005-0000-0000-00009E630000}"/>
    <cellStyle name="Normal 3 2 2 6 3 5" xfId="20469" xr:uid="{00000000-0005-0000-0000-000009500000}"/>
    <cellStyle name="Normal 3 2 2 6 4" xfId="12062" xr:uid="{00000000-0005-0000-0000-00002F2F0000}"/>
    <cellStyle name="Normal 3 2 2 6 4 3" xfId="27157" xr:uid="{00000000-0005-0000-0000-0000296A0000}"/>
    <cellStyle name="Normal 3 2 2 6 5" xfId="7041" xr:uid="{00000000-0005-0000-0000-0000921B0000}"/>
    <cellStyle name="Normal 3 2 2 6 5 3" xfId="22140" xr:uid="{00000000-0005-0000-0000-000090560000}"/>
    <cellStyle name="Normal 3 2 2 6 7" xfId="17127" xr:uid="{00000000-0005-0000-0000-0000FB420000}"/>
    <cellStyle name="Normal 3 2 2 7" xfId="2819" xr:uid="{00000000-0005-0000-0000-0000140B0000}"/>
    <cellStyle name="Normal 3 2 2 7 2" xfId="12897" xr:uid="{00000000-0005-0000-0000-000072320000}"/>
    <cellStyle name="Normal 3 2 2 7 2 3" xfId="27992" xr:uid="{00000000-0005-0000-0000-00006C6D0000}"/>
    <cellStyle name="Normal 3 2 2 7 3" xfId="7877" xr:uid="{00000000-0005-0000-0000-0000D61E0000}"/>
    <cellStyle name="Normal 3 2 2 7 3 3" xfId="22975" xr:uid="{00000000-0005-0000-0000-0000D3590000}"/>
    <cellStyle name="Normal 3 2 2 7 5" xfId="17962" xr:uid="{00000000-0005-0000-0000-00003E460000}"/>
    <cellStyle name="Normal 3 2 2 8" xfId="4513" xr:uid="{00000000-0005-0000-0000-0000B2110000}"/>
    <cellStyle name="Normal 3 2 2 8 2" xfId="14568" xr:uid="{00000000-0005-0000-0000-0000F9380000}"/>
    <cellStyle name="Normal 3 2 2 8 2 3" xfId="29663" xr:uid="{00000000-0005-0000-0000-0000F3730000}"/>
    <cellStyle name="Normal 3 2 2 8 3" xfId="9548" xr:uid="{00000000-0005-0000-0000-00005D250000}"/>
    <cellStyle name="Normal 3 2 2 8 3 3" xfId="24646" xr:uid="{00000000-0005-0000-0000-00005A600000}"/>
    <cellStyle name="Normal 3 2 2 8 5" xfId="19633" xr:uid="{00000000-0005-0000-0000-0000C54C0000}"/>
    <cellStyle name="Normal 3 2 2 9" xfId="11224" xr:uid="{00000000-0005-0000-0000-0000E92B0000}"/>
    <cellStyle name="Normal 3 2 2 9 3" xfId="26321" xr:uid="{00000000-0005-0000-0000-0000E5660000}"/>
    <cellStyle name="Normal 3 2 3" xfId="519" xr:uid="{00000000-0005-0000-0000-000013020000}"/>
    <cellStyle name="Normal 3 3" xfId="838" xr:uid="{00000000-0005-0000-0000-000055030000}"/>
    <cellStyle name="Normal 3 3 10" xfId="6204" xr:uid="{00000000-0005-0000-0000-00004D180000}"/>
    <cellStyle name="Normal 3 3 10 3" xfId="21305" xr:uid="{00000000-0005-0000-0000-00004D530000}"/>
    <cellStyle name="Normal 3 3 11" xfId="31374" xr:uid="{342DFB25-517A-46C3-BF54-BB26389A28E0}"/>
    <cellStyle name="Normal 3 3 12" xfId="16290" xr:uid="{00000000-0005-0000-0000-0000B63F0000}"/>
    <cellStyle name="Normal 3 3 2" xfId="1169" xr:uid="{00000000-0005-0000-0000-0000A1040000}"/>
    <cellStyle name="Normal 3 3 2 11" xfId="16344" xr:uid="{00000000-0005-0000-0000-0000EC3F0000}"/>
    <cellStyle name="Normal 3 3 2 2" xfId="1277" xr:uid="{00000000-0005-0000-0000-00000D050000}"/>
    <cellStyle name="Normal 3 3 2 2 10" xfId="16448" xr:uid="{00000000-0005-0000-0000-000054400000}"/>
    <cellStyle name="Normal 3 3 2 2 2" xfId="1494" xr:uid="{00000000-0005-0000-0000-0000E6050000}"/>
    <cellStyle name="Normal 3 3 2 2 2 2" xfId="1915" xr:uid="{00000000-0005-0000-0000-00008B070000}"/>
    <cellStyle name="Normal 3 3 2 2 2 2 2" xfId="2754" xr:uid="{00000000-0005-0000-0000-0000D20A0000}"/>
    <cellStyle name="Normal 3 3 2 2 2 2 2 2" xfId="4443" xr:uid="{00000000-0005-0000-0000-00006C110000}"/>
    <cellStyle name="Normal 3 3 2 2 2 2 2 2 2" xfId="14516" xr:uid="{00000000-0005-0000-0000-0000C5380000}"/>
    <cellStyle name="Normal 3 3 2 2 2 2 2 2 2 3" xfId="29611" xr:uid="{00000000-0005-0000-0000-0000BF730000}"/>
    <cellStyle name="Normal 3 3 2 2 2 2 2 2 3" xfId="9496" xr:uid="{00000000-0005-0000-0000-000029250000}"/>
    <cellStyle name="Normal 3 3 2 2 2 2 2 2 3 3" xfId="24594" xr:uid="{00000000-0005-0000-0000-000026600000}"/>
    <cellStyle name="Normal 3 3 2 2 2 2 2 2 5" xfId="19581" xr:uid="{00000000-0005-0000-0000-0000914C0000}"/>
    <cellStyle name="Normal 3 3 2 2 2 2 2 3" xfId="6135" xr:uid="{00000000-0005-0000-0000-000008180000}"/>
    <cellStyle name="Normal 3 3 2 2 2 2 2 3 2" xfId="16187" xr:uid="{00000000-0005-0000-0000-00004C3F0000}"/>
    <cellStyle name="Normal 3 3 2 2 2 2 2 3 2 3" xfId="31282" xr:uid="{00000000-0005-0000-0000-0000467A0000}"/>
    <cellStyle name="Normal 3 3 2 2 2 2 2 3 3" xfId="11167" xr:uid="{00000000-0005-0000-0000-0000B02B0000}"/>
    <cellStyle name="Normal 3 3 2 2 2 2 2 3 3 3" xfId="26265" xr:uid="{00000000-0005-0000-0000-0000AD660000}"/>
    <cellStyle name="Normal 3 3 2 2 2 2 2 3 5" xfId="21252" xr:uid="{00000000-0005-0000-0000-000018530000}"/>
    <cellStyle name="Normal 3 3 2 2 2 2 2 4" xfId="12845" xr:uid="{00000000-0005-0000-0000-00003E320000}"/>
    <cellStyle name="Normal 3 3 2 2 2 2 2 4 3" xfId="27940" xr:uid="{00000000-0005-0000-0000-0000386D0000}"/>
    <cellStyle name="Normal 3 3 2 2 2 2 2 5" xfId="7824" xr:uid="{00000000-0005-0000-0000-0000A11E0000}"/>
    <cellStyle name="Normal 3 3 2 2 2 2 2 5 3" xfId="22923" xr:uid="{00000000-0005-0000-0000-00009F590000}"/>
    <cellStyle name="Normal 3 3 2 2 2 2 2 7" xfId="17910" xr:uid="{00000000-0005-0000-0000-00000A460000}"/>
    <cellStyle name="Normal 3 3 2 2 2 2 3" xfId="3606" xr:uid="{00000000-0005-0000-0000-0000270E0000}"/>
    <cellStyle name="Normal 3 3 2 2 2 2 3 2" xfId="13680" xr:uid="{00000000-0005-0000-0000-000081350000}"/>
    <cellStyle name="Normal 3 3 2 2 2 2 3 2 3" xfId="28775" xr:uid="{00000000-0005-0000-0000-00007B700000}"/>
    <cellStyle name="Normal 3 3 2 2 2 2 3 3" xfId="8660" xr:uid="{00000000-0005-0000-0000-0000E5210000}"/>
    <cellStyle name="Normal 3 3 2 2 2 2 3 3 3" xfId="23758" xr:uid="{00000000-0005-0000-0000-0000E25C0000}"/>
    <cellStyle name="Normal 3 3 2 2 2 2 3 5" xfId="18745" xr:uid="{00000000-0005-0000-0000-00004D490000}"/>
    <cellStyle name="Normal 3 3 2 2 2 2 4" xfId="5299" xr:uid="{00000000-0005-0000-0000-0000C4140000}"/>
    <cellStyle name="Normal 3 3 2 2 2 2 4 2" xfId="15351" xr:uid="{00000000-0005-0000-0000-0000083C0000}"/>
    <cellStyle name="Normal 3 3 2 2 2 2 4 2 3" xfId="30446" xr:uid="{00000000-0005-0000-0000-000002770000}"/>
    <cellStyle name="Normal 3 3 2 2 2 2 4 3" xfId="10331" xr:uid="{00000000-0005-0000-0000-00006C280000}"/>
    <cellStyle name="Normal 3 3 2 2 2 2 4 3 3" xfId="25429" xr:uid="{00000000-0005-0000-0000-000069630000}"/>
    <cellStyle name="Normal 3 3 2 2 2 2 4 5" xfId="20416" xr:uid="{00000000-0005-0000-0000-0000D44F0000}"/>
    <cellStyle name="Normal 3 3 2 2 2 2 5" xfId="12009" xr:uid="{00000000-0005-0000-0000-0000FA2E0000}"/>
    <cellStyle name="Normal 3 3 2 2 2 2 5 3" xfId="27104" xr:uid="{00000000-0005-0000-0000-0000F4690000}"/>
    <cellStyle name="Normal 3 3 2 2 2 2 6" xfId="6988" xr:uid="{00000000-0005-0000-0000-00005D1B0000}"/>
    <cellStyle name="Normal 3 3 2 2 2 2 6 3" xfId="22087" xr:uid="{00000000-0005-0000-0000-00005B560000}"/>
    <cellStyle name="Normal 3 3 2 2 2 2 8" xfId="17074" xr:uid="{00000000-0005-0000-0000-0000C6420000}"/>
    <cellStyle name="Normal 3 3 2 2 2 3" xfId="2336" xr:uid="{00000000-0005-0000-0000-000030090000}"/>
    <cellStyle name="Normal 3 3 2 2 2 3 2" xfId="4025" xr:uid="{00000000-0005-0000-0000-0000CA0F0000}"/>
    <cellStyle name="Normal 3 3 2 2 2 3 2 2" xfId="14098" xr:uid="{00000000-0005-0000-0000-000023370000}"/>
    <cellStyle name="Normal 3 3 2 2 2 3 2 2 3" xfId="29193" xr:uid="{00000000-0005-0000-0000-00001D720000}"/>
    <cellStyle name="Normal 3 3 2 2 2 3 2 3" xfId="9078" xr:uid="{00000000-0005-0000-0000-000087230000}"/>
    <cellStyle name="Normal 3 3 2 2 2 3 2 3 3" xfId="24176" xr:uid="{00000000-0005-0000-0000-0000845E0000}"/>
    <cellStyle name="Normal 3 3 2 2 2 3 2 5" xfId="19163" xr:uid="{00000000-0005-0000-0000-0000EF4A0000}"/>
    <cellStyle name="Normal 3 3 2 2 2 3 3" xfId="5717" xr:uid="{00000000-0005-0000-0000-000066160000}"/>
    <cellStyle name="Normal 3 3 2 2 2 3 3 2" xfId="15769" xr:uid="{00000000-0005-0000-0000-0000AA3D0000}"/>
    <cellStyle name="Normal 3 3 2 2 2 3 3 2 3" xfId="30864" xr:uid="{00000000-0005-0000-0000-0000A4780000}"/>
    <cellStyle name="Normal 3 3 2 2 2 3 3 3" xfId="10749" xr:uid="{00000000-0005-0000-0000-00000E2A0000}"/>
    <cellStyle name="Normal 3 3 2 2 2 3 3 3 3" xfId="25847" xr:uid="{00000000-0005-0000-0000-00000B650000}"/>
    <cellStyle name="Normal 3 3 2 2 2 3 3 5" xfId="20834" xr:uid="{00000000-0005-0000-0000-000076510000}"/>
    <cellStyle name="Normal 3 3 2 2 2 3 4" xfId="12427" xr:uid="{00000000-0005-0000-0000-00009C300000}"/>
    <cellStyle name="Normal 3 3 2 2 2 3 4 3" xfId="27522" xr:uid="{00000000-0005-0000-0000-0000966B0000}"/>
    <cellStyle name="Normal 3 3 2 2 2 3 5" xfId="7406" xr:uid="{00000000-0005-0000-0000-0000FF1C0000}"/>
    <cellStyle name="Normal 3 3 2 2 2 3 5 3" xfId="22505" xr:uid="{00000000-0005-0000-0000-0000FD570000}"/>
    <cellStyle name="Normal 3 3 2 2 2 3 7" xfId="17492" xr:uid="{00000000-0005-0000-0000-000068440000}"/>
    <cellStyle name="Normal 3 3 2 2 2 4" xfId="3188" xr:uid="{00000000-0005-0000-0000-0000850C0000}"/>
    <cellStyle name="Normal 3 3 2 2 2 4 2" xfId="13262" xr:uid="{00000000-0005-0000-0000-0000DF330000}"/>
    <cellStyle name="Normal 3 3 2 2 2 4 2 3" xfId="28357" xr:uid="{00000000-0005-0000-0000-0000D96E0000}"/>
    <cellStyle name="Normal 3 3 2 2 2 4 3" xfId="8242" xr:uid="{00000000-0005-0000-0000-000043200000}"/>
    <cellStyle name="Normal 3 3 2 2 2 4 3 3" xfId="23340" xr:uid="{00000000-0005-0000-0000-0000405B0000}"/>
    <cellStyle name="Normal 3 3 2 2 2 4 5" xfId="18327" xr:uid="{00000000-0005-0000-0000-0000AB470000}"/>
    <cellStyle name="Normal 3 3 2 2 2 5" xfId="4881" xr:uid="{00000000-0005-0000-0000-000022130000}"/>
    <cellStyle name="Normal 3 3 2 2 2 5 2" xfId="14933" xr:uid="{00000000-0005-0000-0000-0000663A0000}"/>
    <cellStyle name="Normal 3 3 2 2 2 5 2 3" xfId="30028" xr:uid="{00000000-0005-0000-0000-000060750000}"/>
    <cellStyle name="Normal 3 3 2 2 2 5 3" xfId="9913" xr:uid="{00000000-0005-0000-0000-0000CA260000}"/>
    <cellStyle name="Normal 3 3 2 2 2 5 3 3" xfId="25011" xr:uid="{00000000-0005-0000-0000-0000C7610000}"/>
    <cellStyle name="Normal 3 3 2 2 2 5 5" xfId="19998" xr:uid="{00000000-0005-0000-0000-0000324E0000}"/>
    <cellStyle name="Normal 3 3 2 2 2 6" xfId="11591" xr:uid="{00000000-0005-0000-0000-0000582D0000}"/>
    <cellStyle name="Normal 3 3 2 2 2 6 3" xfId="26686" xr:uid="{00000000-0005-0000-0000-000052680000}"/>
    <cellStyle name="Normal 3 3 2 2 2 7" xfId="6570" xr:uid="{00000000-0005-0000-0000-0000BB190000}"/>
    <cellStyle name="Normal 3 3 2 2 2 7 3" xfId="21669" xr:uid="{00000000-0005-0000-0000-0000B9540000}"/>
    <cellStyle name="Normal 3 3 2 2 2 9" xfId="16656" xr:uid="{00000000-0005-0000-0000-000024410000}"/>
    <cellStyle name="Normal 3 3 2 2 3" xfId="1707" xr:uid="{00000000-0005-0000-0000-0000BB060000}"/>
    <cellStyle name="Normal 3 3 2 2 3 2" xfId="2546" xr:uid="{00000000-0005-0000-0000-0000020A0000}"/>
    <cellStyle name="Normal 3 3 2 2 3 2 2" xfId="4235" xr:uid="{00000000-0005-0000-0000-00009C100000}"/>
    <cellStyle name="Normal 3 3 2 2 3 2 2 2" xfId="14308" xr:uid="{00000000-0005-0000-0000-0000F5370000}"/>
    <cellStyle name="Normal 3 3 2 2 3 2 2 2 3" xfId="29403" xr:uid="{00000000-0005-0000-0000-0000EF720000}"/>
    <cellStyle name="Normal 3 3 2 2 3 2 2 3" xfId="9288" xr:uid="{00000000-0005-0000-0000-000059240000}"/>
    <cellStyle name="Normal 3 3 2 2 3 2 2 3 3" xfId="24386" xr:uid="{00000000-0005-0000-0000-0000565F0000}"/>
    <cellStyle name="Normal 3 3 2 2 3 2 2 5" xfId="19373" xr:uid="{00000000-0005-0000-0000-0000C14B0000}"/>
    <cellStyle name="Normal 3 3 2 2 3 2 3" xfId="5927" xr:uid="{00000000-0005-0000-0000-000038170000}"/>
    <cellStyle name="Normal 3 3 2 2 3 2 3 2" xfId="15979" xr:uid="{00000000-0005-0000-0000-00007C3E0000}"/>
    <cellStyle name="Normal 3 3 2 2 3 2 3 2 3" xfId="31074" xr:uid="{00000000-0005-0000-0000-000076790000}"/>
    <cellStyle name="Normal 3 3 2 2 3 2 3 3" xfId="10959" xr:uid="{00000000-0005-0000-0000-0000E02A0000}"/>
    <cellStyle name="Normal 3 3 2 2 3 2 3 3 3" xfId="26057" xr:uid="{00000000-0005-0000-0000-0000DD650000}"/>
    <cellStyle name="Normal 3 3 2 2 3 2 3 5" xfId="21044" xr:uid="{00000000-0005-0000-0000-000048520000}"/>
    <cellStyle name="Normal 3 3 2 2 3 2 4" xfId="12637" xr:uid="{00000000-0005-0000-0000-00006E310000}"/>
    <cellStyle name="Normal 3 3 2 2 3 2 4 3" xfId="27732" xr:uid="{00000000-0005-0000-0000-0000686C0000}"/>
    <cellStyle name="Normal 3 3 2 2 3 2 5" xfId="7616" xr:uid="{00000000-0005-0000-0000-0000D11D0000}"/>
    <cellStyle name="Normal 3 3 2 2 3 2 5 3" xfId="22715" xr:uid="{00000000-0005-0000-0000-0000CF580000}"/>
    <cellStyle name="Normal 3 3 2 2 3 2 7" xfId="17702" xr:uid="{00000000-0005-0000-0000-00003A450000}"/>
    <cellStyle name="Normal 3 3 2 2 3 3" xfId="3398" xr:uid="{00000000-0005-0000-0000-0000570D0000}"/>
    <cellStyle name="Normal 3 3 2 2 3 3 2" xfId="13472" xr:uid="{00000000-0005-0000-0000-0000B1340000}"/>
    <cellStyle name="Normal 3 3 2 2 3 3 2 3" xfId="28567" xr:uid="{00000000-0005-0000-0000-0000AB6F0000}"/>
    <cellStyle name="Normal 3 3 2 2 3 3 3" xfId="8452" xr:uid="{00000000-0005-0000-0000-000015210000}"/>
    <cellStyle name="Normal 3 3 2 2 3 3 3 3" xfId="23550" xr:uid="{00000000-0005-0000-0000-0000125C0000}"/>
    <cellStyle name="Normal 3 3 2 2 3 3 5" xfId="18537" xr:uid="{00000000-0005-0000-0000-00007D480000}"/>
    <cellStyle name="Normal 3 3 2 2 3 4" xfId="5091" xr:uid="{00000000-0005-0000-0000-0000F4130000}"/>
    <cellStyle name="Normal 3 3 2 2 3 4 2" xfId="15143" xr:uid="{00000000-0005-0000-0000-0000383B0000}"/>
    <cellStyle name="Normal 3 3 2 2 3 4 2 3" xfId="30238" xr:uid="{00000000-0005-0000-0000-000032760000}"/>
    <cellStyle name="Normal 3 3 2 2 3 4 3" xfId="10123" xr:uid="{00000000-0005-0000-0000-00009C270000}"/>
    <cellStyle name="Normal 3 3 2 2 3 4 3 3" xfId="25221" xr:uid="{00000000-0005-0000-0000-000099620000}"/>
    <cellStyle name="Normal 3 3 2 2 3 4 5" xfId="20208" xr:uid="{00000000-0005-0000-0000-0000044F0000}"/>
    <cellStyle name="Normal 3 3 2 2 3 5" xfId="11801" xr:uid="{00000000-0005-0000-0000-00002A2E0000}"/>
    <cellStyle name="Normal 3 3 2 2 3 5 3" xfId="26896" xr:uid="{00000000-0005-0000-0000-000024690000}"/>
    <cellStyle name="Normal 3 3 2 2 3 6" xfId="6780" xr:uid="{00000000-0005-0000-0000-00008D1A0000}"/>
    <cellStyle name="Normal 3 3 2 2 3 6 3" xfId="21879" xr:uid="{00000000-0005-0000-0000-00008B550000}"/>
    <cellStyle name="Normal 3 3 2 2 3 8" xfId="16866" xr:uid="{00000000-0005-0000-0000-0000F6410000}"/>
    <cellStyle name="Normal 3 3 2 2 4" xfId="2128" xr:uid="{00000000-0005-0000-0000-000060080000}"/>
    <cellStyle name="Normal 3 3 2 2 4 2" xfId="3817" xr:uid="{00000000-0005-0000-0000-0000FA0E0000}"/>
    <cellStyle name="Normal 3 3 2 2 4 2 2" xfId="13890" xr:uid="{00000000-0005-0000-0000-000053360000}"/>
    <cellStyle name="Normal 3 3 2 2 4 2 2 3" xfId="28985" xr:uid="{00000000-0005-0000-0000-00004D710000}"/>
    <cellStyle name="Normal 3 3 2 2 4 2 3" xfId="8870" xr:uid="{00000000-0005-0000-0000-0000B7220000}"/>
    <cellStyle name="Normal 3 3 2 2 4 2 3 3" xfId="23968" xr:uid="{00000000-0005-0000-0000-0000B45D0000}"/>
    <cellStyle name="Normal 3 3 2 2 4 2 5" xfId="18955" xr:uid="{00000000-0005-0000-0000-00001F4A0000}"/>
    <cellStyle name="Normal 3 3 2 2 4 3" xfId="5509" xr:uid="{00000000-0005-0000-0000-000096150000}"/>
    <cellStyle name="Normal 3 3 2 2 4 3 2" xfId="15561" xr:uid="{00000000-0005-0000-0000-0000DA3C0000}"/>
    <cellStyle name="Normal 3 3 2 2 4 3 2 3" xfId="30656" xr:uid="{00000000-0005-0000-0000-0000D4770000}"/>
    <cellStyle name="Normal 3 3 2 2 4 3 3" xfId="10541" xr:uid="{00000000-0005-0000-0000-00003E290000}"/>
    <cellStyle name="Normal 3 3 2 2 4 3 3 3" xfId="25639" xr:uid="{00000000-0005-0000-0000-00003B640000}"/>
    <cellStyle name="Normal 3 3 2 2 4 3 5" xfId="20626" xr:uid="{00000000-0005-0000-0000-0000A6500000}"/>
    <cellStyle name="Normal 3 3 2 2 4 4" xfId="12219" xr:uid="{00000000-0005-0000-0000-0000CC2F0000}"/>
    <cellStyle name="Normal 3 3 2 2 4 4 3" xfId="27314" xr:uid="{00000000-0005-0000-0000-0000C66A0000}"/>
    <cellStyle name="Normal 3 3 2 2 4 5" xfId="7198" xr:uid="{00000000-0005-0000-0000-00002F1C0000}"/>
    <cellStyle name="Normal 3 3 2 2 4 5 3" xfId="22297" xr:uid="{00000000-0005-0000-0000-00002D570000}"/>
    <cellStyle name="Normal 3 3 2 2 4 7" xfId="17284" xr:uid="{00000000-0005-0000-0000-000098430000}"/>
    <cellStyle name="Normal 3 3 2 2 5" xfId="2980" xr:uid="{00000000-0005-0000-0000-0000B50B0000}"/>
    <cellStyle name="Normal 3 3 2 2 5 2" xfId="13054" xr:uid="{00000000-0005-0000-0000-00000F330000}"/>
    <cellStyle name="Normal 3 3 2 2 5 2 3" xfId="28149" xr:uid="{00000000-0005-0000-0000-0000096E0000}"/>
    <cellStyle name="Normal 3 3 2 2 5 3" xfId="8034" xr:uid="{00000000-0005-0000-0000-0000731F0000}"/>
    <cellStyle name="Normal 3 3 2 2 5 3 3" xfId="23132" xr:uid="{00000000-0005-0000-0000-0000705A0000}"/>
    <cellStyle name="Normal 3 3 2 2 5 5" xfId="18119" xr:uid="{00000000-0005-0000-0000-0000DB460000}"/>
    <cellStyle name="Normal 3 3 2 2 6" xfId="4673" xr:uid="{00000000-0005-0000-0000-000052120000}"/>
    <cellStyle name="Normal 3 3 2 2 6 2" xfId="14725" xr:uid="{00000000-0005-0000-0000-000096390000}"/>
    <cellStyle name="Normal 3 3 2 2 6 2 3" xfId="29820" xr:uid="{00000000-0005-0000-0000-000090740000}"/>
    <cellStyle name="Normal 3 3 2 2 6 3" xfId="9705" xr:uid="{00000000-0005-0000-0000-0000FA250000}"/>
    <cellStyle name="Normal 3 3 2 2 6 3 3" xfId="24803" xr:uid="{00000000-0005-0000-0000-0000F7600000}"/>
    <cellStyle name="Normal 3 3 2 2 6 5" xfId="19790" xr:uid="{00000000-0005-0000-0000-0000624D0000}"/>
    <cellStyle name="Normal 3 3 2 2 7" xfId="11383" xr:uid="{00000000-0005-0000-0000-0000882C0000}"/>
    <cellStyle name="Normal 3 3 2 2 7 3" xfId="26478" xr:uid="{00000000-0005-0000-0000-000082670000}"/>
    <cellStyle name="Normal 3 3 2 2 8" xfId="6362" xr:uid="{00000000-0005-0000-0000-0000EB180000}"/>
    <cellStyle name="Normal 3 3 2 2 8 3" xfId="21461" xr:uid="{00000000-0005-0000-0000-0000E9530000}"/>
    <cellStyle name="Normal 3 3 2 3" xfId="1390" xr:uid="{00000000-0005-0000-0000-00007E050000}"/>
    <cellStyle name="Normal 3 3 2 3 2" xfId="1811" xr:uid="{00000000-0005-0000-0000-000023070000}"/>
    <cellStyle name="Normal 3 3 2 3 2 2" xfId="2650" xr:uid="{00000000-0005-0000-0000-00006A0A0000}"/>
    <cellStyle name="Normal 3 3 2 3 2 2 2" xfId="4339" xr:uid="{00000000-0005-0000-0000-000004110000}"/>
    <cellStyle name="Normal 3 3 2 3 2 2 2 2" xfId="14412" xr:uid="{00000000-0005-0000-0000-00005D380000}"/>
    <cellStyle name="Normal 3 3 2 3 2 2 2 2 3" xfId="29507" xr:uid="{00000000-0005-0000-0000-000057730000}"/>
    <cellStyle name="Normal 3 3 2 3 2 2 2 3" xfId="9392" xr:uid="{00000000-0005-0000-0000-0000C1240000}"/>
    <cellStyle name="Normal 3 3 2 3 2 2 2 3 3" xfId="24490" xr:uid="{00000000-0005-0000-0000-0000BE5F0000}"/>
    <cellStyle name="Normal 3 3 2 3 2 2 2 5" xfId="19477" xr:uid="{00000000-0005-0000-0000-0000294C0000}"/>
    <cellStyle name="Normal 3 3 2 3 2 2 3" xfId="6031" xr:uid="{00000000-0005-0000-0000-0000A0170000}"/>
    <cellStyle name="Normal 3 3 2 3 2 2 3 2" xfId="16083" xr:uid="{00000000-0005-0000-0000-0000E43E0000}"/>
    <cellStyle name="Normal 3 3 2 3 2 2 3 2 3" xfId="31178" xr:uid="{00000000-0005-0000-0000-0000DE790000}"/>
    <cellStyle name="Normal 3 3 2 3 2 2 3 3" xfId="11063" xr:uid="{00000000-0005-0000-0000-0000482B0000}"/>
    <cellStyle name="Normal 3 3 2 3 2 2 3 3 3" xfId="26161" xr:uid="{00000000-0005-0000-0000-000045660000}"/>
    <cellStyle name="Normal 3 3 2 3 2 2 3 5" xfId="21148" xr:uid="{00000000-0005-0000-0000-0000B0520000}"/>
    <cellStyle name="Normal 3 3 2 3 2 2 4" xfId="12741" xr:uid="{00000000-0005-0000-0000-0000D6310000}"/>
    <cellStyle name="Normal 3 3 2 3 2 2 4 3" xfId="27836" xr:uid="{00000000-0005-0000-0000-0000D06C0000}"/>
    <cellStyle name="Normal 3 3 2 3 2 2 5" xfId="7720" xr:uid="{00000000-0005-0000-0000-0000391E0000}"/>
    <cellStyle name="Normal 3 3 2 3 2 2 5 3" xfId="22819" xr:uid="{00000000-0005-0000-0000-000037590000}"/>
    <cellStyle name="Normal 3 3 2 3 2 2 7" xfId="17806" xr:uid="{00000000-0005-0000-0000-0000A2450000}"/>
    <cellStyle name="Normal 3 3 2 3 2 3" xfId="3502" xr:uid="{00000000-0005-0000-0000-0000BF0D0000}"/>
    <cellStyle name="Normal 3 3 2 3 2 3 2" xfId="13576" xr:uid="{00000000-0005-0000-0000-000019350000}"/>
    <cellStyle name="Normal 3 3 2 3 2 3 2 3" xfId="28671" xr:uid="{00000000-0005-0000-0000-000013700000}"/>
    <cellStyle name="Normal 3 3 2 3 2 3 3" xfId="8556" xr:uid="{00000000-0005-0000-0000-00007D210000}"/>
    <cellStyle name="Normal 3 3 2 3 2 3 3 3" xfId="23654" xr:uid="{00000000-0005-0000-0000-00007A5C0000}"/>
    <cellStyle name="Normal 3 3 2 3 2 3 5" xfId="18641" xr:uid="{00000000-0005-0000-0000-0000E5480000}"/>
    <cellStyle name="Normal 3 3 2 3 2 4" xfId="5195" xr:uid="{00000000-0005-0000-0000-00005C140000}"/>
    <cellStyle name="Normal 3 3 2 3 2 4 2" xfId="15247" xr:uid="{00000000-0005-0000-0000-0000A03B0000}"/>
    <cellStyle name="Normal 3 3 2 3 2 4 2 3" xfId="30342" xr:uid="{00000000-0005-0000-0000-00009A760000}"/>
    <cellStyle name="Normal 3 3 2 3 2 4 3" xfId="10227" xr:uid="{00000000-0005-0000-0000-000004280000}"/>
    <cellStyle name="Normal 3 3 2 3 2 4 3 3" xfId="25325" xr:uid="{00000000-0005-0000-0000-000001630000}"/>
    <cellStyle name="Normal 3 3 2 3 2 4 5" xfId="20312" xr:uid="{00000000-0005-0000-0000-00006C4F0000}"/>
    <cellStyle name="Normal 3 3 2 3 2 5" xfId="11905" xr:uid="{00000000-0005-0000-0000-0000922E0000}"/>
    <cellStyle name="Normal 3 3 2 3 2 5 3" xfId="27000" xr:uid="{00000000-0005-0000-0000-00008C690000}"/>
    <cellStyle name="Normal 3 3 2 3 2 6" xfId="6884" xr:uid="{00000000-0005-0000-0000-0000F51A0000}"/>
    <cellStyle name="Normal 3 3 2 3 2 6 3" xfId="21983" xr:uid="{00000000-0005-0000-0000-0000F3550000}"/>
    <cellStyle name="Normal 3 3 2 3 2 8" xfId="16970" xr:uid="{00000000-0005-0000-0000-00005E420000}"/>
    <cellStyle name="Normal 3 3 2 3 3" xfId="2232" xr:uid="{00000000-0005-0000-0000-0000C8080000}"/>
    <cellStyle name="Normal 3 3 2 3 3 2" xfId="3921" xr:uid="{00000000-0005-0000-0000-0000620F0000}"/>
    <cellStyle name="Normal 3 3 2 3 3 2 2" xfId="13994" xr:uid="{00000000-0005-0000-0000-0000BB360000}"/>
    <cellStyle name="Normal 3 3 2 3 3 2 2 3" xfId="29089" xr:uid="{00000000-0005-0000-0000-0000B5710000}"/>
    <cellStyle name="Normal 3 3 2 3 3 2 3" xfId="8974" xr:uid="{00000000-0005-0000-0000-00001F230000}"/>
    <cellStyle name="Normal 3 3 2 3 3 2 3 3" xfId="24072" xr:uid="{00000000-0005-0000-0000-00001C5E0000}"/>
    <cellStyle name="Normal 3 3 2 3 3 2 5" xfId="19059" xr:uid="{00000000-0005-0000-0000-0000874A0000}"/>
    <cellStyle name="Normal 3 3 2 3 3 3" xfId="5613" xr:uid="{00000000-0005-0000-0000-0000FE150000}"/>
    <cellStyle name="Normal 3 3 2 3 3 3 2" xfId="15665" xr:uid="{00000000-0005-0000-0000-0000423D0000}"/>
    <cellStyle name="Normal 3 3 2 3 3 3 2 3" xfId="30760" xr:uid="{00000000-0005-0000-0000-00003C780000}"/>
    <cellStyle name="Normal 3 3 2 3 3 3 3" xfId="10645" xr:uid="{00000000-0005-0000-0000-0000A6290000}"/>
    <cellStyle name="Normal 3 3 2 3 3 3 3 3" xfId="25743" xr:uid="{00000000-0005-0000-0000-0000A3640000}"/>
    <cellStyle name="Normal 3 3 2 3 3 3 5" xfId="20730" xr:uid="{00000000-0005-0000-0000-00000E510000}"/>
    <cellStyle name="Normal 3 3 2 3 3 4" xfId="12323" xr:uid="{00000000-0005-0000-0000-000034300000}"/>
    <cellStyle name="Normal 3 3 2 3 3 4 3" xfId="27418" xr:uid="{00000000-0005-0000-0000-00002E6B0000}"/>
    <cellStyle name="Normal 3 3 2 3 3 5" xfId="7302" xr:uid="{00000000-0005-0000-0000-0000971C0000}"/>
    <cellStyle name="Normal 3 3 2 3 3 5 3" xfId="22401" xr:uid="{00000000-0005-0000-0000-000095570000}"/>
    <cellStyle name="Normal 3 3 2 3 3 7" xfId="17388" xr:uid="{00000000-0005-0000-0000-000000440000}"/>
    <cellStyle name="Normal 3 3 2 3 4" xfId="3084" xr:uid="{00000000-0005-0000-0000-00001D0C0000}"/>
    <cellStyle name="Normal 3 3 2 3 4 2" xfId="13158" xr:uid="{00000000-0005-0000-0000-000077330000}"/>
    <cellStyle name="Normal 3 3 2 3 4 2 3" xfId="28253" xr:uid="{00000000-0005-0000-0000-0000716E0000}"/>
    <cellStyle name="Normal 3 3 2 3 4 3" xfId="8138" xr:uid="{00000000-0005-0000-0000-0000DB1F0000}"/>
    <cellStyle name="Normal 3 3 2 3 4 3 3" xfId="23236" xr:uid="{00000000-0005-0000-0000-0000D85A0000}"/>
    <cellStyle name="Normal 3 3 2 3 4 5" xfId="18223" xr:uid="{00000000-0005-0000-0000-000043470000}"/>
    <cellStyle name="Normal 3 3 2 3 5" xfId="4777" xr:uid="{00000000-0005-0000-0000-0000BA120000}"/>
    <cellStyle name="Normal 3 3 2 3 5 2" xfId="14829" xr:uid="{00000000-0005-0000-0000-0000FE390000}"/>
    <cellStyle name="Normal 3 3 2 3 5 2 3" xfId="29924" xr:uid="{00000000-0005-0000-0000-0000F8740000}"/>
    <cellStyle name="Normal 3 3 2 3 5 3" xfId="9809" xr:uid="{00000000-0005-0000-0000-000062260000}"/>
    <cellStyle name="Normal 3 3 2 3 5 3 3" xfId="24907" xr:uid="{00000000-0005-0000-0000-00005F610000}"/>
    <cellStyle name="Normal 3 3 2 3 5 5" xfId="19894" xr:uid="{00000000-0005-0000-0000-0000CA4D0000}"/>
    <cellStyle name="Normal 3 3 2 3 6" xfId="11487" xr:uid="{00000000-0005-0000-0000-0000F02C0000}"/>
    <cellStyle name="Normal 3 3 2 3 6 3" xfId="26582" xr:uid="{00000000-0005-0000-0000-0000EA670000}"/>
    <cellStyle name="Normal 3 3 2 3 7" xfId="6466" xr:uid="{00000000-0005-0000-0000-000053190000}"/>
    <cellStyle name="Normal 3 3 2 3 7 3" xfId="21565" xr:uid="{00000000-0005-0000-0000-000051540000}"/>
    <cellStyle name="Normal 3 3 2 3 9" xfId="16552" xr:uid="{00000000-0005-0000-0000-0000BC400000}"/>
    <cellStyle name="Normal 3 3 2 4" xfId="1603" xr:uid="{00000000-0005-0000-0000-000053060000}"/>
    <cellStyle name="Normal 3 3 2 4 2" xfId="2442" xr:uid="{00000000-0005-0000-0000-00009A090000}"/>
    <cellStyle name="Normal 3 3 2 4 2 2" xfId="4131" xr:uid="{00000000-0005-0000-0000-000034100000}"/>
    <cellStyle name="Normal 3 3 2 4 2 2 2" xfId="14204" xr:uid="{00000000-0005-0000-0000-00008D370000}"/>
    <cellStyle name="Normal 3 3 2 4 2 2 2 3" xfId="29299" xr:uid="{00000000-0005-0000-0000-000087720000}"/>
    <cellStyle name="Normal 3 3 2 4 2 2 3" xfId="9184" xr:uid="{00000000-0005-0000-0000-0000F1230000}"/>
    <cellStyle name="Normal 3 3 2 4 2 2 3 3" xfId="24282" xr:uid="{00000000-0005-0000-0000-0000EE5E0000}"/>
    <cellStyle name="Normal 3 3 2 4 2 2 5" xfId="19269" xr:uid="{00000000-0005-0000-0000-0000594B0000}"/>
    <cellStyle name="Normal 3 3 2 4 2 3" xfId="5823" xr:uid="{00000000-0005-0000-0000-0000D0160000}"/>
    <cellStyle name="Normal 3 3 2 4 2 3 2" xfId="15875" xr:uid="{00000000-0005-0000-0000-0000143E0000}"/>
    <cellStyle name="Normal 3 3 2 4 2 3 2 3" xfId="30970" xr:uid="{00000000-0005-0000-0000-00000E790000}"/>
    <cellStyle name="Normal 3 3 2 4 2 3 3" xfId="10855" xr:uid="{00000000-0005-0000-0000-0000782A0000}"/>
    <cellStyle name="Normal 3 3 2 4 2 3 3 3" xfId="25953" xr:uid="{00000000-0005-0000-0000-000075650000}"/>
    <cellStyle name="Normal 3 3 2 4 2 3 5" xfId="20940" xr:uid="{00000000-0005-0000-0000-0000E0510000}"/>
    <cellStyle name="Normal 3 3 2 4 2 4" xfId="12533" xr:uid="{00000000-0005-0000-0000-000006310000}"/>
    <cellStyle name="Normal 3 3 2 4 2 4 3" xfId="27628" xr:uid="{00000000-0005-0000-0000-0000006C0000}"/>
    <cellStyle name="Normal 3 3 2 4 2 5" xfId="7512" xr:uid="{00000000-0005-0000-0000-0000691D0000}"/>
    <cellStyle name="Normal 3 3 2 4 2 5 3" xfId="22611" xr:uid="{00000000-0005-0000-0000-000067580000}"/>
    <cellStyle name="Normal 3 3 2 4 2 7" xfId="17598" xr:uid="{00000000-0005-0000-0000-0000D2440000}"/>
    <cellStyle name="Normal 3 3 2 4 3" xfId="3294" xr:uid="{00000000-0005-0000-0000-0000EF0C0000}"/>
    <cellStyle name="Normal 3 3 2 4 3 2" xfId="13368" xr:uid="{00000000-0005-0000-0000-000049340000}"/>
    <cellStyle name="Normal 3 3 2 4 3 2 3" xfId="28463" xr:uid="{00000000-0005-0000-0000-0000436F0000}"/>
    <cellStyle name="Normal 3 3 2 4 3 3" xfId="8348" xr:uid="{00000000-0005-0000-0000-0000AD200000}"/>
    <cellStyle name="Normal 3 3 2 4 3 3 3" xfId="23446" xr:uid="{00000000-0005-0000-0000-0000AA5B0000}"/>
    <cellStyle name="Normal 3 3 2 4 3 5" xfId="18433" xr:uid="{00000000-0005-0000-0000-000015480000}"/>
    <cellStyle name="Normal 3 3 2 4 4" xfId="4987" xr:uid="{00000000-0005-0000-0000-00008C130000}"/>
    <cellStyle name="Normal 3 3 2 4 4 2" xfId="15039" xr:uid="{00000000-0005-0000-0000-0000D03A0000}"/>
    <cellStyle name="Normal 3 3 2 4 4 2 3" xfId="30134" xr:uid="{00000000-0005-0000-0000-0000CA750000}"/>
    <cellStyle name="Normal 3 3 2 4 4 3" xfId="10019" xr:uid="{00000000-0005-0000-0000-000034270000}"/>
    <cellStyle name="Normal 3 3 2 4 4 3 3" xfId="25117" xr:uid="{00000000-0005-0000-0000-000031620000}"/>
    <cellStyle name="Normal 3 3 2 4 4 5" xfId="20104" xr:uid="{00000000-0005-0000-0000-00009C4E0000}"/>
    <cellStyle name="Normal 3 3 2 4 5" xfId="11697" xr:uid="{00000000-0005-0000-0000-0000C22D0000}"/>
    <cellStyle name="Normal 3 3 2 4 5 3" xfId="26792" xr:uid="{00000000-0005-0000-0000-0000BC680000}"/>
    <cellStyle name="Normal 3 3 2 4 6" xfId="6676" xr:uid="{00000000-0005-0000-0000-0000251A0000}"/>
    <cellStyle name="Normal 3 3 2 4 6 3" xfId="21775" xr:uid="{00000000-0005-0000-0000-000023550000}"/>
    <cellStyle name="Normal 3 3 2 4 8" xfId="16762" xr:uid="{00000000-0005-0000-0000-00008E410000}"/>
    <cellStyle name="Normal 3 3 2 5" xfId="2024" xr:uid="{00000000-0005-0000-0000-0000F8070000}"/>
    <cellStyle name="Normal 3 3 2 5 2" xfId="3713" xr:uid="{00000000-0005-0000-0000-0000920E0000}"/>
    <cellStyle name="Normal 3 3 2 5 2 2" xfId="13786" xr:uid="{00000000-0005-0000-0000-0000EB350000}"/>
    <cellStyle name="Normal 3 3 2 5 2 2 3" xfId="28881" xr:uid="{00000000-0005-0000-0000-0000E5700000}"/>
    <cellStyle name="Normal 3 3 2 5 2 3" xfId="8766" xr:uid="{00000000-0005-0000-0000-00004F220000}"/>
    <cellStyle name="Normal 3 3 2 5 2 3 3" xfId="23864" xr:uid="{00000000-0005-0000-0000-00004C5D0000}"/>
    <cellStyle name="Normal 3 3 2 5 2 5" xfId="18851" xr:uid="{00000000-0005-0000-0000-0000B7490000}"/>
    <cellStyle name="Normal 3 3 2 5 3" xfId="5405" xr:uid="{00000000-0005-0000-0000-00002E150000}"/>
    <cellStyle name="Normal 3 3 2 5 3 2" xfId="15457" xr:uid="{00000000-0005-0000-0000-0000723C0000}"/>
    <cellStyle name="Normal 3 3 2 5 3 2 3" xfId="30552" xr:uid="{00000000-0005-0000-0000-00006C770000}"/>
    <cellStyle name="Normal 3 3 2 5 3 3" xfId="10437" xr:uid="{00000000-0005-0000-0000-0000D6280000}"/>
    <cellStyle name="Normal 3 3 2 5 3 3 3" xfId="25535" xr:uid="{00000000-0005-0000-0000-0000D3630000}"/>
    <cellStyle name="Normal 3 3 2 5 3 5" xfId="20522" xr:uid="{00000000-0005-0000-0000-00003E500000}"/>
    <cellStyle name="Normal 3 3 2 5 4" xfId="12115" xr:uid="{00000000-0005-0000-0000-0000642F0000}"/>
    <cellStyle name="Normal 3 3 2 5 4 3" xfId="27210" xr:uid="{00000000-0005-0000-0000-00005E6A0000}"/>
    <cellStyle name="Normal 3 3 2 5 5" xfId="7094" xr:uid="{00000000-0005-0000-0000-0000C71B0000}"/>
    <cellStyle name="Normal 3 3 2 5 5 3" xfId="22193" xr:uid="{00000000-0005-0000-0000-0000C5560000}"/>
    <cellStyle name="Normal 3 3 2 5 7" xfId="17180" xr:uid="{00000000-0005-0000-0000-000030430000}"/>
    <cellStyle name="Normal 3 3 2 6" xfId="2876" xr:uid="{00000000-0005-0000-0000-00004D0B0000}"/>
    <cellStyle name="Normal 3 3 2 6 2" xfId="12950" xr:uid="{00000000-0005-0000-0000-0000A7320000}"/>
    <cellStyle name="Normal 3 3 2 6 2 3" xfId="28045" xr:uid="{00000000-0005-0000-0000-0000A16D0000}"/>
    <cellStyle name="Normal 3 3 2 6 3" xfId="7930" xr:uid="{00000000-0005-0000-0000-00000B1F0000}"/>
    <cellStyle name="Normal 3 3 2 6 3 3" xfId="23028" xr:uid="{00000000-0005-0000-0000-0000085A0000}"/>
    <cellStyle name="Normal 3 3 2 6 5" xfId="18015" xr:uid="{00000000-0005-0000-0000-000073460000}"/>
    <cellStyle name="Normal 3 3 2 7" xfId="4569" xr:uid="{00000000-0005-0000-0000-0000EA110000}"/>
    <cellStyle name="Normal 3 3 2 7 2" xfId="14621" xr:uid="{00000000-0005-0000-0000-00002E390000}"/>
    <cellStyle name="Normal 3 3 2 7 2 3" xfId="29716" xr:uid="{00000000-0005-0000-0000-000028740000}"/>
    <cellStyle name="Normal 3 3 2 7 3" xfId="9601" xr:uid="{00000000-0005-0000-0000-000092250000}"/>
    <cellStyle name="Normal 3 3 2 7 3 3" xfId="24699" xr:uid="{00000000-0005-0000-0000-00008F600000}"/>
    <cellStyle name="Normal 3 3 2 7 5" xfId="19686" xr:uid="{00000000-0005-0000-0000-0000FA4C0000}"/>
    <cellStyle name="Normal 3 3 2 8" xfId="11279" xr:uid="{00000000-0005-0000-0000-0000202C0000}"/>
    <cellStyle name="Normal 3 3 2 8 3" xfId="26374" xr:uid="{00000000-0005-0000-0000-00001A670000}"/>
    <cellStyle name="Normal 3 3 2 9" xfId="6258" xr:uid="{00000000-0005-0000-0000-000083180000}"/>
    <cellStyle name="Normal 3 3 2 9 3" xfId="21357" xr:uid="{00000000-0005-0000-0000-000081530000}"/>
    <cellStyle name="Normal 3 3 3" xfId="1223" xr:uid="{00000000-0005-0000-0000-0000D7040000}"/>
    <cellStyle name="Normal 3 3 3 10" xfId="16396" xr:uid="{00000000-0005-0000-0000-000020400000}"/>
    <cellStyle name="Normal 3 3 3 2" xfId="1442" xr:uid="{00000000-0005-0000-0000-0000B2050000}"/>
    <cellStyle name="Normal 3 3 3 2 2" xfId="1863" xr:uid="{00000000-0005-0000-0000-000057070000}"/>
    <cellStyle name="Normal 3 3 3 2 2 2" xfId="2702" xr:uid="{00000000-0005-0000-0000-00009E0A0000}"/>
    <cellStyle name="Normal 3 3 3 2 2 2 2" xfId="4391" xr:uid="{00000000-0005-0000-0000-000038110000}"/>
    <cellStyle name="Normal 3 3 3 2 2 2 2 2" xfId="14464" xr:uid="{00000000-0005-0000-0000-000091380000}"/>
    <cellStyle name="Normal 3 3 3 2 2 2 2 2 3" xfId="29559" xr:uid="{00000000-0005-0000-0000-00008B730000}"/>
    <cellStyle name="Normal 3 3 3 2 2 2 2 3" xfId="9444" xr:uid="{00000000-0005-0000-0000-0000F5240000}"/>
    <cellStyle name="Normal 3 3 3 2 2 2 2 3 3" xfId="24542" xr:uid="{00000000-0005-0000-0000-0000F25F0000}"/>
    <cellStyle name="Normal 3 3 3 2 2 2 2 5" xfId="19529" xr:uid="{00000000-0005-0000-0000-00005D4C0000}"/>
    <cellStyle name="Normal 3 3 3 2 2 2 3" xfId="6083" xr:uid="{00000000-0005-0000-0000-0000D4170000}"/>
    <cellStyle name="Normal 3 3 3 2 2 2 3 2" xfId="16135" xr:uid="{00000000-0005-0000-0000-0000183F0000}"/>
    <cellStyle name="Normal 3 3 3 2 2 2 3 2 3" xfId="31230" xr:uid="{00000000-0005-0000-0000-0000127A0000}"/>
    <cellStyle name="Normal 3 3 3 2 2 2 3 3" xfId="11115" xr:uid="{00000000-0005-0000-0000-00007C2B0000}"/>
    <cellStyle name="Normal 3 3 3 2 2 2 3 3 3" xfId="26213" xr:uid="{00000000-0005-0000-0000-000079660000}"/>
    <cellStyle name="Normal 3 3 3 2 2 2 3 5" xfId="21200" xr:uid="{00000000-0005-0000-0000-0000E4520000}"/>
    <cellStyle name="Normal 3 3 3 2 2 2 4" xfId="12793" xr:uid="{00000000-0005-0000-0000-00000A320000}"/>
    <cellStyle name="Normal 3 3 3 2 2 2 4 3" xfId="27888" xr:uid="{00000000-0005-0000-0000-0000046D0000}"/>
    <cellStyle name="Normal 3 3 3 2 2 2 5" xfId="7772" xr:uid="{00000000-0005-0000-0000-00006D1E0000}"/>
    <cellStyle name="Normal 3 3 3 2 2 2 5 3" xfId="22871" xr:uid="{00000000-0005-0000-0000-00006B590000}"/>
    <cellStyle name="Normal 3 3 3 2 2 2 7" xfId="17858" xr:uid="{00000000-0005-0000-0000-0000D6450000}"/>
    <cellStyle name="Normal 3 3 3 2 2 3" xfId="3554" xr:uid="{00000000-0005-0000-0000-0000F30D0000}"/>
    <cellStyle name="Normal 3 3 3 2 2 3 2" xfId="13628" xr:uid="{00000000-0005-0000-0000-00004D350000}"/>
    <cellStyle name="Normal 3 3 3 2 2 3 2 3" xfId="28723" xr:uid="{00000000-0005-0000-0000-000047700000}"/>
    <cellStyle name="Normal 3 3 3 2 2 3 3" xfId="8608" xr:uid="{00000000-0005-0000-0000-0000B1210000}"/>
    <cellStyle name="Normal 3 3 3 2 2 3 3 3" xfId="23706" xr:uid="{00000000-0005-0000-0000-0000AE5C0000}"/>
    <cellStyle name="Normal 3 3 3 2 2 3 5" xfId="18693" xr:uid="{00000000-0005-0000-0000-000019490000}"/>
    <cellStyle name="Normal 3 3 3 2 2 4" xfId="5247" xr:uid="{00000000-0005-0000-0000-000090140000}"/>
    <cellStyle name="Normal 3 3 3 2 2 4 2" xfId="15299" xr:uid="{00000000-0005-0000-0000-0000D43B0000}"/>
    <cellStyle name="Normal 3 3 3 2 2 4 2 3" xfId="30394" xr:uid="{00000000-0005-0000-0000-0000CE760000}"/>
    <cellStyle name="Normal 3 3 3 2 2 4 3" xfId="10279" xr:uid="{00000000-0005-0000-0000-000038280000}"/>
    <cellStyle name="Normal 3 3 3 2 2 4 3 3" xfId="25377" xr:uid="{00000000-0005-0000-0000-000035630000}"/>
    <cellStyle name="Normal 3 3 3 2 2 4 5" xfId="20364" xr:uid="{00000000-0005-0000-0000-0000A04F0000}"/>
    <cellStyle name="Normal 3 3 3 2 2 5" xfId="11957" xr:uid="{00000000-0005-0000-0000-0000C62E0000}"/>
    <cellStyle name="Normal 3 3 3 2 2 5 3" xfId="27052" xr:uid="{00000000-0005-0000-0000-0000C0690000}"/>
    <cellStyle name="Normal 3 3 3 2 2 6" xfId="6936" xr:uid="{00000000-0005-0000-0000-0000291B0000}"/>
    <cellStyle name="Normal 3 3 3 2 2 6 3" xfId="22035" xr:uid="{00000000-0005-0000-0000-000027560000}"/>
    <cellStyle name="Normal 3 3 3 2 2 8" xfId="17022" xr:uid="{00000000-0005-0000-0000-000092420000}"/>
    <cellStyle name="Normal 3 3 3 2 3" xfId="2284" xr:uid="{00000000-0005-0000-0000-0000FC080000}"/>
    <cellStyle name="Normal 3 3 3 2 3 2" xfId="3973" xr:uid="{00000000-0005-0000-0000-0000960F0000}"/>
    <cellStyle name="Normal 3 3 3 2 3 2 2" xfId="14046" xr:uid="{00000000-0005-0000-0000-0000EF360000}"/>
    <cellStyle name="Normal 3 3 3 2 3 2 2 3" xfId="29141" xr:uid="{00000000-0005-0000-0000-0000E9710000}"/>
    <cellStyle name="Normal 3 3 3 2 3 2 3" xfId="9026" xr:uid="{00000000-0005-0000-0000-000053230000}"/>
    <cellStyle name="Normal 3 3 3 2 3 2 3 3" xfId="24124" xr:uid="{00000000-0005-0000-0000-0000505E0000}"/>
    <cellStyle name="Normal 3 3 3 2 3 2 5" xfId="19111" xr:uid="{00000000-0005-0000-0000-0000BB4A0000}"/>
    <cellStyle name="Normal 3 3 3 2 3 3" xfId="5665" xr:uid="{00000000-0005-0000-0000-000032160000}"/>
    <cellStyle name="Normal 3 3 3 2 3 3 2" xfId="15717" xr:uid="{00000000-0005-0000-0000-0000763D0000}"/>
    <cellStyle name="Normal 3 3 3 2 3 3 2 3" xfId="30812" xr:uid="{00000000-0005-0000-0000-000070780000}"/>
    <cellStyle name="Normal 3 3 3 2 3 3 3" xfId="10697" xr:uid="{00000000-0005-0000-0000-0000DA290000}"/>
    <cellStyle name="Normal 3 3 3 2 3 3 3 3" xfId="25795" xr:uid="{00000000-0005-0000-0000-0000D7640000}"/>
    <cellStyle name="Normal 3 3 3 2 3 3 5" xfId="20782" xr:uid="{00000000-0005-0000-0000-000042510000}"/>
    <cellStyle name="Normal 3 3 3 2 3 4" xfId="12375" xr:uid="{00000000-0005-0000-0000-000068300000}"/>
    <cellStyle name="Normal 3 3 3 2 3 4 3" xfId="27470" xr:uid="{00000000-0005-0000-0000-0000626B0000}"/>
    <cellStyle name="Normal 3 3 3 2 3 5" xfId="7354" xr:uid="{00000000-0005-0000-0000-0000CB1C0000}"/>
    <cellStyle name="Normal 3 3 3 2 3 5 3" xfId="22453" xr:uid="{00000000-0005-0000-0000-0000C9570000}"/>
    <cellStyle name="Normal 3 3 3 2 3 7" xfId="17440" xr:uid="{00000000-0005-0000-0000-000034440000}"/>
    <cellStyle name="Normal 3 3 3 2 4" xfId="3136" xr:uid="{00000000-0005-0000-0000-0000510C0000}"/>
    <cellStyle name="Normal 3 3 3 2 4 2" xfId="13210" xr:uid="{00000000-0005-0000-0000-0000AB330000}"/>
    <cellStyle name="Normal 3 3 3 2 4 2 3" xfId="28305" xr:uid="{00000000-0005-0000-0000-0000A56E0000}"/>
    <cellStyle name="Normal 3 3 3 2 4 3" xfId="8190" xr:uid="{00000000-0005-0000-0000-00000F200000}"/>
    <cellStyle name="Normal 3 3 3 2 4 3 3" xfId="23288" xr:uid="{00000000-0005-0000-0000-00000C5B0000}"/>
    <cellStyle name="Normal 3 3 3 2 4 5" xfId="18275" xr:uid="{00000000-0005-0000-0000-000077470000}"/>
    <cellStyle name="Normal 3 3 3 2 5" xfId="4829" xr:uid="{00000000-0005-0000-0000-0000EE120000}"/>
    <cellStyle name="Normal 3 3 3 2 5 2" xfId="14881" xr:uid="{00000000-0005-0000-0000-0000323A0000}"/>
    <cellStyle name="Normal 3 3 3 2 5 2 3" xfId="29976" xr:uid="{00000000-0005-0000-0000-00002C750000}"/>
    <cellStyle name="Normal 3 3 3 2 5 3" xfId="9861" xr:uid="{00000000-0005-0000-0000-000096260000}"/>
    <cellStyle name="Normal 3 3 3 2 5 3 3" xfId="24959" xr:uid="{00000000-0005-0000-0000-000093610000}"/>
    <cellStyle name="Normal 3 3 3 2 5 5" xfId="19946" xr:uid="{00000000-0005-0000-0000-0000FE4D0000}"/>
    <cellStyle name="Normal 3 3 3 2 6" xfId="11539" xr:uid="{00000000-0005-0000-0000-0000242D0000}"/>
    <cellStyle name="Normal 3 3 3 2 6 3" xfId="26634" xr:uid="{00000000-0005-0000-0000-00001E680000}"/>
    <cellStyle name="Normal 3 3 3 2 7" xfId="6518" xr:uid="{00000000-0005-0000-0000-000087190000}"/>
    <cellStyle name="Normal 3 3 3 2 7 3" xfId="21617" xr:uid="{00000000-0005-0000-0000-000085540000}"/>
    <cellStyle name="Normal 3 3 3 2 9" xfId="16604" xr:uid="{00000000-0005-0000-0000-0000F0400000}"/>
    <cellStyle name="Normal 3 3 3 3" xfId="1655" xr:uid="{00000000-0005-0000-0000-000087060000}"/>
    <cellStyle name="Normal 3 3 3 3 2" xfId="2494" xr:uid="{00000000-0005-0000-0000-0000CE090000}"/>
    <cellStyle name="Normal 3 3 3 3 2 2" xfId="4183" xr:uid="{00000000-0005-0000-0000-000068100000}"/>
    <cellStyle name="Normal 3 3 3 3 2 2 2" xfId="14256" xr:uid="{00000000-0005-0000-0000-0000C1370000}"/>
    <cellStyle name="Normal 3 3 3 3 2 2 2 3" xfId="29351" xr:uid="{00000000-0005-0000-0000-0000BB720000}"/>
    <cellStyle name="Normal 3 3 3 3 2 2 3" xfId="9236" xr:uid="{00000000-0005-0000-0000-000025240000}"/>
    <cellStyle name="Normal 3 3 3 3 2 2 3 3" xfId="24334" xr:uid="{00000000-0005-0000-0000-0000225F0000}"/>
    <cellStyle name="Normal 3 3 3 3 2 2 5" xfId="19321" xr:uid="{00000000-0005-0000-0000-00008D4B0000}"/>
    <cellStyle name="Normal 3 3 3 3 2 3" xfId="5875" xr:uid="{00000000-0005-0000-0000-000004170000}"/>
    <cellStyle name="Normal 3 3 3 3 2 3 2" xfId="15927" xr:uid="{00000000-0005-0000-0000-0000483E0000}"/>
    <cellStyle name="Normal 3 3 3 3 2 3 2 3" xfId="31022" xr:uid="{00000000-0005-0000-0000-000042790000}"/>
    <cellStyle name="Normal 3 3 3 3 2 3 3" xfId="10907" xr:uid="{00000000-0005-0000-0000-0000AC2A0000}"/>
    <cellStyle name="Normal 3 3 3 3 2 3 3 3" xfId="26005" xr:uid="{00000000-0005-0000-0000-0000A9650000}"/>
    <cellStyle name="Normal 3 3 3 3 2 3 5" xfId="20992" xr:uid="{00000000-0005-0000-0000-000014520000}"/>
    <cellStyle name="Normal 3 3 3 3 2 4" xfId="12585" xr:uid="{00000000-0005-0000-0000-00003A310000}"/>
    <cellStyle name="Normal 3 3 3 3 2 4 3" xfId="27680" xr:uid="{00000000-0005-0000-0000-0000346C0000}"/>
    <cellStyle name="Normal 3 3 3 3 2 5" xfId="7564" xr:uid="{00000000-0005-0000-0000-00009D1D0000}"/>
    <cellStyle name="Normal 3 3 3 3 2 5 3" xfId="22663" xr:uid="{00000000-0005-0000-0000-00009B580000}"/>
    <cellStyle name="Normal 3 3 3 3 2 7" xfId="17650" xr:uid="{00000000-0005-0000-0000-000006450000}"/>
    <cellStyle name="Normal 3 3 3 3 3" xfId="3346" xr:uid="{00000000-0005-0000-0000-0000230D0000}"/>
    <cellStyle name="Normal 3 3 3 3 3 2" xfId="13420" xr:uid="{00000000-0005-0000-0000-00007D340000}"/>
    <cellStyle name="Normal 3 3 3 3 3 2 3" xfId="28515" xr:uid="{00000000-0005-0000-0000-0000776F0000}"/>
    <cellStyle name="Normal 3 3 3 3 3 3" xfId="8400" xr:uid="{00000000-0005-0000-0000-0000E1200000}"/>
    <cellStyle name="Normal 3 3 3 3 3 3 3" xfId="23498" xr:uid="{00000000-0005-0000-0000-0000DE5B0000}"/>
    <cellStyle name="Normal 3 3 3 3 3 5" xfId="18485" xr:uid="{00000000-0005-0000-0000-000049480000}"/>
    <cellStyle name="Normal 3 3 3 3 4" xfId="5039" xr:uid="{00000000-0005-0000-0000-0000C0130000}"/>
    <cellStyle name="Normal 3 3 3 3 4 2" xfId="15091" xr:uid="{00000000-0005-0000-0000-0000043B0000}"/>
    <cellStyle name="Normal 3 3 3 3 4 2 3" xfId="30186" xr:uid="{00000000-0005-0000-0000-0000FE750000}"/>
    <cellStyle name="Normal 3 3 3 3 4 3" xfId="10071" xr:uid="{00000000-0005-0000-0000-000068270000}"/>
    <cellStyle name="Normal 3 3 3 3 4 3 3" xfId="25169" xr:uid="{00000000-0005-0000-0000-000065620000}"/>
    <cellStyle name="Normal 3 3 3 3 4 5" xfId="20156" xr:uid="{00000000-0005-0000-0000-0000D04E0000}"/>
    <cellStyle name="Normal 3 3 3 3 5" xfId="11749" xr:uid="{00000000-0005-0000-0000-0000F62D0000}"/>
    <cellStyle name="Normal 3 3 3 3 5 3" xfId="26844" xr:uid="{00000000-0005-0000-0000-0000F0680000}"/>
    <cellStyle name="Normal 3 3 3 3 6" xfId="6728" xr:uid="{00000000-0005-0000-0000-0000591A0000}"/>
    <cellStyle name="Normal 3 3 3 3 6 3" xfId="21827" xr:uid="{00000000-0005-0000-0000-000057550000}"/>
    <cellStyle name="Normal 3 3 3 3 8" xfId="16814" xr:uid="{00000000-0005-0000-0000-0000C2410000}"/>
    <cellStyle name="Normal 3 3 3 4" xfId="2076" xr:uid="{00000000-0005-0000-0000-00002C080000}"/>
    <cellStyle name="Normal 3 3 3 4 2" xfId="3765" xr:uid="{00000000-0005-0000-0000-0000C60E0000}"/>
    <cellStyle name="Normal 3 3 3 4 2 2" xfId="13838" xr:uid="{00000000-0005-0000-0000-00001F360000}"/>
    <cellStyle name="Normal 3 3 3 4 2 2 3" xfId="28933" xr:uid="{00000000-0005-0000-0000-000019710000}"/>
    <cellStyle name="Normal 3 3 3 4 2 3" xfId="8818" xr:uid="{00000000-0005-0000-0000-000083220000}"/>
    <cellStyle name="Normal 3 3 3 4 2 3 3" xfId="23916" xr:uid="{00000000-0005-0000-0000-0000805D0000}"/>
    <cellStyle name="Normal 3 3 3 4 2 5" xfId="18903" xr:uid="{00000000-0005-0000-0000-0000EB490000}"/>
    <cellStyle name="Normal 3 3 3 4 3" xfId="5457" xr:uid="{00000000-0005-0000-0000-000062150000}"/>
    <cellStyle name="Normal 3 3 3 4 3 2" xfId="15509" xr:uid="{00000000-0005-0000-0000-0000A63C0000}"/>
    <cellStyle name="Normal 3 3 3 4 3 2 3" xfId="30604" xr:uid="{00000000-0005-0000-0000-0000A0770000}"/>
    <cellStyle name="Normal 3 3 3 4 3 3" xfId="10489" xr:uid="{00000000-0005-0000-0000-00000A290000}"/>
    <cellStyle name="Normal 3 3 3 4 3 3 3" xfId="25587" xr:uid="{00000000-0005-0000-0000-000007640000}"/>
    <cellStyle name="Normal 3 3 3 4 3 5" xfId="20574" xr:uid="{00000000-0005-0000-0000-000072500000}"/>
    <cellStyle name="Normal 3 3 3 4 4" xfId="12167" xr:uid="{00000000-0005-0000-0000-0000982F0000}"/>
    <cellStyle name="Normal 3 3 3 4 4 3" xfId="27262" xr:uid="{00000000-0005-0000-0000-0000926A0000}"/>
    <cellStyle name="Normal 3 3 3 4 5" xfId="7146" xr:uid="{00000000-0005-0000-0000-0000FB1B0000}"/>
    <cellStyle name="Normal 3 3 3 4 5 3" xfId="22245" xr:uid="{00000000-0005-0000-0000-0000F9560000}"/>
    <cellStyle name="Normal 3 3 3 4 7" xfId="17232" xr:uid="{00000000-0005-0000-0000-000064430000}"/>
    <cellStyle name="Normal 3 3 3 5" xfId="2928" xr:uid="{00000000-0005-0000-0000-0000810B0000}"/>
    <cellStyle name="Normal 3 3 3 5 2" xfId="13002" xr:uid="{00000000-0005-0000-0000-0000DB320000}"/>
    <cellStyle name="Normal 3 3 3 5 2 3" xfId="28097" xr:uid="{00000000-0005-0000-0000-0000D56D0000}"/>
    <cellStyle name="Normal 3 3 3 5 3" xfId="7982" xr:uid="{00000000-0005-0000-0000-00003F1F0000}"/>
    <cellStyle name="Normal 3 3 3 5 3 3" xfId="23080" xr:uid="{00000000-0005-0000-0000-00003C5A0000}"/>
    <cellStyle name="Normal 3 3 3 5 5" xfId="18067" xr:uid="{00000000-0005-0000-0000-0000A7460000}"/>
    <cellStyle name="Normal 3 3 3 6" xfId="4621" xr:uid="{00000000-0005-0000-0000-00001E120000}"/>
    <cellStyle name="Normal 3 3 3 6 2" xfId="14673" xr:uid="{00000000-0005-0000-0000-000062390000}"/>
    <cellStyle name="Normal 3 3 3 6 2 3" xfId="29768" xr:uid="{00000000-0005-0000-0000-00005C740000}"/>
    <cellStyle name="Normal 3 3 3 6 3" xfId="9653" xr:uid="{00000000-0005-0000-0000-0000C6250000}"/>
    <cellStyle name="Normal 3 3 3 6 3 3" xfId="24751" xr:uid="{00000000-0005-0000-0000-0000C3600000}"/>
    <cellStyle name="Normal 3 3 3 6 5" xfId="19738" xr:uid="{00000000-0005-0000-0000-00002E4D0000}"/>
    <cellStyle name="Normal 3 3 3 7" xfId="11331" xr:uid="{00000000-0005-0000-0000-0000542C0000}"/>
    <cellStyle name="Normal 3 3 3 7 3" xfId="26426" xr:uid="{00000000-0005-0000-0000-00004E670000}"/>
    <cellStyle name="Normal 3 3 3 8" xfId="6310" xr:uid="{00000000-0005-0000-0000-0000B7180000}"/>
    <cellStyle name="Normal 3 3 3 8 3" xfId="21409" xr:uid="{00000000-0005-0000-0000-0000B5530000}"/>
    <cellStyle name="Normal 3 3 4" xfId="1336" xr:uid="{00000000-0005-0000-0000-000048050000}"/>
    <cellStyle name="Normal 3 3 4 2" xfId="1759" xr:uid="{00000000-0005-0000-0000-0000EF060000}"/>
    <cellStyle name="Normal 3 3 4 2 2" xfId="2598" xr:uid="{00000000-0005-0000-0000-0000360A0000}"/>
    <cellStyle name="Normal 3 3 4 2 2 2" xfId="4287" xr:uid="{00000000-0005-0000-0000-0000D0100000}"/>
    <cellStyle name="Normal 3 3 4 2 2 2 2" xfId="14360" xr:uid="{00000000-0005-0000-0000-000029380000}"/>
    <cellStyle name="Normal 3 3 4 2 2 2 2 3" xfId="29455" xr:uid="{00000000-0005-0000-0000-000023730000}"/>
    <cellStyle name="Normal 3 3 4 2 2 2 3" xfId="9340" xr:uid="{00000000-0005-0000-0000-00008D240000}"/>
    <cellStyle name="Normal 3 3 4 2 2 2 3 3" xfId="24438" xr:uid="{00000000-0005-0000-0000-00008A5F0000}"/>
    <cellStyle name="Normal 3 3 4 2 2 2 5" xfId="19425" xr:uid="{00000000-0005-0000-0000-0000F54B0000}"/>
    <cellStyle name="Normal 3 3 4 2 2 3" xfId="5979" xr:uid="{00000000-0005-0000-0000-00006C170000}"/>
    <cellStyle name="Normal 3 3 4 2 2 3 2" xfId="16031" xr:uid="{00000000-0005-0000-0000-0000B03E0000}"/>
    <cellStyle name="Normal 3 3 4 2 2 3 2 3" xfId="31126" xr:uid="{00000000-0005-0000-0000-0000AA790000}"/>
    <cellStyle name="Normal 3 3 4 2 2 3 3" xfId="11011" xr:uid="{00000000-0005-0000-0000-0000142B0000}"/>
    <cellStyle name="Normal 3 3 4 2 2 3 3 3" xfId="26109" xr:uid="{00000000-0005-0000-0000-000011660000}"/>
    <cellStyle name="Normal 3 3 4 2 2 3 5" xfId="21096" xr:uid="{00000000-0005-0000-0000-00007C520000}"/>
    <cellStyle name="Normal 3 3 4 2 2 4" xfId="12689" xr:uid="{00000000-0005-0000-0000-0000A2310000}"/>
    <cellStyle name="Normal 3 3 4 2 2 4 3" xfId="27784" xr:uid="{00000000-0005-0000-0000-00009C6C0000}"/>
    <cellStyle name="Normal 3 3 4 2 2 5" xfId="7668" xr:uid="{00000000-0005-0000-0000-0000051E0000}"/>
    <cellStyle name="Normal 3 3 4 2 2 5 3" xfId="22767" xr:uid="{00000000-0005-0000-0000-000003590000}"/>
    <cellStyle name="Normal 3 3 4 2 2 7" xfId="17754" xr:uid="{00000000-0005-0000-0000-00006E450000}"/>
    <cellStyle name="Normal 3 3 4 2 3" xfId="3450" xr:uid="{00000000-0005-0000-0000-00008B0D0000}"/>
    <cellStyle name="Normal 3 3 4 2 3 2" xfId="13524" xr:uid="{00000000-0005-0000-0000-0000E5340000}"/>
    <cellStyle name="Normal 3 3 4 2 3 2 3" xfId="28619" xr:uid="{00000000-0005-0000-0000-0000DF6F0000}"/>
    <cellStyle name="Normal 3 3 4 2 3 3" xfId="8504" xr:uid="{00000000-0005-0000-0000-000049210000}"/>
    <cellStyle name="Normal 3 3 4 2 3 3 3" xfId="23602" xr:uid="{00000000-0005-0000-0000-0000465C0000}"/>
    <cellStyle name="Normal 3 3 4 2 3 5" xfId="18589" xr:uid="{00000000-0005-0000-0000-0000B1480000}"/>
    <cellStyle name="Normal 3 3 4 2 4" xfId="5143" xr:uid="{00000000-0005-0000-0000-000028140000}"/>
    <cellStyle name="Normal 3 3 4 2 4 2" xfId="15195" xr:uid="{00000000-0005-0000-0000-00006C3B0000}"/>
    <cellStyle name="Normal 3 3 4 2 4 2 3" xfId="30290" xr:uid="{00000000-0005-0000-0000-000066760000}"/>
    <cellStyle name="Normal 3 3 4 2 4 3" xfId="10175" xr:uid="{00000000-0005-0000-0000-0000D0270000}"/>
    <cellStyle name="Normal 3 3 4 2 4 3 3" xfId="25273" xr:uid="{00000000-0005-0000-0000-0000CD620000}"/>
    <cellStyle name="Normal 3 3 4 2 4 5" xfId="20260" xr:uid="{00000000-0005-0000-0000-0000384F0000}"/>
    <cellStyle name="Normal 3 3 4 2 5" xfId="11853" xr:uid="{00000000-0005-0000-0000-00005E2E0000}"/>
    <cellStyle name="Normal 3 3 4 2 5 3" xfId="26948" xr:uid="{00000000-0005-0000-0000-000058690000}"/>
    <cellStyle name="Normal 3 3 4 2 6" xfId="6832" xr:uid="{00000000-0005-0000-0000-0000C11A0000}"/>
    <cellStyle name="Normal 3 3 4 2 6 3" xfId="21931" xr:uid="{00000000-0005-0000-0000-0000BF550000}"/>
    <cellStyle name="Normal 3 3 4 2 8" xfId="16918" xr:uid="{00000000-0005-0000-0000-00002A420000}"/>
    <cellStyle name="Normal 3 3 4 3" xfId="2180" xr:uid="{00000000-0005-0000-0000-000094080000}"/>
    <cellStyle name="Normal 3 3 4 3 2" xfId="3869" xr:uid="{00000000-0005-0000-0000-00002E0F0000}"/>
    <cellStyle name="Normal 3 3 4 3 2 2" xfId="13942" xr:uid="{00000000-0005-0000-0000-000087360000}"/>
    <cellStyle name="Normal 3 3 4 3 2 2 3" xfId="29037" xr:uid="{00000000-0005-0000-0000-000081710000}"/>
    <cellStyle name="Normal 3 3 4 3 2 3" xfId="8922" xr:uid="{00000000-0005-0000-0000-0000EB220000}"/>
    <cellStyle name="Normal 3 3 4 3 2 3 3" xfId="24020" xr:uid="{00000000-0005-0000-0000-0000E85D0000}"/>
    <cellStyle name="Normal 3 3 4 3 2 5" xfId="19007" xr:uid="{00000000-0005-0000-0000-0000534A0000}"/>
    <cellStyle name="Normal 3 3 4 3 3" xfId="5561" xr:uid="{00000000-0005-0000-0000-0000CA150000}"/>
    <cellStyle name="Normal 3 3 4 3 3 2" xfId="15613" xr:uid="{00000000-0005-0000-0000-00000E3D0000}"/>
    <cellStyle name="Normal 3 3 4 3 3 2 3" xfId="30708" xr:uid="{00000000-0005-0000-0000-000008780000}"/>
    <cellStyle name="Normal 3 3 4 3 3 3" xfId="10593" xr:uid="{00000000-0005-0000-0000-000072290000}"/>
    <cellStyle name="Normal 3 3 4 3 3 3 3" xfId="25691" xr:uid="{00000000-0005-0000-0000-00006F640000}"/>
    <cellStyle name="Normal 3 3 4 3 3 5" xfId="20678" xr:uid="{00000000-0005-0000-0000-0000DA500000}"/>
    <cellStyle name="Normal 3 3 4 3 4" xfId="12271" xr:uid="{00000000-0005-0000-0000-000000300000}"/>
    <cellStyle name="Normal 3 3 4 3 4 3" xfId="27366" xr:uid="{00000000-0005-0000-0000-0000FA6A0000}"/>
    <cellStyle name="Normal 3 3 4 3 5" xfId="7250" xr:uid="{00000000-0005-0000-0000-0000631C0000}"/>
    <cellStyle name="Normal 3 3 4 3 5 3" xfId="22349" xr:uid="{00000000-0005-0000-0000-000061570000}"/>
    <cellStyle name="Normal 3 3 4 3 7" xfId="17336" xr:uid="{00000000-0005-0000-0000-0000CC430000}"/>
    <cellStyle name="Normal 3 3 4 4" xfId="3032" xr:uid="{00000000-0005-0000-0000-0000E90B0000}"/>
    <cellStyle name="Normal 3 3 4 4 2" xfId="13106" xr:uid="{00000000-0005-0000-0000-000043330000}"/>
    <cellStyle name="Normal 3 3 4 4 2 3" xfId="28201" xr:uid="{00000000-0005-0000-0000-00003D6E0000}"/>
    <cellStyle name="Normal 3 3 4 4 3" xfId="8086" xr:uid="{00000000-0005-0000-0000-0000A71F0000}"/>
    <cellStyle name="Normal 3 3 4 4 3 3" xfId="23184" xr:uid="{00000000-0005-0000-0000-0000A45A0000}"/>
    <cellStyle name="Normal 3 3 4 4 5" xfId="18171" xr:uid="{00000000-0005-0000-0000-00000F470000}"/>
    <cellStyle name="Normal 3 3 4 5" xfId="4725" xr:uid="{00000000-0005-0000-0000-000086120000}"/>
    <cellStyle name="Normal 3 3 4 5 2" xfId="14777" xr:uid="{00000000-0005-0000-0000-0000CA390000}"/>
    <cellStyle name="Normal 3 3 4 5 2 3" xfId="29872" xr:uid="{00000000-0005-0000-0000-0000C4740000}"/>
    <cellStyle name="Normal 3 3 4 5 3" xfId="9757" xr:uid="{00000000-0005-0000-0000-00002E260000}"/>
    <cellStyle name="Normal 3 3 4 5 3 3" xfId="24855" xr:uid="{00000000-0005-0000-0000-00002B610000}"/>
    <cellStyle name="Normal 3 3 4 5 5" xfId="19842" xr:uid="{00000000-0005-0000-0000-0000964D0000}"/>
    <cellStyle name="Normal 3 3 4 6" xfId="11435" xr:uid="{00000000-0005-0000-0000-0000BC2C0000}"/>
    <cellStyle name="Normal 3 3 4 6 3" xfId="26530" xr:uid="{00000000-0005-0000-0000-0000B6670000}"/>
    <cellStyle name="Normal 3 3 4 7" xfId="6414" xr:uid="{00000000-0005-0000-0000-00001F190000}"/>
    <cellStyle name="Normal 3 3 4 7 3" xfId="21513" xr:uid="{00000000-0005-0000-0000-00001D540000}"/>
    <cellStyle name="Normal 3 3 4 9" xfId="16500" xr:uid="{00000000-0005-0000-0000-000088400000}"/>
    <cellStyle name="Normal 3 3 5" xfId="1549" xr:uid="{00000000-0005-0000-0000-00001D060000}"/>
    <cellStyle name="Normal 3 3 5 2" xfId="2390" xr:uid="{00000000-0005-0000-0000-000066090000}"/>
    <cellStyle name="Normal 3 3 5 2 2" xfId="4079" xr:uid="{00000000-0005-0000-0000-000000100000}"/>
    <cellStyle name="Normal 3 3 5 2 2 2" xfId="14152" xr:uid="{00000000-0005-0000-0000-000059370000}"/>
    <cellStyle name="Normal 3 3 5 2 2 2 3" xfId="29247" xr:uid="{00000000-0005-0000-0000-000053720000}"/>
    <cellStyle name="Normal 3 3 5 2 2 3" xfId="9132" xr:uid="{00000000-0005-0000-0000-0000BD230000}"/>
    <cellStyle name="Normal 3 3 5 2 2 3 3" xfId="24230" xr:uid="{00000000-0005-0000-0000-0000BA5E0000}"/>
    <cellStyle name="Normal 3 3 5 2 2 5" xfId="19217" xr:uid="{00000000-0005-0000-0000-0000254B0000}"/>
    <cellStyle name="Normal 3 3 5 2 3" xfId="5771" xr:uid="{00000000-0005-0000-0000-00009C160000}"/>
    <cellStyle name="Normal 3 3 5 2 3 2" xfId="15823" xr:uid="{00000000-0005-0000-0000-0000E03D0000}"/>
    <cellStyle name="Normal 3 3 5 2 3 2 3" xfId="30918" xr:uid="{00000000-0005-0000-0000-0000DA780000}"/>
    <cellStyle name="Normal 3 3 5 2 3 3" xfId="10803" xr:uid="{00000000-0005-0000-0000-0000442A0000}"/>
    <cellStyle name="Normal 3 3 5 2 3 3 3" xfId="25901" xr:uid="{00000000-0005-0000-0000-000041650000}"/>
    <cellStyle name="Normal 3 3 5 2 3 5" xfId="20888" xr:uid="{00000000-0005-0000-0000-0000AC510000}"/>
    <cellStyle name="Normal 3 3 5 2 4" xfId="12481" xr:uid="{00000000-0005-0000-0000-0000D2300000}"/>
    <cellStyle name="Normal 3 3 5 2 4 3" xfId="27576" xr:uid="{00000000-0005-0000-0000-0000CC6B0000}"/>
    <cellStyle name="Normal 3 3 5 2 5" xfId="7460" xr:uid="{00000000-0005-0000-0000-0000351D0000}"/>
    <cellStyle name="Normal 3 3 5 2 5 3" xfId="22559" xr:uid="{00000000-0005-0000-0000-000033580000}"/>
    <cellStyle name="Normal 3 3 5 2 7" xfId="17546" xr:uid="{00000000-0005-0000-0000-00009E440000}"/>
    <cellStyle name="Normal 3 3 5 3" xfId="3242" xr:uid="{00000000-0005-0000-0000-0000BB0C0000}"/>
    <cellStyle name="Normal 3 3 5 3 2" xfId="13316" xr:uid="{00000000-0005-0000-0000-000015340000}"/>
    <cellStyle name="Normal 3 3 5 3 2 3" xfId="28411" xr:uid="{00000000-0005-0000-0000-00000F6F0000}"/>
    <cellStyle name="Normal 3 3 5 3 3" xfId="8296" xr:uid="{00000000-0005-0000-0000-000079200000}"/>
    <cellStyle name="Normal 3 3 5 3 3 3" xfId="23394" xr:uid="{00000000-0005-0000-0000-0000765B0000}"/>
    <cellStyle name="Normal 3 3 5 3 5" xfId="18381" xr:uid="{00000000-0005-0000-0000-0000E1470000}"/>
    <cellStyle name="Normal 3 3 5 4" xfId="4935" xr:uid="{00000000-0005-0000-0000-000058130000}"/>
    <cellStyle name="Normal 3 3 5 4 2" xfId="14987" xr:uid="{00000000-0005-0000-0000-00009C3A0000}"/>
    <cellStyle name="Normal 3 3 5 4 2 3" xfId="30082" xr:uid="{00000000-0005-0000-0000-000096750000}"/>
    <cellStyle name="Normal 3 3 5 4 3" xfId="9967" xr:uid="{00000000-0005-0000-0000-000000270000}"/>
    <cellStyle name="Normal 3 3 5 4 3 3" xfId="25065" xr:uid="{00000000-0005-0000-0000-0000FD610000}"/>
    <cellStyle name="Normal 3 3 5 4 5" xfId="20052" xr:uid="{00000000-0005-0000-0000-0000684E0000}"/>
    <cellStyle name="Normal 3 3 5 5" xfId="11645" xr:uid="{00000000-0005-0000-0000-00008E2D0000}"/>
    <cellStyle name="Normal 3 3 5 5 3" xfId="26740" xr:uid="{00000000-0005-0000-0000-000088680000}"/>
    <cellStyle name="Normal 3 3 5 6" xfId="6624" xr:uid="{00000000-0005-0000-0000-0000F1190000}"/>
    <cellStyle name="Normal 3 3 5 6 3" xfId="21723" xr:uid="{00000000-0005-0000-0000-0000EF540000}"/>
    <cellStyle name="Normal 3 3 5 8" xfId="16710" xr:uid="{00000000-0005-0000-0000-00005A410000}"/>
    <cellStyle name="Normal 3 3 6" xfId="1970" xr:uid="{00000000-0005-0000-0000-0000C2070000}"/>
    <cellStyle name="Normal 3 3 6 2" xfId="3661" xr:uid="{00000000-0005-0000-0000-00005E0E0000}"/>
    <cellStyle name="Normal 3 3 6 2 2" xfId="13734" xr:uid="{00000000-0005-0000-0000-0000B7350000}"/>
    <cellStyle name="Normal 3 3 6 2 2 3" xfId="28829" xr:uid="{00000000-0005-0000-0000-0000B1700000}"/>
    <cellStyle name="Normal 3 3 6 2 3" xfId="8714" xr:uid="{00000000-0005-0000-0000-00001B220000}"/>
    <cellStyle name="Normal 3 3 6 2 3 3" xfId="23812" xr:uid="{00000000-0005-0000-0000-0000185D0000}"/>
    <cellStyle name="Normal 3 3 6 2 5" xfId="18799" xr:uid="{00000000-0005-0000-0000-000083490000}"/>
    <cellStyle name="Normal 3 3 6 3" xfId="5353" xr:uid="{00000000-0005-0000-0000-0000FA140000}"/>
    <cellStyle name="Normal 3 3 6 3 2" xfId="15405" xr:uid="{00000000-0005-0000-0000-00003E3C0000}"/>
    <cellStyle name="Normal 3 3 6 3 2 3" xfId="30500" xr:uid="{00000000-0005-0000-0000-000038770000}"/>
    <cellStyle name="Normal 3 3 6 3 3" xfId="10385" xr:uid="{00000000-0005-0000-0000-0000A2280000}"/>
    <cellStyle name="Normal 3 3 6 3 3 3" xfId="25483" xr:uid="{00000000-0005-0000-0000-00009F630000}"/>
    <cellStyle name="Normal 3 3 6 3 5" xfId="20470" xr:uid="{00000000-0005-0000-0000-00000A500000}"/>
    <cellStyle name="Normal 3 3 6 4" xfId="12063" xr:uid="{00000000-0005-0000-0000-0000302F0000}"/>
    <cellStyle name="Normal 3 3 6 4 3" xfId="27158" xr:uid="{00000000-0005-0000-0000-00002A6A0000}"/>
    <cellStyle name="Normal 3 3 6 5" xfId="7042" xr:uid="{00000000-0005-0000-0000-0000931B0000}"/>
    <cellStyle name="Normal 3 3 6 5 3" xfId="22141" xr:uid="{00000000-0005-0000-0000-000091560000}"/>
    <cellStyle name="Normal 3 3 6 7" xfId="17128" xr:uid="{00000000-0005-0000-0000-0000FC420000}"/>
    <cellStyle name="Normal 3 3 7" xfId="2820" xr:uid="{00000000-0005-0000-0000-0000150B0000}"/>
    <cellStyle name="Normal 3 3 7 2" xfId="12898" xr:uid="{00000000-0005-0000-0000-000073320000}"/>
    <cellStyle name="Normal 3 3 7 2 3" xfId="27993" xr:uid="{00000000-0005-0000-0000-00006D6D0000}"/>
    <cellStyle name="Normal 3 3 7 3" xfId="7878" xr:uid="{00000000-0005-0000-0000-0000D71E0000}"/>
    <cellStyle name="Normal 3 3 7 3 3" xfId="22976" xr:uid="{00000000-0005-0000-0000-0000D4590000}"/>
    <cellStyle name="Normal 3 3 7 5" xfId="17963" xr:uid="{00000000-0005-0000-0000-00003F460000}"/>
    <cellStyle name="Normal 3 3 8" xfId="4514" xr:uid="{00000000-0005-0000-0000-0000B3110000}"/>
    <cellStyle name="Normal 3 3 8 2" xfId="14569" xr:uid="{00000000-0005-0000-0000-0000FA380000}"/>
    <cellStyle name="Normal 3 3 8 2 3" xfId="29664" xr:uid="{00000000-0005-0000-0000-0000F4730000}"/>
    <cellStyle name="Normal 3 3 8 3" xfId="9549" xr:uid="{00000000-0005-0000-0000-00005E250000}"/>
    <cellStyle name="Normal 3 3 8 3 3" xfId="24647" xr:uid="{00000000-0005-0000-0000-00005B600000}"/>
    <cellStyle name="Normal 3 3 8 5" xfId="19634" xr:uid="{00000000-0005-0000-0000-0000C64C0000}"/>
    <cellStyle name="Normal 3 3 9" xfId="11225" xr:uid="{00000000-0005-0000-0000-0000EA2B0000}"/>
    <cellStyle name="Normal 3 3 9 3" xfId="26322" xr:uid="{00000000-0005-0000-0000-0000E6660000}"/>
    <cellStyle name="Normal 3 4" xfId="422" xr:uid="{00000000-0005-0000-0000-0000B0010000}"/>
    <cellStyle name="Normal 3 5" xfId="31363" xr:uid="{86A9C199-11D6-41AD-8E57-B20139F378F1}"/>
    <cellStyle name="Normal 30" xfId="152" xr:uid="{00000000-0005-0000-0000-00009E000000}"/>
    <cellStyle name="Normal 30 2" xfId="153" xr:uid="{00000000-0005-0000-0000-00009F000000}"/>
    <cellStyle name="Normal 30 3" xfId="839" xr:uid="{00000000-0005-0000-0000-000056030000}"/>
    <cellStyle name="Normal 30 3 10" xfId="6205" xr:uid="{00000000-0005-0000-0000-00004E180000}"/>
    <cellStyle name="Normal 30 3 10 3" xfId="21306" xr:uid="{00000000-0005-0000-0000-00004E530000}"/>
    <cellStyle name="Normal 30 3 12" xfId="16291" xr:uid="{00000000-0005-0000-0000-0000B73F0000}"/>
    <cellStyle name="Normal 30 3 2" xfId="1170" xr:uid="{00000000-0005-0000-0000-0000A2040000}"/>
    <cellStyle name="Normal 30 3 2 11" xfId="16345" xr:uid="{00000000-0005-0000-0000-0000ED3F0000}"/>
    <cellStyle name="Normal 30 3 2 2" xfId="1278" xr:uid="{00000000-0005-0000-0000-00000E050000}"/>
    <cellStyle name="Normal 30 3 2 2 10" xfId="16449" xr:uid="{00000000-0005-0000-0000-000055400000}"/>
    <cellStyle name="Normal 30 3 2 2 2" xfId="1495" xr:uid="{00000000-0005-0000-0000-0000E7050000}"/>
    <cellStyle name="Normal 30 3 2 2 2 2" xfId="1916" xr:uid="{00000000-0005-0000-0000-00008C070000}"/>
    <cellStyle name="Normal 30 3 2 2 2 2 2" xfId="2755" xr:uid="{00000000-0005-0000-0000-0000D30A0000}"/>
    <cellStyle name="Normal 30 3 2 2 2 2 2 2" xfId="4444" xr:uid="{00000000-0005-0000-0000-00006D110000}"/>
    <cellStyle name="Normal 30 3 2 2 2 2 2 2 2" xfId="14517" xr:uid="{00000000-0005-0000-0000-0000C6380000}"/>
    <cellStyle name="Normal 30 3 2 2 2 2 2 2 2 3" xfId="29612" xr:uid="{00000000-0005-0000-0000-0000C0730000}"/>
    <cellStyle name="Normal 30 3 2 2 2 2 2 2 3" xfId="9497" xr:uid="{00000000-0005-0000-0000-00002A250000}"/>
    <cellStyle name="Normal 30 3 2 2 2 2 2 2 3 3" xfId="24595" xr:uid="{00000000-0005-0000-0000-000027600000}"/>
    <cellStyle name="Normal 30 3 2 2 2 2 2 2 5" xfId="19582" xr:uid="{00000000-0005-0000-0000-0000924C0000}"/>
    <cellStyle name="Normal 30 3 2 2 2 2 2 3" xfId="6136" xr:uid="{00000000-0005-0000-0000-000009180000}"/>
    <cellStyle name="Normal 30 3 2 2 2 2 2 3 2" xfId="16188" xr:uid="{00000000-0005-0000-0000-00004D3F0000}"/>
    <cellStyle name="Normal 30 3 2 2 2 2 2 3 2 3" xfId="31283" xr:uid="{00000000-0005-0000-0000-0000477A0000}"/>
    <cellStyle name="Normal 30 3 2 2 2 2 2 3 3" xfId="11168" xr:uid="{00000000-0005-0000-0000-0000B12B0000}"/>
    <cellStyle name="Normal 30 3 2 2 2 2 2 3 3 3" xfId="26266" xr:uid="{00000000-0005-0000-0000-0000AE660000}"/>
    <cellStyle name="Normal 30 3 2 2 2 2 2 3 5" xfId="21253" xr:uid="{00000000-0005-0000-0000-000019530000}"/>
    <cellStyle name="Normal 30 3 2 2 2 2 2 4" xfId="12846" xr:uid="{00000000-0005-0000-0000-00003F320000}"/>
    <cellStyle name="Normal 30 3 2 2 2 2 2 4 3" xfId="27941" xr:uid="{00000000-0005-0000-0000-0000396D0000}"/>
    <cellStyle name="Normal 30 3 2 2 2 2 2 5" xfId="7825" xr:uid="{00000000-0005-0000-0000-0000A21E0000}"/>
    <cellStyle name="Normal 30 3 2 2 2 2 2 5 3" xfId="22924" xr:uid="{00000000-0005-0000-0000-0000A0590000}"/>
    <cellStyle name="Normal 30 3 2 2 2 2 2 7" xfId="17911" xr:uid="{00000000-0005-0000-0000-00000B460000}"/>
    <cellStyle name="Normal 30 3 2 2 2 2 3" xfId="3607" xr:uid="{00000000-0005-0000-0000-0000280E0000}"/>
    <cellStyle name="Normal 30 3 2 2 2 2 3 2" xfId="13681" xr:uid="{00000000-0005-0000-0000-000082350000}"/>
    <cellStyle name="Normal 30 3 2 2 2 2 3 2 3" xfId="28776" xr:uid="{00000000-0005-0000-0000-00007C700000}"/>
    <cellStyle name="Normal 30 3 2 2 2 2 3 3" xfId="8661" xr:uid="{00000000-0005-0000-0000-0000E6210000}"/>
    <cellStyle name="Normal 30 3 2 2 2 2 3 3 3" xfId="23759" xr:uid="{00000000-0005-0000-0000-0000E35C0000}"/>
    <cellStyle name="Normal 30 3 2 2 2 2 3 5" xfId="18746" xr:uid="{00000000-0005-0000-0000-00004E490000}"/>
    <cellStyle name="Normal 30 3 2 2 2 2 4" xfId="5300" xr:uid="{00000000-0005-0000-0000-0000C5140000}"/>
    <cellStyle name="Normal 30 3 2 2 2 2 4 2" xfId="15352" xr:uid="{00000000-0005-0000-0000-0000093C0000}"/>
    <cellStyle name="Normal 30 3 2 2 2 2 4 2 3" xfId="30447" xr:uid="{00000000-0005-0000-0000-000003770000}"/>
    <cellStyle name="Normal 30 3 2 2 2 2 4 3" xfId="10332" xr:uid="{00000000-0005-0000-0000-00006D280000}"/>
    <cellStyle name="Normal 30 3 2 2 2 2 4 3 3" xfId="25430" xr:uid="{00000000-0005-0000-0000-00006A630000}"/>
    <cellStyle name="Normal 30 3 2 2 2 2 4 5" xfId="20417" xr:uid="{00000000-0005-0000-0000-0000D54F0000}"/>
    <cellStyle name="Normal 30 3 2 2 2 2 5" xfId="12010" xr:uid="{00000000-0005-0000-0000-0000FB2E0000}"/>
    <cellStyle name="Normal 30 3 2 2 2 2 5 3" xfId="27105" xr:uid="{00000000-0005-0000-0000-0000F5690000}"/>
    <cellStyle name="Normal 30 3 2 2 2 2 6" xfId="6989" xr:uid="{00000000-0005-0000-0000-00005E1B0000}"/>
    <cellStyle name="Normal 30 3 2 2 2 2 6 3" xfId="22088" xr:uid="{00000000-0005-0000-0000-00005C560000}"/>
    <cellStyle name="Normal 30 3 2 2 2 2 8" xfId="17075" xr:uid="{00000000-0005-0000-0000-0000C7420000}"/>
    <cellStyle name="Normal 30 3 2 2 2 3" xfId="2337" xr:uid="{00000000-0005-0000-0000-000031090000}"/>
    <cellStyle name="Normal 30 3 2 2 2 3 2" xfId="4026" xr:uid="{00000000-0005-0000-0000-0000CB0F0000}"/>
    <cellStyle name="Normal 30 3 2 2 2 3 2 2" xfId="14099" xr:uid="{00000000-0005-0000-0000-000024370000}"/>
    <cellStyle name="Normal 30 3 2 2 2 3 2 2 3" xfId="29194" xr:uid="{00000000-0005-0000-0000-00001E720000}"/>
    <cellStyle name="Normal 30 3 2 2 2 3 2 3" xfId="9079" xr:uid="{00000000-0005-0000-0000-000088230000}"/>
    <cellStyle name="Normal 30 3 2 2 2 3 2 3 3" xfId="24177" xr:uid="{00000000-0005-0000-0000-0000855E0000}"/>
    <cellStyle name="Normal 30 3 2 2 2 3 2 5" xfId="19164" xr:uid="{00000000-0005-0000-0000-0000F04A0000}"/>
    <cellStyle name="Normal 30 3 2 2 2 3 3" xfId="5718" xr:uid="{00000000-0005-0000-0000-000067160000}"/>
    <cellStyle name="Normal 30 3 2 2 2 3 3 2" xfId="15770" xr:uid="{00000000-0005-0000-0000-0000AB3D0000}"/>
    <cellStyle name="Normal 30 3 2 2 2 3 3 2 3" xfId="30865" xr:uid="{00000000-0005-0000-0000-0000A5780000}"/>
    <cellStyle name="Normal 30 3 2 2 2 3 3 3" xfId="10750" xr:uid="{00000000-0005-0000-0000-00000F2A0000}"/>
    <cellStyle name="Normal 30 3 2 2 2 3 3 3 3" xfId="25848" xr:uid="{00000000-0005-0000-0000-00000C650000}"/>
    <cellStyle name="Normal 30 3 2 2 2 3 3 5" xfId="20835" xr:uid="{00000000-0005-0000-0000-000077510000}"/>
    <cellStyle name="Normal 30 3 2 2 2 3 4" xfId="12428" xr:uid="{00000000-0005-0000-0000-00009D300000}"/>
    <cellStyle name="Normal 30 3 2 2 2 3 4 3" xfId="27523" xr:uid="{00000000-0005-0000-0000-0000976B0000}"/>
    <cellStyle name="Normal 30 3 2 2 2 3 5" xfId="7407" xr:uid="{00000000-0005-0000-0000-0000001D0000}"/>
    <cellStyle name="Normal 30 3 2 2 2 3 5 3" xfId="22506" xr:uid="{00000000-0005-0000-0000-0000FE570000}"/>
    <cellStyle name="Normal 30 3 2 2 2 3 7" xfId="17493" xr:uid="{00000000-0005-0000-0000-000069440000}"/>
    <cellStyle name="Normal 30 3 2 2 2 4" xfId="3189" xr:uid="{00000000-0005-0000-0000-0000860C0000}"/>
    <cellStyle name="Normal 30 3 2 2 2 4 2" xfId="13263" xr:uid="{00000000-0005-0000-0000-0000E0330000}"/>
    <cellStyle name="Normal 30 3 2 2 2 4 2 3" xfId="28358" xr:uid="{00000000-0005-0000-0000-0000DA6E0000}"/>
    <cellStyle name="Normal 30 3 2 2 2 4 3" xfId="8243" xr:uid="{00000000-0005-0000-0000-000044200000}"/>
    <cellStyle name="Normal 30 3 2 2 2 4 3 3" xfId="23341" xr:uid="{00000000-0005-0000-0000-0000415B0000}"/>
    <cellStyle name="Normal 30 3 2 2 2 4 5" xfId="18328" xr:uid="{00000000-0005-0000-0000-0000AC470000}"/>
    <cellStyle name="Normal 30 3 2 2 2 5" xfId="4882" xr:uid="{00000000-0005-0000-0000-000023130000}"/>
    <cellStyle name="Normal 30 3 2 2 2 5 2" xfId="14934" xr:uid="{00000000-0005-0000-0000-0000673A0000}"/>
    <cellStyle name="Normal 30 3 2 2 2 5 2 3" xfId="30029" xr:uid="{00000000-0005-0000-0000-000061750000}"/>
    <cellStyle name="Normal 30 3 2 2 2 5 3" xfId="9914" xr:uid="{00000000-0005-0000-0000-0000CB260000}"/>
    <cellStyle name="Normal 30 3 2 2 2 5 3 3" xfId="25012" xr:uid="{00000000-0005-0000-0000-0000C8610000}"/>
    <cellStyle name="Normal 30 3 2 2 2 5 5" xfId="19999" xr:uid="{00000000-0005-0000-0000-0000334E0000}"/>
    <cellStyle name="Normal 30 3 2 2 2 6" xfId="11592" xr:uid="{00000000-0005-0000-0000-0000592D0000}"/>
    <cellStyle name="Normal 30 3 2 2 2 6 3" xfId="26687" xr:uid="{00000000-0005-0000-0000-000053680000}"/>
    <cellStyle name="Normal 30 3 2 2 2 7" xfId="6571" xr:uid="{00000000-0005-0000-0000-0000BC190000}"/>
    <cellStyle name="Normal 30 3 2 2 2 7 3" xfId="21670" xr:uid="{00000000-0005-0000-0000-0000BA540000}"/>
    <cellStyle name="Normal 30 3 2 2 2 9" xfId="16657" xr:uid="{00000000-0005-0000-0000-000025410000}"/>
    <cellStyle name="Normal 30 3 2 2 3" xfId="1708" xr:uid="{00000000-0005-0000-0000-0000BC060000}"/>
    <cellStyle name="Normal 30 3 2 2 3 2" xfId="2547" xr:uid="{00000000-0005-0000-0000-0000030A0000}"/>
    <cellStyle name="Normal 30 3 2 2 3 2 2" xfId="4236" xr:uid="{00000000-0005-0000-0000-00009D100000}"/>
    <cellStyle name="Normal 30 3 2 2 3 2 2 2" xfId="14309" xr:uid="{00000000-0005-0000-0000-0000F6370000}"/>
    <cellStyle name="Normal 30 3 2 2 3 2 2 2 3" xfId="29404" xr:uid="{00000000-0005-0000-0000-0000F0720000}"/>
    <cellStyle name="Normal 30 3 2 2 3 2 2 3" xfId="9289" xr:uid="{00000000-0005-0000-0000-00005A240000}"/>
    <cellStyle name="Normal 30 3 2 2 3 2 2 3 3" xfId="24387" xr:uid="{00000000-0005-0000-0000-0000575F0000}"/>
    <cellStyle name="Normal 30 3 2 2 3 2 2 5" xfId="19374" xr:uid="{00000000-0005-0000-0000-0000C24B0000}"/>
    <cellStyle name="Normal 30 3 2 2 3 2 3" xfId="5928" xr:uid="{00000000-0005-0000-0000-000039170000}"/>
    <cellStyle name="Normal 30 3 2 2 3 2 3 2" xfId="15980" xr:uid="{00000000-0005-0000-0000-00007D3E0000}"/>
    <cellStyle name="Normal 30 3 2 2 3 2 3 2 3" xfId="31075" xr:uid="{00000000-0005-0000-0000-000077790000}"/>
    <cellStyle name="Normal 30 3 2 2 3 2 3 3" xfId="10960" xr:uid="{00000000-0005-0000-0000-0000E12A0000}"/>
    <cellStyle name="Normal 30 3 2 2 3 2 3 3 3" xfId="26058" xr:uid="{00000000-0005-0000-0000-0000DE650000}"/>
    <cellStyle name="Normal 30 3 2 2 3 2 3 5" xfId="21045" xr:uid="{00000000-0005-0000-0000-000049520000}"/>
    <cellStyle name="Normal 30 3 2 2 3 2 4" xfId="12638" xr:uid="{00000000-0005-0000-0000-00006F310000}"/>
    <cellStyle name="Normal 30 3 2 2 3 2 4 3" xfId="27733" xr:uid="{00000000-0005-0000-0000-0000696C0000}"/>
    <cellStyle name="Normal 30 3 2 2 3 2 5" xfId="7617" xr:uid="{00000000-0005-0000-0000-0000D21D0000}"/>
    <cellStyle name="Normal 30 3 2 2 3 2 5 3" xfId="22716" xr:uid="{00000000-0005-0000-0000-0000D0580000}"/>
    <cellStyle name="Normal 30 3 2 2 3 2 7" xfId="17703" xr:uid="{00000000-0005-0000-0000-00003B450000}"/>
    <cellStyle name="Normal 30 3 2 2 3 3" xfId="3399" xr:uid="{00000000-0005-0000-0000-0000580D0000}"/>
    <cellStyle name="Normal 30 3 2 2 3 3 2" xfId="13473" xr:uid="{00000000-0005-0000-0000-0000B2340000}"/>
    <cellStyle name="Normal 30 3 2 2 3 3 2 3" xfId="28568" xr:uid="{00000000-0005-0000-0000-0000AC6F0000}"/>
    <cellStyle name="Normal 30 3 2 2 3 3 3" xfId="8453" xr:uid="{00000000-0005-0000-0000-000016210000}"/>
    <cellStyle name="Normal 30 3 2 2 3 3 3 3" xfId="23551" xr:uid="{00000000-0005-0000-0000-0000135C0000}"/>
    <cellStyle name="Normal 30 3 2 2 3 3 5" xfId="18538" xr:uid="{00000000-0005-0000-0000-00007E480000}"/>
    <cellStyle name="Normal 30 3 2 2 3 4" xfId="5092" xr:uid="{00000000-0005-0000-0000-0000F5130000}"/>
    <cellStyle name="Normal 30 3 2 2 3 4 2" xfId="15144" xr:uid="{00000000-0005-0000-0000-0000393B0000}"/>
    <cellStyle name="Normal 30 3 2 2 3 4 2 3" xfId="30239" xr:uid="{00000000-0005-0000-0000-000033760000}"/>
    <cellStyle name="Normal 30 3 2 2 3 4 3" xfId="10124" xr:uid="{00000000-0005-0000-0000-00009D270000}"/>
    <cellStyle name="Normal 30 3 2 2 3 4 3 3" xfId="25222" xr:uid="{00000000-0005-0000-0000-00009A620000}"/>
    <cellStyle name="Normal 30 3 2 2 3 4 5" xfId="20209" xr:uid="{00000000-0005-0000-0000-0000054F0000}"/>
    <cellStyle name="Normal 30 3 2 2 3 5" xfId="11802" xr:uid="{00000000-0005-0000-0000-00002B2E0000}"/>
    <cellStyle name="Normal 30 3 2 2 3 5 3" xfId="26897" xr:uid="{00000000-0005-0000-0000-000025690000}"/>
    <cellStyle name="Normal 30 3 2 2 3 6" xfId="6781" xr:uid="{00000000-0005-0000-0000-00008E1A0000}"/>
    <cellStyle name="Normal 30 3 2 2 3 6 3" xfId="21880" xr:uid="{00000000-0005-0000-0000-00008C550000}"/>
    <cellStyle name="Normal 30 3 2 2 3 8" xfId="16867" xr:uid="{00000000-0005-0000-0000-0000F7410000}"/>
    <cellStyle name="Normal 30 3 2 2 4" xfId="2129" xr:uid="{00000000-0005-0000-0000-000061080000}"/>
    <cellStyle name="Normal 30 3 2 2 4 2" xfId="3818" xr:uid="{00000000-0005-0000-0000-0000FB0E0000}"/>
    <cellStyle name="Normal 30 3 2 2 4 2 2" xfId="13891" xr:uid="{00000000-0005-0000-0000-000054360000}"/>
    <cellStyle name="Normal 30 3 2 2 4 2 2 3" xfId="28986" xr:uid="{00000000-0005-0000-0000-00004E710000}"/>
    <cellStyle name="Normal 30 3 2 2 4 2 3" xfId="8871" xr:uid="{00000000-0005-0000-0000-0000B8220000}"/>
    <cellStyle name="Normal 30 3 2 2 4 2 3 3" xfId="23969" xr:uid="{00000000-0005-0000-0000-0000B55D0000}"/>
    <cellStyle name="Normal 30 3 2 2 4 2 5" xfId="18956" xr:uid="{00000000-0005-0000-0000-0000204A0000}"/>
    <cellStyle name="Normal 30 3 2 2 4 3" xfId="5510" xr:uid="{00000000-0005-0000-0000-000097150000}"/>
    <cellStyle name="Normal 30 3 2 2 4 3 2" xfId="15562" xr:uid="{00000000-0005-0000-0000-0000DB3C0000}"/>
    <cellStyle name="Normal 30 3 2 2 4 3 2 3" xfId="30657" xr:uid="{00000000-0005-0000-0000-0000D5770000}"/>
    <cellStyle name="Normal 30 3 2 2 4 3 3" xfId="10542" xr:uid="{00000000-0005-0000-0000-00003F290000}"/>
    <cellStyle name="Normal 30 3 2 2 4 3 3 3" xfId="25640" xr:uid="{00000000-0005-0000-0000-00003C640000}"/>
    <cellStyle name="Normal 30 3 2 2 4 3 5" xfId="20627" xr:uid="{00000000-0005-0000-0000-0000A7500000}"/>
    <cellStyle name="Normal 30 3 2 2 4 4" xfId="12220" xr:uid="{00000000-0005-0000-0000-0000CD2F0000}"/>
    <cellStyle name="Normal 30 3 2 2 4 4 3" xfId="27315" xr:uid="{00000000-0005-0000-0000-0000C76A0000}"/>
    <cellStyle name="Normal 30 3 2 2 4 5" xfId="7199" xr:uid="{00000000-0005-0000-0000-0000301C0000}"/>
    <cellStyle name="Normal 30 3 2 2 4 5 3" xfId="22298" xr:uid="{00000000-0005-0000-0000-00002E570000}"/>
    <cellStyle name="Normal 30 3 2 2 4 7" xfId="17285" xr:uid="{00000000-0005-0000-0000-000099430000}"/>
    <cellStyle name="Normal 30 3 2 2 5" xfId="2981" xr:uid="{00000000-0005-0000-0000-0000B60B0000}"/>
    <cellStyle name="Normal 30 3 2 2 5 2" xfId="13055" xr:uid="{00000000-0005-0000-0000-000010330000}"/>
    <cellStyle name="Normal 30 3 2 2 5 2 3" xfId="28150" xr:uid="{00000000-0005-0000-0000-00000A6E0000}"/>
    <cellStyle name="Normal 30 3 2 2 5 3" xfId="8035" xr:uid="{00000000-0005-0000-0000-0000741F0000}"/>
    <cellStyle name="Normal 30 3 2 2 5 3 3" xfId="23133" xr:uid="{00000000-0005-0000-0000-0000715A0000}"/>
    <cellStyle name="Normal 30 3 2 2 5 5" xfId="18120" xr:uid="{00000000-0005-0000-0000-0000DC460000}"/>
    <cellStyle name="Normal 30 3 2 2 6" xfId="4674" xr:uid="{00000000-0005-0000-0000-000053120000}"/>
    <cellStyle name="Normal 30 3 2 2 6 2" xfId="14726" xr:uid="{00000000-0005-0000-0000-000097390000}"/>
    <cellStyle name="Normal 30 3 2 2 6 2 3" xfId="29821" xr:uid="{00000000-0005-0000-0000-000091740000}"/>
    <cellStyle name="Normal 30 3 2 2 6 3" xfId="9706" xr:uid="{00000000-0005-0000-0000-0000FB250000}"/>
    <cellStyle name="Normal 30 3 2 2 6 3 3" xfId="24804" xr:uid="{00000000-0005-0000-0000-0000F8600000}"/>
    <cellStyle name="Normal 30 3 2 2 6 5" xfId="19791" xr:uid="{00000000-0005-0000-0000-0000634D0000}"/>
    <cellStyle name="Normal 30 3 2 2 7" xfId="11384" xr:uid="{00000000-0005-0000-0000-0000892C0000}"/>
    <cellStyle name="Normal 30 3 2 2 7 3" xfId="26479" xr:uid="{00000000-0005-0000-0000-000083670000}"/>
    <cellStyle name="Normal 30 3 2 2 8" xfId="6363" xr:uid="{00000000-0005-0000-0000-0000EC180000}"/>
    <cellStyle name="Normal 30 3 2 2 8 3" xfId="21462" xr:uid="{00000000-0005-0000-0000-0000EA530000}"/>
    <cellStyle name="Normal 30 3 2 3" xfId="1391" xr:uid="{00000000-0005-0000-0000-00007F050000}"/>
    <cellStyle name="Normal 30 3 2 3 2" xfId="1812" xr:uid="{00000000-0005-0000-0000-000024070000}"/>
    <cellStyle name="Normal 30 3 2 3 2 2" xfId="2651" xr:uid="{00000000-0005-0000-0000-00006B0A0000}"/>
    <cellStyle name="Normal 30 3 2 3 2 2 2" xfId="4340" xr:uid="{00000000-0005-0000-0000-000005110000}"/>
    <cellStyle name="Normal 30 3 2 3 2 2 2 2" xfId="14413" xr:uid="{00000000-0005-0000-0000-00005E380000}"/>
    <cellStyle name="Normal 30 3 2 3 2 2 2 2 3" xfId="29508" xr:uid="{00000000-0005-0000-0000-000058730000}"/>
    <cellStyle name="Normal 30 3 2 3 2 2 2 3" xfId="9393" xr:uid="{00000000-0005-0000-0000-0000C2240000}"/>
    <cellStyle name="Normal 30 3 2 3 2 2 2 3 3" xfId="24491" xr:uid="{00000000-0005-0000-0000-0000BF5F0000}"/>
    <cellStyle name="Normal 30 3 2 3 2 2 2 5" xfId="19478" xr:uid="{00000000-0005-0000-0000-00002A4C0000}"/>
    <cellStyle name="Normal 30 3 2 3 2 2 3" xfId="6032" xr:uid="{00000000-0005-0000-0000-0000A1170000}"/>
    <cellStyle name="Normal 30 3 2 3 2 2 3 2" xfId="16084" xr:uid="{00000000-0005-0000-0000-0000E53E0000}"/>
    <cellStyle name="Normal 30 3 2 3 2 2 3 2 3" xfId="31179" xr:uid="{00000000-0005-0000-0000-0000DF790000}"/>
    <cellStyle name="Normal 30 3 2 3 2 2 3 3" xfId="11064" xr:uid="{00000000-0005-0000-0000-0000492B0000}"/>
    <cellStyle name="Normal 30 3 2 3 2 2 3 3 3" xfId="26162" xr:uid="{00000000-0005-0000-0000-000046660000}"/>
    <cellStyle name="Normal 30 3 2 3 2 2 3 5" xfId="21149" xr:uid="{00000000-0005-0000-0000-0000B1520000}"/>
    <cellStyle name="Normal 30 3 2 3 2 2 4" xfId="12742" xr:uid="{00000000-0005-0000-0000-0000D7310000}"/>
    <cellStyle name="Normal 30 3 2 3 2 2 4 3" xfId="27837" xr:uid="{00000000-0005-0000-0000-0000D16C0000}"/>
    <cellStyle name="Normal 30 3 2 3 2 2 5" xfId="7721" xr:uid="{00000000-0005-0000-0000-00003A1E0000}"/>
    <cellStyle name="Normal 30 3 2 3 2 2 5 3" xfId="22820" xr:uid="{00000000-0005-0000-0000-000038590000}"/>
    <cellStyle name="Normal 30 3 2 3 2 2 7" xfId="17807" xr:uid="{00000000-0005-0000-0000-0000A3450000}"/>
    <cellStyle name="Normal 30 3 2 3 2 3" xfId="3503" xr:uid="{00000000-0005-0000-0000-0000C00D0000}"/>
    <cellStyle name="Normal 30 3 2 3 2 3 2" xfId="13577" xr:uid="{00000000-0005-0000-0000-00001A350000}"/>
    <cellStyle name="Normal 30 3 2 3 2 3 2 3" xfId="28672" xr:uid="{00000000-0005-0000-0000-000014700000}"/>
    <cellStyle name="Normal 30 3 2 3 2 3 3" xfId="8557" xr:uid="{00000000-0005-0000-0000-00007E210000}"/>
    <cellStyle name="Normal 30 3 2 3 2 3 3 3" xfId="23655" xr:uid="{00000000-0005-0000-0000-00007B5C0000}"/>
    <cellStyle name="Normal 30 3 2 3 2 3 5" xfId="18642" xr:uid="{00000000-0005-0000-0000-0000E6480000}"/>
    <cellStyle name="Normal 30 3 2 3 2 4" xfId="5196" xr:uid="{00000000-0005-0000-0000-00005D140000}"/>
    <cellStyle name="Normal 30 3 2 3 2 4 2" xfId="15248" xr:uid="{00000000-0005-0000-0000-0000A13B0000}"/>
    <cellStyle name="Normal 30 3 2 3 2 4 2 3" xfId="30343" xr:uid="{00000000-0005-0000-0000-00009B760000}"/>
    <cellStyle name="Normal 30 3 2 3 2 4 3" xfId="10228" xr:uid="{00000000-0005-0000-0000-000005280000}"/>
    <cellStyle name="Normal 30 3 2 3 2 4 3 3" xfId="25326" xr:uid="{00000000-0005-0000-0000-000002630000}"/>
    <cellStyle name="Normal 30 3 2 3 2 4 5" xfId="20313" xr:uid="{00000000-0005-0000-0000-00006D4F0000}"/>
    <cellStyle name="Normal 30 3 2 3 2 5" xfId="11906" xr:uid="{00000000-0005-0000-0000-0000932E0000}"/>
    <cellStyle name="Normal 30 3 2 3 2 5 3" xfId="27001" xr:uid="{00000000-0005-0000-0000-00008D690000}"/>
    <cellStyle name="Normal 30 3 2 3 2 6" xfId="6885" xr:uid="{00000000-0005-0000-0000-0000F61A0000}"/>
    <cellStyle name="Normal 30 3 2 3 2 6 3" xfId="21984" xr:uid="{00000000-0005-0000-0000-0000F4550000}"/>
    <cellStyle name="Normal 30 3 2 3 2 8" xfId="16971" xr:uid="{00000000-0005-0000-0000-00005F420000}"/>
    <cellStyle name="Normal 30 3 2 3 3" xfId="2233" xr:uid="{00000000-0005-0000-0000-0000C9080000}"/>
    <cellStyle name="Normal 30 3 2 3 3 2" xfId="3922" xr:uid="{00000000-0005-0000-0000-0000630F0000}"/>
    <cellStyle name="Normal 30 3 2 3 3 2 2" xfId="13995" xr:uid="{00000000-0005-0000-0000-0000BC360000}"/>
    <cellStyle name="Normal 30 3 2 3 3 2 2 3" xfId="29090" xr:uid="{00000000-0005-0000-0000-0000B6710000}"/>
    <cellStyle name="Normal 30 3 2 3 3 2 3" xfId="8975" xr:uid="{00000000-0005-0000-0000-000020230000}"/>
    <cellStyle name="Normal 30 3 2 3 3 2 3 3" xfId="24073" xr:uid="{00000000-0005-0000-0000-00001D5E0000}"/>
    <cellStyle name="Normal 30 3 2 3 3 2 5" xfId="19060" xr:uid="{00000000-0005-0000-0000-0000884A0000}"/>
    <cellStyle name="Normal 30 3 2 3 3 3" xfId="5614" xr:uid="{00000000-0005-0000-0000-0000FF150000}"/>
    <cellStyle name="Normal 30 3 2 3 3 3 2" xfId="15666" xr:uid="{00000000-0005-0000-0000-0000433D0000}"/>
    <cellStyle name="Normal 30 3 2 3 3 3 2 3" xfId="30761" xr:uid="{00000000-0005-0000-0000-00003D780000}"/>
    <cellStyle name="Normal 30 3 2 3 3 3 3" xfId="10646" xr:uid="{00000000-0005-0000-0000-0000A7290000}"/>
    <cellStyle name="Normal 30 3 2 3 3 3 3 3" xfId="25744" xr:uid="{00000000-0005-0000-0000-0000A4640000}"/>
    <cellStyle name="Normal 30 3 2 3 3 3 5" xfId="20731" xr:uid="{00000000-0005-0000-0000-00000F510000}"/>
    <cellStyle name="Normal 30 3 2 3 3 4" xfId="12324" xr:uid="{00000000-0005-0000-0000-000035300000}"/>
    <cellStyle name="Normal 30 3 2 3 3 4 3" xfId="27419" xr:uid="{00000000-0005-0000-0000-00002F6B0000}"/>
    <cellStyle name="Normal 30 3 2 3 3 5" xfId="7303" xr:uid="{00000000-0005-0000-0000-0000981C0000}"/>
    <cellStyle name="Normal 30 3 2 3 3 5 3" xfId="22402" xr:uid="{00000000-0005-0000-0000-000096570000}"/>
    <cellStyle name="Normal 30 3 2 3 3 7" xfId="17389" xr:uid="{00000000-0005-0000-0000-000001440000}"/>
    <cellStyle name="Normal 30 3 2 3 4" xfId="3085" xr:uid="{00000000-0005-0000-0000-00001E0C0000}"/>
    <cellStyle name="Normal 30 3 2 3 4 2" xfId="13159" xr:uid="{00000000-0005-0000-0000-000078330000}"/>
    <cellStyle name="Normal 30 3 2 3 4 2 3" xfId="28254" xr:uid="{00000000-0005-0000-0000-0000726E0000}"/>
    <cellStyle name="Normal 30 3 2 3 4 3" xfId="8139" xr:uid="{00000000-0005-0000-0000-0000DC1F0000}"/>
    <cellStyle name="Normal 30 3 2 3 4 3 3" xfId="23237" xr:uid="{00000000-0005-0000-0000-0000D95A0000}"/>
    <cellStyle name="Normal 30 3 2 3 4 5" xfId="18224" xr:uid="{00000000-0005-0000-0000-000044470000}"/>
    <cellStyle name="Normal 30 3 2 3 5" xfId="4778" xr:uid="{00000000-0005-0000-0000-0000BB120000}"/>
    <cellStyle name="Normal 30 3 2 3 5 2" xfId="14830" xr:uid="{00000000-0005-0000-0000-0000FF390000}"/>
    <cellStyle name="Normal 30 3 2 3 5 2 3" xfId="29925" xr:uid="{00000000-0005-0000-0000-0000F9740000}"/>
    <cellStyle name="Normal 30 3 2 3 5 3" xfId="9810" xr:uid="{00000000-0005-0000-0000-000063260000}"/>
    <cellStyle name="Normal 30 3 2 3 5 3 3" xfId="24908" xr:uid="{00000000-0005-0000-0000-000060610000}"/>
    <cellStyle name="Normal 30 3 2 3 5 5" xfId="19895" xr:uid="{00000000-0005-0000-0000-0000CB4D0000}"/>
    <cellStyle name="Normal 30 3 2 3 6" xfId="11488" xr:uid="{00000000-0005-0000-0000-0000F12C0000}"/>
    <cellStyle name="Normal 30 3 2 3 6 3" xfId="26583" xr:uid="{00000000-0005-0000-0000-0000EB670000}"/>
    <cellStyle name="Normal 30 3 2 3 7" xfId="6467" xr:uid="{00000000-0005-0000-0000-000054190000}"/>
    <cellStyle name="Normal 30 3 2 3 7 3" xfId="21566" xr:uid="{00000000-0005-0000-0000-000052540000}"/>
    <cellStyle name="Normal 30 3 2 3 9" xfId="16553" xr:uid="{00000000-0005-0000-0000-0000BD400000}"/>
    <cellStyle name="Normal 30 3 2 4" xfId="1604" xr:uid="{00000000-0005-0000-0000-000054060000}"/>
    <cellStyle name="Normal 30 3 2 4 2" xfId="2443" xr:uid="{00000000-0005-0000-0000-00009B090000}"/>
    <cellStyle name="Normal 30 3 2 4 2 2" xfId="4132" xr:uid="{00000000-0005-0000-0000-000035100000}"/>
    <cellStyle name="Normal 30 3 2 4 2 2 2" xfId="14205" xr:uid="{00000000-0005-0000-0000-00008E370000}"/>
    <cellStyle name="Normal 30 3 2 4 2 2 2 3" xfId="29300" xr:uid="{00000000-0005-0000-0000-000088720000}"/>
    <cellStyle name="Normal 30 3 2 4 2 2 3" xfId="9185" xr:uid="{00000000-0005-0000-0000-0000F2230000}"/>
    <cellStyle name="Normal 30 3 2 4 2 2 3 3" xfId="24283" xr:uid="{00000000-0005-0000-0000-0000EF5E0000}"/>
    <cellStyle name="Normal 30 3 2 4 2 2 5" xfId="19270" xr:uid="{00000000-0005-0000-0000-00005A4B0000}"/>
    <cellStyle name="Normal 30 3 2 4 2 3" xfId="5824" xr:uid="{00000000-0005-0000-0000-0000D1160000}"/>
    <cellStyle name="Normal 30 3 2 4 2 3 2" xfId="15876" xr:uid="{00000000-0005-0000-0000-0000153E0000}"/>
    <cellStyle name="Normal 30 3 2 4 2 3 2 3" xfId="30971" xr:uid="{00000000-0005-0000-0000-00000F790000}"/>
    <cellStyle name="Normal 30 3 2 4 2 3 3" xfId="10856" xr:uid="{00000000-0005-0000-0000-0000792A0000}"/>
    <cellStyle name="Normal 30 3 2 4 2 3 3 3" xfId="25954" xr:uid="{00000000-0005-0000-0000-000076650000}"/>
    <cellStyle name="Normal 30 3 2 4 2 3 5" xfId="20941" xr:uid="{00000000-0005-0000-0000-0000E1510000}"/>
    <cellStyle name="Normal 30 3 2 4 2 4" xfId="12534" xr:uid="{00000000-0005-0000-0000-000007310000}"/>
    <cellStyle name="Normal 30 3 2 4 2 4 3" xfId="27629" xr:uid="{00000000-0005-0000-0000-0000016C0000}"/>
    <cellStyle name="Normal 30 3 2 4 2 5" xfId="7513" xr:uid="{00000000-0005-0000-0000-00006A1D0000}"/>
    <cellStyle name="Normal 30 3 2 4 2 5 3" xfId="22612" xr:uid="{00000000-0005-0000-0000-000068580000}"/>
    <cellStyle name="Normal 30 3 2 4 2 7" xfId="17599" xr:uid="{00000000-0005-0000-0000-0000D3440000}"/>
    <cellStyle name="Normal 30 3 2 4 3" xfId="3295" xr:uid="{00000000-0005-0000-0000-0000F00C0000}"/>
    <cellStyle name="Normal 30 3 2 4 3 2" xfId="13369" xr:uid="{00000000-0005-0000-0000-00004A340000}"/>
    <cellStyle name="Normal 30 3 2 4 3 2 3" xfId="28464" xr:uid="{00000000-0005-0000-0000-0000446F0000}"/>
    <cellStyle name="Normal 30 3 2 4 3 3" xfId="8349" xr:uid="{00000000-0005-0000-0000-0000AE200000}"/>
    <cellStyle name="Normal 30 3 2 4 3 3 3" xfId="23447" xr:uid="{00000000-0005-0000-0000-0000AB5B0000}"/>
    <cellStyle name="Normal 30 3 2 4 3 5" xfId="18434" xr:uid="{00000000-0005-0000-0000-000016480000}"/>
    <cellStyle name="Normal 30 3 2 4 4" xfId="4988" xr:uid="{00000000-0005-0000-0000-00008D130000}"/>
    <cellStyle name="Normal 30 3 2 4 4 2" xfId="15040" xr:uid="{00000000-0005-0000-0000-0000D13A0000}"/>
    <cellStyle name="Normal 30 3 2 4 4 2 3" xfId="30135" xr:uid="{00000000-0005-0000-0000-0000CB750000}"/>
    <cellStyle name="Normal 30 3 2 4 4 3" xfId="10020" xr:uid="{00000000-0005-0000-0000-000035270000}"/>
    <cellStyle name="Normal 30 3 2 4 4 3 3" xfId="25118" xr:uid="{00000000-0005-0000-0000-000032620000}"/>
    <cellStyle name="Normal 30 3 2 4 4 5" xfId="20105" xr:uid="{00000000-0005-0000-0000-00009D4E0000}"/>
    <cellStyle name="Normal 30 3 2 4 5" xfId="11698" xr:uid="{00000000-0005-0000-0000-0000C32D0000}"/>
    <cellStyle name="Normal 30 3 2 4 5 3" xfId="26793" xr:uid="{00000000-0005-0000-0000-0000BD680000}"/>
    <cellStyle name="Normal 30 3 2 4 6" xfId="6677" xr:uid="{00000000-0005-0000-0000-0000261A0000}"/>
    <cellStyle name="Normal 30 3 2 4 6 3" xfId="21776" xr:uid="{00000000-0005-0000-0000-000024550000}"/>
    <cellStyle name="Normal 30 3 2 4 8" xfId="16763" xr:uid="{00000000-0005-0000-0000-00008F410000}"/>
    <cellStyle name="Normal 30 3 2 5" xfId="2025" xr:uid="{00000000-0005-0000-0000-0000F9070000}"/>
    <cellStyle name="Normal 30 3 2 5 2" xfId="3714" xr:uid="{00000000-0005-0000-0000-0000930E0000}"/>
    <cellStyle name="Normal 30 3 2 5 2 2" xfId="13787" xr:uid="{00000000-0005-0000-0000-0000EC350000}"/>
    <cellStyle name="Normal 30 3 2 5 2 2 3" xfId="28882" xr:uid="{00000000-0005-0000-0000-0000E6700000}"/>
    <cellStyle name="Normal 30 3 2 5 2 3" xfId="8767" xr:uid="{00000000-0005-0000-0000-000050220000}"/>
    <cellStyle name="Normal 30 3 2 5 2 3 3" xfId="23865" xr:uid="{00000000-0005-0000-0000-00004D5D0000}"/>
    <cellStyle name="Normal 30 3 2 5 2 5" xfId="18852" xr:uid="{00000000-0005-0000-0000-0000B8490000}"/>
    <cellStyle name="Normal 30 3 2 5 3" xfId="5406" xr:uid="{00000000-0005-0000-0000-00002F150000}"/>
    <cellStyle name="Normal 30 3 2 5 3 2" xfId="15458" xr:uid="{00000000-0005-0000-0000-0000733C0000}"/>
    <cellStyle name="Normal 30 3 2 5 3 2 3" xfId="30553" xr:uid="{00000000-0005-0000-0000-00006D770000}"/>
    <cellStyle name="Normal 30 3 2 5 3 3" xfId="10438" xr:uid="{00000000-0005-0000-0000-0000D7280000}"/>
    <cellStyle name="Normal 30 3 2 5 3 3 3" xfId="25536" xr:uid="{00000000-0005-0000-0000-0000D4630000}"/>
    <cellStyle name="Normal 30 3 2 5 3 5" xfId="20523" xr:uid="{00000000-0005-0000-0000-00003F500000}"/>
    <cellStyle name="Normal 30 3 2 5 4" xfId="12116" xr:uid="{00000000-0005-0000-0000-0000652F0000}"/>
    <cellStyle name="Normal 30 3 2 5 4 3" xfId="27211" xr:uid="{00000000-0005-0000-0000-00005F6A0000}"/>
    <cellStyle name="Normal 30 3 2 5 5" xfId="7095" xr:uid="{00000000-0005-0000-0000-0000C81B0000}"/>
    <cellStyle name="Normal 30 3 2 5 5 3" xfId="22194" xr:uid="{00000000-0005-0000-0000-0000C6560000}"/>
    <cellStyle name="Normal 30 3 2 5 7" xfId="17181" xr:uid="{00000000-0005-0000-0000-000031430000}"/>
    <cellStyle name="Normal 30 3 2 6" xfId="2877" xr:uid="{00000000-0005-0000-0000-00004E0B0000}"/>
    <cellStyle name="Normal 30 3 2 6 2" xfId="12951" xr:uid="{00000000-0005-0000-0000-0000A8320000}"/>
    <cellStyle name="Normal 30 3 2 6 2 3" xfId="28046" xr:uid="{00000000-0005-0000-0000-0000A26D0000}"/>
    <cellStyle name="Normal 30 3 2 6 3" xfId="7931" xr:uid="{00000000-0005-0000-0000-00000C1F0000}"/>
    <cellStyle name="Normal 30 3 2 6 3 3" xfId="23029" xr:uid="{00000000-0005-0000-0000-0000095A0000}"/>
    <cellStyle name="Normal 30 3 2 6 5" xfId="18016" xr:uid="{00000000-0005-0000-0000-000074460000}"/>
    <cellStyle name="Normal 30 3 2 7" xfId="4570" xr:uid="{00000000-0005-0000-0000-0000EB110000}"/>
    <cellStyle name="Normal 30 3 2 7 2" xfId="14622" xr:uid="{00000000-0005-0000-0000-00002F390000}"/>
    <cellStyle name="Normal 30 3 2 7 2 3" xfId="29717" xr:uid="{00000000-0005-0000-0000-000029740000}"/>
    <cellStyle name="Normal 30 3 2 7 3" xfId="9602" xr:uid="{00000000-0005-0000-0000-000093250000}"/>
    <cellStyle name="Normal 30 3 2 7 3 3" xfId="24700" xr:uid="{00000000-0005-0000-0000-000090600000}"/>
    <cellStyle name="Normal 30 3 2 7 5" xfId="19687" xr:uid="{00000000-0005-0000-0000-0000FB4C0000}"/>
    <cellStyle name="Normal 30 3 2 8" xfId="11280" xr:uid="{00000000-0005-0000-0000-0000212C0000}"/>
    <cellStyle name="Normal 30 3 2 8 3" xfId="26375" xr:uid="{00000000-0005-0000-0000-00001B670000}"/>
    <cellStyle name="Normal 30 3 2 9" xfId="6259" xr:uid="{00000000-0005-0000-0000-000084180000}"/>
    <cellStyle name="Normal 30 3 2 9 3" xfId="21358" xr:uid="{00000000-0005-0000-0000-000082530000}"/>
    <cellStyle name="Normal 30 3 3" xfId="1224" xr:uid="{00000000-0005-0000-0000-0000D8040000}"/>
    <cellStyle name="Normal 30 3 3 10" xfId="16397" xr:uid="{00000000-0005-0000-0000-000021400000}"/>
    <cellStyle name="Normal 30 3 3 2" xfId="1443" xr:uid="{00000000-0005-0000-0000-0000B3050000}"/>
    <cellStyle name="Normal 30 3 3 2 2" xfId="1864" xr:uid="{00000000-0005-0000-0000-000058070000}"/>
    <cellStyle name="Normal 30 3 3 2 2 2" xfId="2703" xr:uid="{00000000-0005-0000-0000-00009F0A0000}"/>
    <cellStyle name="Normal 30 3 3 2 2 2 2" xfId="4392" xr:uid="{00000000-0005-0000-0000-000039110000}"/>
    <cellStyle name="Normal 30 3 3 2 2 2 2 2" xfId="14465" xr:uid="{00000000-0005-0000-0000-000092380000}"/>
    <cellStyle name="Normal 30 3 3 2 2 2 2 2 3" xfId="29560" xr:uid="{00000000-0005-0000-0000-00008C730000}"/>
    <cellStyle name="Normal 30 3 3 2 2 2 2 3" xfId="9445" xr:uid="{00000000-0005-0000-0000-0000F6240000}"/>
    <cellStyle name="Normal 30 3 3 2 2 2 2 3 3" xfId="24543" xr:uid="{00000000-0005-0000-0000-0000F35F0000}"/>
    <cellStyle name="Normal 30 3 3 2 2 2 2 5" xfId="19530" xr:uid="{00000000-0005-0000-0000-00005E4C0000}"/>
    <cellStyle name="Normal 30 3 3 2 2 2 3" xfId="6084" xr:uid="{00000000-0005-0000-0000-0000D5170000}"/>
    <cellStyle name="Normal 30 3 3 2 2 2 3 2" xfId="16136" xr:uid="{00000000-0005-0000-0000-0000193F0000}"/>
    <cellStyle name="Normal 30 3 3 2 2 2 3 2 3" xfId="31231" xr:uid="{00000000-0005-0000-0000-0000137A0000}"/>
    <cellStyle name="Normal 30 3 3 2 2 2 3 3" xfId="11116" xr:uid="{00000000-0005-0000-0000-00007D2B0000}"/>
    <cellStyle name="Normal 30 3 3 2 2 2 3 3 3" xfId="26214" xr:uid="{00000000-0005-0000-0000-00007A660000}"/>
    <cellStyle name="Normal 30 3 3 2 2 2 3 5" xfId="21201" xr:uid="{00000000-0005-0000-0000-0000E5520000}"/>
    <cellStyle name="Normal 30 3 3 2 2 2 4" xfId="12794" xr:uid="{00000000-0005-0000-0000-00000B320000}"/>
    <cellStyle name="Normal 30 3 3 2 2 2 4 3" xfId="27889" xr:uid="{00000000-0005-0000-0000-0000056D0000}"/>
    <cellStyle name="Normal 30 3 3 2 2 2 5" xfId="7773" xr:uid="{00000000-0005-0000-0000-00006E1E0000}"/>
    <cellStyle name="Normal 30 3 3 2 2 2 5 3" xfId="22872" xr:uid="{00000000-0005-0000-0000-00006C590000}"/>
    <cellStyle name="Normal 30 3 3 2 2 2 7" xfId="17859" xr:uid="{00000000-0005-0000-0000-0000D7450000}"/>
    <cellStyle name="Normal 30 3 3 2 2 3" xfId="3555" xr:uid="{00000000-0005-0000-0000-0000F40D0000}"/>
    <cellStyle name="Normal 30 3 3 2 2 3 2" xfId="13629" xr:uid="{00000000-0005-0000-0000-00004E350000}"/>
    <cellStyle name="Normal 30 3 3 2 2 3 2 3" xfId="28724" xr:uid="{00000000-0005-0000-0000-000048700000}"/>
    <cellStyle name="Normal 30 3 3 2 2 3 3" xfId="8609" xr:uid="{00000000-0005-0000-0000-0000B2210000}"/>
    <cellStyle name="Normal 30 3 3 2 2 3 3 3" xfId="23707" xr:uid="{00000000-0005-0000-0000-0000AF5C0000}"/>
    <cellStyle name="Normal 30 3 3 2 2 3 5" xfId="18694" xr:uid="{00000000-0005-0000-0000-00001A490000}"/>
    <cellStyle name="Normal 30 3 3 2 2 4" xfId="5248" xr:uid="{00000000-0005-0000-0000-000091140000}"/>
    <cellStyle name="Normal 30 3 3 2 2 4 2" xfId="15300" xr:uid="{00000000-0005-0000-0000-0000D53B0000}"/>
    <cellStyle name="Normal 30 3 3 2 2 4 2 3" xfId="30395" xr:uid="{00000000-0005-0000-0000-0000CF760000}"/>
    <cellStyle name="Normal 30 3 3 2 2 4 3" xfId="10280" xr:uid="{00000000-0005-0000-0000-000039280000}"/>
    <cellStyle name="Normal 30 3 3 2 2 4 3 3" xfId="25378" xr:uid="{00000000-0005-0000-0000-000036630000}"/>
    <cellStyle name="Normal 30 3 3 2 2 4 5" xfId="20365" xr:uid="{00000000-0005-0000-0000-0000A14F0000}"/>
    <cellStyle name="Normal 30 3 3 2 2 5" xfId="11958" xr:uid="{00000000-0005-0000-0000-0000C72E0000}"/>
    <cellStyle name="Normal 30 3 3 2 2 5 3" xfId="27053" xr:uid="{00000000-0005-0000-0000-0000C1690000}"/>
    <cellStyle name="Normal 30 3 3 2 2 6" xfId="6937" xr:uid="{00000000-0005-0000-0000-00002A1B0000}"/>
    <cellStyle name="Normal 30 3 3 2 2 6 3" xfId="22036" xr:uid="{00000000-0005-0000-0000-000028560000}"/>
    <cellStyle name="Normal 30 3 3 2 2 8" xfId="17023" xr:uid="{00000000-0005-0000-0000-000093420000}"/>
    <cellStyle name="Normal 30 3 3 2 3" xfId="2285" xr:uid="{00000000-0005-0000-0000-0000FD080000}"/>
    <cellStyle name="Normal 30 3 3 2 3 2" xfId="3974" xr:uid="{00000000-0005-0000-0000-0000970F0000}"/>
    <cellStyle name="Normal 30 3 3 2 3 2 2" xfId="14047" xr:uid="{00000000-0005-0000-0000-0000F0360000}"/>
    <cellStyle name="Normal 30 3 3 2 3 2 2 3" xfId="29142" xr:uid="{00000000-0005-0000-0000-0000EA710000}"/>
    <cellStyle name="Normal 30 3 3 2 3 2 3" xfId="9027" xr:uid="{00000000-0005-0000-0000-000054230000}"/>
    <cellStyle name="Normal 30 3 3 2 3 2 3 3" xfId="24125" xr:uid="{00000000-0005-0000-0000-0000515E0000}"/>
    <cellStyle name="Normal 30 3 3 2 3 2 5" xfId="19112" xr:uid="{00000000-0005-0000-0000-0000BC4A0000}"/>
    <cellStyle name="Normal 30 3 3 2 3 3" xfId="5666" xr:uid="{00000000-0005-0000-0000-000033160000}"/>
    <cellStyle name="Normal 30 3 3 2 3 3 2" xfId="15718" xr:uid="{00000000-0005-0000-0000-0000773D0000}"/>
    <cellStyle name="Normal 30 3 3 2 3 3 2 3" xfId="30813" xr:uid="{00000000-0005-0000-0000-000071780000}"/>
    <cellStyle name="Normal 30 3 3 2 3 3 3" xfId="10698" xr:uid="{00000000-0005-0000-0000-0000DB290000}"/>
    <cellStyle name="Normal 30 3 3 2 3 3 3 3" xfId="25796" xr:uid="{00000000-0005-0000-0000-0000D8640000}"/>
    <cellStyle name="Normal 30 3 3 2 3 3 5" xfId="20783" xr:uid="{00000000-0005-0000-0000-000043510000}"/>
    <cellStyle name="Normal 30 3 3 2 3 4" xfId="12376" xr:uid="{00000000-0005-0000-0000-000069300000}"/>
    <cellStyle name="Normal 30 3 3 2 3 4 3" xfId="27471" xr:uid="{00000000-0005-0000-0000-0000636B0000}"/>
    <cellStyle name="Normal 30 3 3 2 3 5" xfId="7355" xr:uid="{00000000-0005-0000-0000-0000CC1C0000}"/>
    <cellStyle name="Normal 30 3 3 2 3 5 3" xfId="22454" xr:uid="{00000000-0005-0000-0000-0000CA570000}"/>
    <cellStyle name="Normal 30 3 3 2 3 7" xfId="17441" xr:uid="{00000000-0005-0000-0000-000035440000}"/>
    <cellStyle name="Normal 30 3 3 2 4" xfId="3137" xr:uid="{00000000-0005-0000-0000-0000520C0000}"/>
    <cellStyle name="Normal 30 3 3 2 4 2" xfId="13211" xr:uid="{00000000-0005-0000-0000-0000AC330000}"/>
    <cellStyle name="Normal 30 3 3 2 4 2 3" xfId="28306" xr:uid="{00000000-0005-0000-0000-0000A66E0000}"/>
    <cellStyle name="Normal 30 3 3 2 4 3" xfId="8191" xr:uid="{00000000-0005-0000-0000-000010200000}"/>
    <cellStyle name="Normal 30 3 3 2 4 3 3" xfId="23289" xr:uid="{00000000-0005-0000-0000-00000D5B0000}"/>
    <cellStyle name="Normal 30 3 3 2 4 5" xfId="18276" xr:uid="{00000000-0005-0000-0000-000078470000}"/>
    <cellStyle name="Normal 30 3 3 2 5" xfId="4830" xr:uid="{00000000-0005-0000-0000-0000EF120000}"/>
    <cellStyle name="Normal 30 3 3 2 5 2" xfId="14882" xr:uid="{00000000-0005-0000-0000-0000333A0000}"/>
    <cellStyle name="Normal 30 3 3 2 5 2 3" xfId="29977" xr:uid="{00000000-0005-0000-0000-00002D750000}"/>
    <cellStyle name="Normal 30 3 3 2 5 3" xfId="9862" xr:uid="{00000000-0005-0000-0000-000097260000}"/>
    <cellStyle name="Normal 30 3 3 2 5 3 3" xfId="24960" xr:uid="{00000000-0005-0000-0000-000094610000}"/>
    <cellStyle name="Normal 30 3 3 2 5 5" xfId="19947" xr:uid="{00000000-0005-0000-0000-0000FF4D0000}"/>
    <cellStyle name="Normal 30 3 3 2 6" xfId="11540" xr:uid="{00000000-0005-0000-0000-0000252D0000}"/>
    <cellStyle name="Normal 30 3 3 2 6 3" xfId="26635" xr:uid="{00000000-0005-0000-0000-00001F680000}"/>
    <cellStyle name="Normal 30 3 3 2 7" xfId="6519" xr:uid="{00000000-0005-0000-0000-000088190000}"/>
    <cellStyle name="Normal 30 3 3 2 7 3" xfId="21618" xr:uid="{00000000-0005-0000-0000-000086540000}"/>
    <cellStyle name="Normal 30 3 3 2 9" xfId="16605" xr:uid="{00000000-0005-0000-0000-0000F1400000}"/>
    <cellStyle name="Normal 30 3 3 3" xfId="1656" xr:uid="{00000000-0005-0000-0000-000088060000}"/>
    <cellStyle name="Normal 30 3 3 3 2" xfId="2495" xr:uid="{00000000-0005-0000-0000-0000CF090000}"/>
    <cellStyle name="Normal 30 3 3 3 2 2" xfId="4184" xr:uid="{00000000-0005-0000-0000-000069100000}"/>
    <cellStyle name="Normal 30 3 3 3 2 2 2" xfId="14257" xr:uid="{00000000-0005-0000-0000-0000C2370000}"/>
    <cellStyle name="Normal 30 3 3 3 2 2 2 3" xfId="29352" xr:uid="{00000000-0005-0000-0000-0000BC720000}"/>
    <cellStyle name="Normal 30 3 3 3 2 2 3" xfId="9237" xr:uid="{00000000-0005-0000-0000-000026240000}"/>
    <cellStyle name="Normal 30 3 3 3 2 2 3 3" xfId="24335" xr:uid="{00000000-0005-0000-0000-0000235F0000}"/>
    <cellStyle name="Normal 30 3 3 3 2 2 5" xfId="19322" xr:uid="{00000000-0005-0000-0000-00008E4B0000}"/>
    <cellStyle name="Normal 30 3 3 3 2 3" xfId="5876" xr:uid="{00000000-0005-0000-0000-000005170000}"/>
    <cellStyle name="Normal 30 3 3 3 2 3 2" xfId="15928" xr:uid="{00000000-0005-0000-0000-0000493E0000}"/>
    <cellStyle name="Normal 30 3 3 3 2 3 2 3" xfId="31023" xr:uid="{00000000-0005-0000-0000-000043790000}"/>
    <cellStyle name="Normal 30 3 3 3 2 3 3" xfId="10908" xr:uid="{00000000-0005-0000-0000-0000AD2A0000}"/>
    <cellStyle name="Normal 30 3 3 3 2 3 3 3" xfId="26006" xr:uid="{00000000-0005-0000-0000-0000AA650000}"/>
    <cellStyle name="Normal 30 3 3 3 2 3 5" xfId="20993" xr:uid="{00000000-0005-0000-0000-000015520000}"/>
    <cellStyle name="Normal 30 3 3 3 2 4" xfId="12586" xr:uid="{00000000-0005-0000-0000-00003B310000}"/>
    <cellStyle name="Normal 30 3 3 3 2 4 3" xfId="27681" xr:uid="{00000000-0005-0000-0000-0000356C0000}"/>
    <cellStyle name="Normal 30 3 3 3 2 5" xfId="7565" xr:uid="{00000000-0005-0000-0000-00009E1D0000}"/>
    <cellStyle name="Normal 30 3 3 3 2 5 3" xfId="22664" xr:uid="{00000000-0005-0000-0000-00009C580000}"/>
    <cellStyle name="Normal 30 3 3 3 2 7" xfId="17651" xr:uid="{00000000-0005-0000-0000-000007450000}"/>
    <cellStyle name="Normal 30 3 3 3 3" xfId="3347" xr:uid="{00000000-0005-0000-0000-0000240D0000}"/>
    <cellStyle name="Normal 30 3 3 3 3 2" xfId="13421" xr:uid="{00000000-0005-0000-0000-00007E340000}"/>
    <cellStyle name="Normal 30 3 3 3 3 2 3" xfId="28516" xr:uid="{00000000-0005-0000-0000-0000786F0000}"/>
    <cellStyle name="Normal 30 3 3 3 3 3" xfId="8401" xr:uid="{00000000-0005-0000-0000-0000E2200000}"/>
    <cellStyle name="Normal 30 3 3 3 3 3 3" xfId="23499" xr:uid="{00000000-0005-0000-0000-0000DF5B0000}"/>
    <cellStyle name="Normal 30 3 3 3 3 5" xfId="18486" xr:uid="{00000000-0005-0000-0000-00004A480000}"/>
    <cellStyle name="Normal 30 3 3 3 4" xfId="5040" xr:uid="{00000000-0005-0000-0000-0000C1130000}"/>
    <cellStyle name="Normal 30 3 3 3 4 2" xfId="15092" xr:uid="{00000000-0005-0000-0000-0000053B0000}"/>
    <cellStyle name="Normal 30 3 3 3 4 2 3" xfId="30187" xr:uid="{00000000-0005-0000-0000-0000FF750000}"/>
    <cellStyle name="Normal 30 3 3 3 4 3" xfId="10072" xr:uid="{00000000-0005-0000-0000-000069270000}"/>
    <cellStyle name="Normal 30 3 3 3 4 3 3" xfId="25170" xr:uid="{00000000-0005-0000-0000-000066620000}"/>
    <cellStyle name="Normal 30 3 3 3 4 5" xfId="20157" xr:uid="{00000000-0005-0000-0000-0000D14E0000}"/>
    <cellStyle name="Normal 30 3 3 3 5" xfId="11750" xr:uid="{00000000-0005-0000-0000-0000F72D0000}"/>
    <cellStyle name="Normal 30 3 3 3 5 3" xfId="26845" xr:uid="{00000000-0005-0000-0000-0000F1680000}"/>
    <cellStyle name="Normal 30 3 3 3 6" xfId="6729" xr:uid="{00000000-0005-0000-0000-00005A1A0000}"/>
    <cellStyle name="Normal 30 3 3 3 6 3" xfId="21828" xr:uid="{00000000-0005-0000-0000-000058550000}"/>
    <cellStyle name="Normal 30 3 3 3 8" xfId="16815" xr:uid="{00000000-0005-0000-0000-0000C3410000}"/>
    <cellStyle name="Normal 30 3 3 4" xfId="2077" xr:uid="{00000000-0005-0000-0000-00002D080000}"/>
    <cellStyle name="Normal 30 3 3 4 2" xfId="3766" xr:uid="{00000000-0005-0000-0000-0000C70E0000}"/>
    <cellStyle name="Normal 30 3 3 4 2 2" xfId="13839" xr:uid="{00000000-0005-0000-0000-000020360000}"/>
    <cellStyle name="Normal 30 3 3 4 2 2 3" xfId="28934" xr:uid="{00000000-0005-0000-0000-00001A710000}"/>
    <cellStyle name="Normal 30 3 3 4 2 3" xfId="8819" xr:uid="{00000000-0005-0000-0000-000084220000}"/>
    <cellStyle name="Normal 30 3 3 4 2 3 3" xfId="23917" xr:uid="{00000000-0005-0000-0000-0000815D0000}"/>
    <cellStyle name="Normal 30 3 3 4 2 5" xfId="18904" xr:uid="{00000000-0005-0000-0000-0000EC490000}"/>
    <cellStyle name="Normal 30 3 3 4 3" xfId="5458" xr:uid="{00000000-0005-0000-0000-000063150000}"/>
    <cellStyle name="Normal 30 3 3 4 3 2" xfId="15510" xr:uid="{00000000-0005-0000-0000-0000A73C0000}"/>
    <cellStyle name="Normal 30 3 3 4 3 2 3" xfId="30605" xr:uid="{00000000-0005-0000-0000-0000A1770000}"/>
    <cellStyle name="Normal 30 3 3 4 3 3" xfId="10490" xr:uid="{00000000-0005-0000-0000-00000B290000}"/>
    <cellStyle name="Normal 30 3 3 4 3 3 3" xfId="25588" xr:uid="{00000000-0005-0000-0000-000008640000}"/>
    <cellStyle name="Normal 30 3 3 4 3 5" xfId="20575" xr:uid="{00000000-0005-0000-0000-000073500000}"/>
    <cellStyle name="Normal 30 3 3 4 4" xfId="12168" xr:uid="{00000000-0005-0000-0000-0000992F0000}"/>
    <cellStyle name="Normal 30 3 3 4 4 3" xfId="27263" xr:uid="{00000000-0005-0000-0000-0000936A0000}"/>
    <cellStyle name="Normal 30 3 3 4 5" xfId="7147" xr:uid="{00000000-0005-0000-0000-0000FC1B0000}"/>
    <cellStyle name="Normal 30 3 3 4 5 3" xfId="22246" xr:uid="{00000000-0005-0000-0000-0000FA560000}"/>
    <cellStyle name="Normal 30 3 3 4 7" xfId="17233" xr:uid="{00000000-0005-0000-0000-000065430000}"/>
    <cellStyle name="Normal 30 3 3 5" xfId="2929" xr:uid="{00000000-0005-0000-0000-0000820B0000}"/>
    <cellStyle name="Normal 30 3 3 5 2" xfId="13003" xr:uid="{00000000-0005-0000-0000-0000DC320000}"/>
    <cellStyle name="Normal 30 3 3 5 2 3" xfId="28098" xr:uid="{00000000-0005-0000-0000-0000D66D0000}"/>
    <cellStyle name="Normal 30 3 3 5 3" xfId="7983" xr:uid="{00000000-0005-0000-0000-0000401F0000}"/>
    <cellStyle name="Normal 30 3 3 5 3 3" xfId="23081" xr:uid="{00000000-0005-0000-0000-00003D5A0000}"/>
    <cellStyle name="Normal 30 3 3 5 5" xfId="18068" xr:uid="{00000000-0005-0000-0000-0000A8460000}"/>
    <cellStyle name="Normal 30 3 3 6" xfId="4622" xr:uid="{00000000-0005-0000-0000-00001F120000}"/>
    <cellStyle name="Normal 30 3 3 6 2" xfId="14674" xr:uid="{00000000-0005-0000-0000-000063390000}"/>
    <cellStyle name="Normal 30 3 3 6 2 3" xfId="29769" xr:uid="{00000000-0005-0000-0000-00005D740000}"/>
    <cellStyle name="Normal 30 3 3 6 3" xfId="9654" xr:uid="{00000000-0005-0000-0000-0000C7250000}"/>
    <cellStyle name="Normal 30 3 3 6 3 3" xfId="24752" xr:uid="{00000000-0005-0000-0000-0000C4600000}"/>
    <cellStyle name="Normal 30 3 3 6 5" xfId="19739" xr:uid="{00000000-0005-0000-0000-00002F4D0000}"/>
    <cellStyle name="Normal 30 3 3 7" xfId="11332" xr:uid="{00000000-0005-0000-0000-0000552C0000}"/>
    <cellStyle name="Normal 30 3 3 7 3" xfId="26427" xr:uid="{00000000-0005-0000-0000-00004F670000}"/>
    <cellStyle name="Normal 30 3 3 8" xfId="6311" xr:uid="{00000000-0005-0000-0000-0000B8180000}"/>
    <cellStyle name="Normal 30 3 3 8 3" xfId="21410" xr:uid="{00000000-0005-0000-0000-0000B6530000}"/>
    <cellStyle name="Normal 30 3 4" xfId="1337" xr:uid="{00000000-0005-0000-0000-000049050000}"/>
    <cellStyle name="Normal 30 3 4 2" xfId="1760" xr:uid="{00000000-0005-0000-0000-0000F0060000}"/>
    <cellStyle name="Normal 30 3 4 2 2" xfId="2599" xr:uid="{00000000-0005-0000-0000-0000370A0000}"/>
    <cellStyle name="Normal 30 3 4 2 2 2" xfId="4288" xr:uid="{00000000-0005-0000-0000-0000D1100000}"/>
    <cellStyle name="Normal 30 3 4 2 2 2 2" xfId="14361" xr:uid="{00000000-0005-0000-0000-00002A380000}"/>
    <cellStyle name="Normal 30 3 4 2 2 2 2 3" xfId="29456" xr:uid="{00000000-0005-0000-0000-000024730000}"/>
    <cellStyle name="Normal 30 3 4 2 2 2 3" xfId="9341" xr:uid="{00000000-0005-0000-0000-00008E240000}"/>
    <cellStyle name="Normal 30 3 4 2 2 2 3 3" xfId="24439" xr:uid="{00000000-0005-0000-0000-00008B5F0000}"/>
    <cellStyle name="Normal 30 3 4 2 2 2 5" xfId="19426" xr:uid="{00000000-0005-0000-0000-0000F64B0000}"/>
    <cellStyle name="Normal 30 3 4 2 2 3" xfId="5980" xr:uid="{00000000-0005-0000-0000-00006D170000}"/>
    <cellStyle name="Normal 30 3 4 2 2 3 2" xfId="16032" xr:uid="{00000000-0005-0000-0000-0000B13E0000}"/>
    <cellStyle name="Normal 30 3 4 2 2 3 2 3" xfId="31127" xr:uid="{00000000-0005-0000-0000-0000AB790000}"/>
    <cellStyle name="Normal 30 3 4 2 2 3 3" xfId="11012" xr:uid="{00000000-0005-0000-0000-0000152B0000}"/>
    <cellStyle name="Normal 30 3 4 2 2 3 3 3" xfId="26110" xr:uid="{00000000-0005-0000-0000-000012660000}"/>
    <cellStyle name="Normal 30 3 4 2 2 3 5" xfId="21097" xr:uid="{00000000-0005-0000-0000-00007D520000}"/>
    <cellStyle name="Normal 30 3 4 2 2 4" xfId="12690" xr:uid="{00000000-0005-0000-0000-0000A3310000}"/>
    <cellStyle name="Normal 30 3 4 2 2 4 3" xfId="27785" xr:uid="{00000000-0005-0000-0000-00009D6C0000}"/>
    <cellStyle name="Normal 30 3 4 2 2 5" xfId="7669" xr:uid="{00000000-0005-0000-0000-0000061E0000}"/>
    <cellStyle name="Normal 30 3 4 2 2 5 3" xfId="22768" xr:uid="{00000000-0005-0000-0000-000004590000}"/>
    <cellStyle name="Normal 30 3 4 2 2 7" xfId="17755" xr:uid="{00000000-0005-0000-0000-00006F450000}"/>
    <cellStyle name="Normal 30 3 4 2 3" xfId="3451" xr:uid="{00000000-0005-0000-0000-00008C0D0000}"/>
    <cellStyle name="Normal 30 3 4 2 3 2" xfId="13525" xr:uid="{00000000-0005-0000-0000-0000E6340000}"/>
    <cellStyle name="Normal 30 3 4 2 3 2 3" xfId="28620" xr:uid="{00000000-0005-0000-0000-0000E06F0000}"/>
    <cellStyle name="Normal 30 3 4 2 3 3" xfId="8505" xr:uid="{00000000-0005-0000-0000-00004A210000}"/>
    <cellStyle name="Normal 30 3 4 2 3 3 3" xfId="23603" xr:uid="{00000000-0005-0000-0000-0000475C0000}"/>
    <cellStyle name="Normal 30 3 4 2 3 5" xfId="18590" xr:uid="{00000000-0005-0000-0000-0000B2480000}"/>
    <cellStyle name="Normal 30 3 4 2 4" xfId="5144" xr:uid="{00000000-0005-0000-0000-000029140000}"/>
    <cellStyle name="Normal 30 3 4 2 4 2" xfId="15196" xr:uid="{00000000-0005-0000-0000-00006D3B0000}"/>
    <cellStyle name="Normal 30 3 4 2 4 2 3" xfId="30291" xr:uid="{00000000-0005-0000-0000-000067760000}"/>
    <cellStyle name="Normal 30 3 4 2 4 3" xfId="10176" xr:uid="{00000000-0005-0000-0000-0000D1270000}"/>
    <cellStyle name="Normal 30 3 4 2 4 3 3" xfId="25274" xr:uid="{00000000-0005-0000-0000-0000CE620000}"/>
    <cellStyle name="Normal 30 3 4 2 4 5" xfId="20261" xr:uid="{00000000-0005-0000-0000-0000394F0000}"/>
    <cellStyle name="Normal 30 3 4 2 5" xfId="11854" xr:uid="{00000000-0005-0000-0000-00005F2E0000}"/>
    <cellStyle name="Normal 30 3 4 2 5 3" xfId="26949" xr:uid="{00000000-0005-0000-0000-000059690000}"/>
    <cellStyle name="Normal 30 3 4 2 6" xfId="6833" xr:uid="{00000000-0005-0000-0000-0000C21A0000}"/>
    <cellStyle name="Normal 30 3 4 2 6 3" xfId="21932" xr:uid="{00000000-0005-0000-0000-0000C0550000}"/>
    <cellStyle name="Normal 30 3 4 2 8" xfId="16919" xr:uid="{00000000-0005-0000-0000-00002B420000}"/>
    <cellStyle name="Normal 30 3 4 3" xfId="2181" xr:uid="{00000000-0005-0000-0000-000095080000}"/>
    <cellStyle name="Normal 30 3 4 3 2" xfId="3870" xr:uid="{00000000-0005-0000-0000-00002F0F0000}"/>
    <cellStyle name="Normal 30 3 4 3 2 2" xfId="13943" xr:uid="{00000000-0005-0000-0000-000088360000}"/>
    <cellStyle name="Normal 30 3 4 3 2 2 3" xfId="29038" xr:uid="{00000000-0005-0000-0000-000082710000}"/>
    <cellStyle name="Normal 30 3 4 3 2 3" xfId="8923" xr:uid="{00000000-0005-0000-0000-0000EC220000}"/>
    <cellStyle name="Normal 30 3 4 3 2 3 3" xfId="24021" xr:uid="{00000000-0005-0000-0000-0000E95D0000}"/>
    <cellStyle name="Normal 30 3 4 3 2 5" xfId="19008" xr:uid="{00000000-0005-0000-0000-0000544A0000}"/>
    <cellStyle name="Normal 30 3 4 3 3" xfId="5562" xr:uid="{00000000-0005-0000-0000-0000CB150000}"/>
    <cellStyle name="Normal 30 3 4 3 3 2" xfId="15614" xr:uid="{00000000-0005-0000-0000-00000F3D0000}"/>
    <cellStyle name="Normal 30 3 4 3 3 2 3" xfId="30709" xr:uid="{00000000-0005-0000-0000-000009780000}"/>
    <cellStyle name="Normal 30 3 4 3 3 3" xfId="10594" xr:uid="{00000000-0005-0000-0000-000073290000}"/>
    <cellStyle name="Normal 30 3 4 3 3 3 3" xfId="25692" xr:uid="{00000000-0005-0000-0000-000070640000}"/>
    <cellStyle name="Normal 30 3 4 3 3 5" xfId="20679" xr:uid="{00000000-0005-0000-0000-0000DB500000}"/>
    <cellStyle name="Normal 30 3 4 3 4" xfId="12272" xr:uid="{00000000-0005-0000-0000-000001300000}"/>
    <cellStyle name="Normal 30 3 4 3 4 3" xfId="27367" xr:uid="{00000000-0005-0000-0000-0000FB6A0000}"/>
    <cellStyle name="Normal 30 3 4 3 5" xfId="7251" xr:uid="{00000000-0005-0000-0000-0000641C0000}"/>
    <cellStyle name="Normal 30 3 4 3 5 3" xfId="22350" xr:uid="{00000000-0005-0000-0000-000062570000}"/>
    <cellStyle name="Normal 30 3 4 3 7" xfId="17337" xr:uid="{00000000-0005-0000-0000-0000CD430000}"/>
    <cellStyle name="Normal 30 3 4 4" xfId="3033" xr:uid="{00000000-0005-0000-0000-0000EA0B0000}"/>
    <cellStyle name="Normal 30 3 4 4 2" xfId="13107" xr:uid="{00000000-0005-0000-0000-000044330000}"/>
    <cellStyle name="Normal 30 3 4 4 2 3" xfId="28202" xr:uid="{00000000-0005-0000-0000-00003E6E0000}"/>
    <cellStyle name="Normal 30 3 4 4 3" xfId="8087" xr:uid="{00000000-0005-0000-0000-0000A81F0000}"/>
    <cellStyle name="Normal 30 3 4 4 3 3" xfId="23185" xr:uid="{00000000-0005-0000-0000-0000A55A0000}"/>
    <cellStyle name="Normal 30 3 4 4 5" xfId="18172" xr:uid="{00000000-0005-0000-0000-000010470000}"/>
    <cellStyle name="Normal 30 3 4 5" xfId="4726" xr:uid="{00000000-0005-0000-0000-000087120000}"/>
    <cellStyle name="Normal 30 3 4 5 2" xfId="14778" xr:uid="{00000000-0005-0000-0000-0000CB390000}"/>
    <cellStyle name="Normal 30 3 4 5 2 3" xfId="29873" xr:uid="{00000000-0005-0000-0000-0000C5740000}"/>
    <cellStyle name="Normal 30 3 4 5 3" xfId="9758" xr:uid="{00000000-0005-0000-0000-00002F260000}"/>
    <cellStyle name="Normal 30 3 4 5 3 3" xfId="24856" xr:uid="{00000000-0005-0000-0000-00002C610000}"/>
    <cellStyle name="Normal 30 3 4 5 5" xfId="19843" xr:uid="{00000000-0005-0000-0000-0000974D0000}"/>
    <cellStyle name="Normal 30 3 4 6" xfId="11436" xr:uid="{00000000-0005-0000-0000-0000BD2C0000}"/>
    <cellStyle name="Normal 30 3 4 6 3" xfId="26531" xr:uid="{00000000-0005-0000-0000-0000B7670000}"/>
    <cellStyle name="Normal 30 3 4 7" xfId="6415" xr:uid="{00000000-0005-0000-0000-000020190000}"/>
    <cellStyle name="Normal 30 3 4 7 3" xfId="21514" xr:uid="{00000000-0005-0000-0000-00001E540000}"/>
    <cellStyle name="Normal 30 3 4 9" xfId="16501" xr:uid="{00000000-0005-0000-0000-000089400000}"/>
    <cellStyle name="Normal 30 3 5" xfId="1550" xr:uid="{00000000-0005-0000-0000-00001E060000}"/>
    <cellStyle name="Normal 30 3 5 2" xfId="2391" xr:uid="{00000000-0005-0000-0000-000067090000}"/>
    <cellStyle name="Normal 30 3 5 2 2" xfId="4080" xr:uid="{00000000-0005-0000-0000-000001100000}"/>
    <cellStyle name="Normal 30 3 5 2 2 2" xfId="14153" xr:uid="{00000000-0005-0000-0000-00005A370000}"/>
    <cellStyle name="Normal 30 3 5 2 2 2 3" xfId="29248" xr:uid="{00000000-0005-0000-0000-000054720000}"/>
    <cellStyle name="Normal 30 3 5 2 2 3" xfId="9133" xr:uid="{00000000-0005-0000-0000-0000BE230000}"/>
    <cellStyle name="Normal 30 3 5 2 2 3 3" xfId="24231" xr:uid="{00000000-0005-0000-0000-0000BB5E0000}"/>
    <cellStyle name="Normal 30 3 5 2 2 5" xfId="19218" xr:uid="{00000000-0005-0000-0000-0000264B0000}"/>
    <cellStyle name="Normal 30 3 5 2 3" xfId="5772" xr:uid="{00000000-0005-0000-0000-00009D160000}"/>
    <cellStyle name="Normal 30 3 5 2 3 2" xfId="15824" xr:uid="{00000000-0005-0000-0000-0000E13D0000}"/>
    <cellStyle name="Normal 30 3 5 2 3 2 3" xfId="30919" xr:uid="{00000000-0005-0000-0000-0000DB780000}"/>
    <cellStyle name="Normal 30 3 5 2 3 3" xfId="10804" xr:uid="{00000000-0005-0000-0000-0000452A0000}"/>
    <cellStyle name="Normal 30 3 5 2 3 3 3" xfId="25902" xr:uid="{00000000-0005-0000-0000-000042650000}"/>
    <cellStyle name="Normal 30 3 5 2 3 5" xfId="20889" xr:uid="{00000000-0005-0000-0000-0000AD510000}"/>
    <cellStyle name="Normal 30 3 5 2 4" xfId="12482" xr:uid="{00000000-0005-0000-0000-0000D3300000}"/>
    <cellStyle name="Normal 30 3 5 2 4 3" xfId="27577" xr:uid="{00000000-0005-0000-0000-0000CD6B0000}"/>
    <cellStyle name="Normal 30 3 5 2 5" xfId="7461" xr:uid="{00000000-0005-0000-0000-0000361D0000}"/>
    <cellStyle name="Normal 30 3 5 2 5 3" xfId="22560" xr:uid="{00000000-0005-0000-0000-000034580000}"/>
    <cellStyle name="Normal 30 3 5 2 7" xfId="17547" xr:uid="{00000000-0005-0000-0000-00009F440000}"/>
    <cellStyle name="Normal 30 3 5 3" xfId="3243" xr:uid="{00000000-0005-0000-0000-0000BC0C0000}"/>
    <cellStyle name="Normal 30 3 5 3 2" xfId="13317" xr:uid="{00000000-0005-0000-0000-000016340000}"/>
    <cellStyle name="Normal 30 3 5 3 2 3" xfId="28412" xr:uid="{00000000-0005-0000-0000-0000106F0000}"/>
    <cellStyle name="Normal 30 3 5 3 3" xfId="8297" xr:uid="{00000000-0005-0000-0000-00007A200000}"/>
    <cellStyle name="Normal 30 3 5 3 3 3" xfId="23395" xr:uid="{00000000-0005-0000-0000-0000775B0000}"/>
    <cellStyle name="Normal 30 3 5 3 5" xfId="18382" xr:uid="{00000000-0005-0000-0000-0000E2470000}"/>
    <cellStyle name="Normal 30 3 5 4" xfId="4936" xr:uid="{00000000-0005-0000-0000-000059130000}"/>
    <cellStyle name="Normal 30 3 5 4 2" xfId="14988" xr:uid="{00000000-0005-0000-0000-00009D3A0000}"/>
    <cellStyle name="Normal 30 3 5 4 2 3" xfId="30083" xr:uid="{00000000-0005-0000-0000-000097750000}"/>
    <cellStyle name="Normal 30 3 5 4 3" xfId="9968" xr:uid="{00000000-0005-0000-0000-000001270000}"/>
    <cellStyle name="Normal 30 3 5 4 3 3" xfId="25066" xr:uid="{00000000-0005-0000-0000-0000FE610000}"/>
    <cellStyle name="Normal 30 3 5 4 5" xfId="20053" xr:uid="{00000000-0005-0000-0000-0000694E0000}"/>
    <cellStyle name="Normal 30 3 5 5" xfId="11646" xr:uid="{00000000-0005-0000-0000-00008F2D0000}"/>
    <cellStyle name="Normal 30 3 5 5 3" xfId="26741" xr:uid="{00000000-0005-0000-0000-000089680000}"/>
    <cellStyle name="Normal 30 3 5 6" xfId="6625" xr:uid="{00000000-0005-0000-0000-0000F2190000}"/>
    <cellStyle name="Normal 30 3 5 6 3" xfId="21724" xr:uid="{00000000-0005-0000-0000-0000F0540000}"/>
    <cellStyle name="Normal 30 3 5 8" xfId="16711" xr:uid="{00000000-0005-0000-0000-00005B410000}"/>
    <cellStyle name="Normal 30 3 6" xfId="1971" xr:uid="{00000000-0005-0000-0000-0000C3070000}"/>
    <cellStyle name="Normal 30 3 6 2" xfId="3662" xr:uid="{00000000-0005-0000-0000-00005F0E0000}"/>
    <cellStyle name="Normal 30 3 6 2 2" xfId="13735" xr:uid="{00000000-0005-0000-0000-0000B8350000}"/>
    <cellStyle name="Normal 30 3 6 2 2 3" xfId="28830" xr:uid="{00000000-0005-0000-0000-0000B2700000}"/>
    <cellStyle name="Normal 30 3 6 2 3" xfId="8715" xr:uid="{00000000-0005-0000-0000-00001C220000}"/>
    <cellStyle name="Normal 30 3 6 2 3 3" xfId="23813" xr:uid="{00000000-0005-0000-0000-0000195D0000}"/>
    <cellStyle name="Normal 30 3 6 2 5" xfId="18800" xr:uid="{00000000-0005-0000-0000-000084490000}"/>
    <cellStyle name="Normal 30 3 6 3" xfId="5354" xr:uid="{00000000-0005-0000-0000-0000FB140000}"/>
    <cellStyle name="Normal 30 3 6 3 2" xfId="15406" xr:uid="{00000000-0005-0000-0000-00003F3C0000}"/>
    <cellStyle name="Normal 30 3 6 3 2 3" xfId="30501" xr:uid="{00000000-0005-0000-0000-000039770000}"/>
    <cellStyle name="Normal 30 3 6 3 3" xfId="10386" xr:uid="{00000000-0005-0000-0000-0000A3280000}"/>
    <cellStyle name="Normal 30 3 6 3 3 3" xfId="25484" xr:uid="{00000000-0005-0000-0000-0000A0630000}"/>
    <cellStyle name="Normal 30 3 6 3 5" xfId="20471" xr:uid="{00000000-0005-0000-0000-00000B500000}"/>
    <cellStyle name="Normal 30 3 6 4" xfId="12064" xr:uid="{00000000-0005-0000-0000-0000312F0000}"/>
    <cellStyle name="Normal 30 3 6 4 3" xfId="27159" xr:uid="{00000000-0005-0000-0000-00002B6A0000}"/>
    <cellStyle name="Normal 30 3 6 5" xfId="7043" xr:uid="{00000000-0005-0000-0000-0000941B0000}"/>
    <cellStyle name="Normal 30 3 6 5 3" xfId="22142" xr:uid="{00000000-0005-0000-0000-000092560000}"/>
    <cellStyle name="Normal 30 3 6 7" xfId="17129" xr:uid="{00000000-0005-0000-0000-0000FD420000}"/>
    <cellStyle name="Normal 30 3 7" xfId="2821" xr:uid="{00000000-0005-0000-0000-0000160B0000}"/>
    <cellStyle name="Normal 30 3 7 2" xfId="12899" xr:uid="{00000000-0005-0000-0000-000074320000}"/>
    <cellStyle name="Normal 30 3 7 2 3" xfId="27994" xr:uid="{00000000-0005-0000-0000-00006E6D0000}"/>
    <cellStyle name="Normal 30 3 7 3" xfId="7879" xr:uid="{00000000-0005-0000-0000-0000D81E0000}"/>
    <cellStyle name="Normal 30 3 7 3 3" xfId="22977" xr:uid="{00000000-0005-0000-0000-0000D5590000}"/>
    <cellStyle name="Normal 30 3 7 5" xfId="17964" xr:uid="{00000000-0005-0000-0000-000040460000}"/>
    <cellStyle name="Normal 30 3 8" xfId="4515" xr:uid="{00000000-0005-0000-0000-0000B4110000}"/>
    <cellStyle name="Normal 30 3 8 2" xfId="14570" xr:uid="{00000000-0005-0000-0000-0000FB380000}"/>
    <cellStyle name="Normal 30 3 8 2 3" xfId="29665" xr:uid="{00000000-0005-0000-0000-0000F5730000}"/>
    <cellStyle name="Normal 30 3 8 3" xfId="9550" xr:uid="{00000000-0005-0000-0000-00005F250000}"/>
    <cellStyle name="Normal 30 3 8 3 3" xfId="24648" xr:uid="{00000000-0005-0000-0000-00005C600000}"/>
    <cellStyle name="Normal 30 3 8 5" xfId="19635" xr:uid="{00000000-0005-0000-0000-0000C74C0000}"/>
    <cellStyle name="Normal 30 3 9" xfId="11226" xr:uid="{00000000-0005-0000-0000-0000EB2B0000}"/>
    <cellStyle name="Normal 30 3 9 3" xfId="26323" xr:uid="{00000000-0005-0000-0000-0000E7660000}"/>
    <cellStyle name="Normal 30_Sheet2" xfId="353" xr:uid="{00000000-0005-0000-0000-00006A010000}"/>
    <cellStyle name="Normal 31" xfId="154" xr:uid="{00000000-0005-0000-0000-0000A0000000}"/>
    <cellStyle name="Normal 32" xfId="155" xr:uid="{00000000-0005-0000-0000-0000A1000000}"/>
    <cellStyle name="Normal 33" xfId="156" xr:uid="{00000000-0005-0000-0000-0000A2000000}"/>
    <cellStyle name="Normal 34" xfId="157" xr:uid="{00000000-0005-0000-0000-0000A3000000}"/>
    <cellStyle name="Normal 35" xfId="158" xr:uid="{00000000-0005-0000-0000-0000A4000000}"/>
    <cellStyle name="Normal 35 2" xfId="840" xr:uid="{00000000-0005-0000-0000-000057030000}"/>
    <cellStyle name="Normal 36" xfId="159" xr:uid="{00000000-0005-0000-0000-0000A5000000}"/>
    <cellStyle name="Normal 36 2" xfId="841" xr:uid="{00000000-0005-0000-0000-000058030000}"/>
    <cellStyle name="Normal 37" xfId="160" xr:uid="{00000000-0005-0000-0000-0000A6000000}"/>
    <cellStyle name="Normal 37 2" xfId="842" xr:uid="{00000000-0005-0000-0000-000059030000}"/>
    <cellStyle name="Normal 38" xfId="161" xr:uid="{00000000-0005-0000-0000-0000A7000000}"/>
    <cellStyle name="Normal 38 2" xfId="843" xr:uid="{00000000-0005-0000-0000-00005A030000}"/>
    <cellStyle name="Normal 39" xfId="162" xr:uid="{00000000-0005-0000-0000-0000A8000000}"/>
    <cellStyle name="Normal 39 2" xfId="844" xr:uid="{00000000-0005-0000-0000-00005B030000}"/>
    <cellStyle name="Normal 4" xfId="163" xr:uid="{00000000-0005-0000-0000-0000A9000000}"/>
    <cellStyle name="Normal 4 2" xfId="845" xr:uid="{00000000-0005-0000-0000-00005C030000}"/>
    <cellStyle name="Normal 4 2 10" xfId="6206" xr:uid="{00000000-0005-0000-0000-00004F180000}"/>
    <cellStyle name="Normal 4 2 10 3" xfId="21307" xr:uid="{00000000-0005-0000-0000-00004F530000}"/>
    <cellStyle name="Normal 4 2 11" xfId="31368" xr:uid="{06249048-3793-403E-BE9C-C5D971C1B02A}"/>
    <cellStyle name="Normal 4 2 12" xfId="16292" xr:uid="{00000000-0005-0000-0000-0000B83F0000}"/>
    <cellStyle name="Normal 4 2 2" xfId="1171" xr:uid="{00000000-0005-0000-0000-0000A3040000}"/>
    <cellStyle name="Normal 4 2 2 11" xfId="16346" xr:uid="{00000000-0005-0000-0000-0000EE3F0000}"/>
    <cellStyle name="Normal 4 2 2 2" xfId="1279" xr:uid="{00000000-0005-0000-0000-00000F050000}"/>
    <cellStyle name="Normal 4 2 2 2 10" xfId="16450" xr:uid="{00000000-0005-0000-0000-000056400000}"/>
    <cellStyle name="Normal 4 2 2 2 2" xfId="1496" xr:uid="{00000000-0005-0000-0000-0000E8050000}"/>
    <cellStyle name="Normal 4 2 2 2 2 2" xfId="1917" xr:uid="{00000000-0005-0000-0000-00008D070000}"/>
    <cellStyle name="Normal 4 2 2 2 2 2 2" xfId="2756" xr:uid="{00000000-0005-0000-0000-0000D40A0000}"/>
    <cellStyle name="Normal 4 2 2 2 2 2 2 2" xfId="4445" xr:uid="{00000000-0005-0000-0000-00006E110000}"/>
    <cellStyle name="Normal 4 2 2 2 2 2 2 2 2" xfId="14518" xr:uid="{00000000-0005-0000-0000-0000C7380000}"/>
    <cellStyle name="Normal 4 2 2 2 2 2 2 2 2 3" xfId="29613" xr:uid="{00000000-0005-0000-0000-0000C1730000}"/>
    <cellStyle name="Normal 4 2 2 2 2 2 2 2 3" xfId="9498" xr:uid="{00000000-0005-0000-0000-00002B250000}"/>
    <cellStyle name="Normal 4 2 2 2 2 2 2 2 3 3" xfId="24596" xr:uid="{00000000-0005-0000-0000-000028600000}"/>
    <cellStyle name="Normal 4 2 2 2 2 2 2 2 5" xfId="19583" xr:uid="{00000000-0005-0000-0000-0000934C0000}"/>
    <cellStyle name="Normal 4 2 2 2 2 2 2 3" xfId="6137" xr:uid="{00000000-0005-0000-0000-00000A180000}"/>
    <cellStyle name="Normal 4 2 2 2 2 2 2 3 2" xfId="16189" xr:uid="{00000000-0005-0000-0000-00004E3F0000}"/>
    <cellStyle name="Normal 4 2 2 2 2 2 2 3 2 3" xfId="31284" xr:uid="{00000000-0005-0000-0000-0000487A0000}"/>
    <cellStyle name="Normal 4 2 2 2 2 2 2 3 3" xfId="11169" xr:uid="{00000000-0005-0000-0000-0000B22B0000}"/>
    <cellStyle name="Normal 4 2 2 2 2 2 2 3 3 3" xfId="26267" xr:uid="{00000000-0005-0000-0000-0000AF660000}"/>
    <cellStyle name="Normal 4 2 2 2 2 2 2 3 5" xfId="21254" xr:uid="{00000000-0005-0000-0000-00001A530000}"/>
    <cellStyle name="Normal 4 2 2 2 2 2 2 4" xfId="12847" xr:uid="{00000000-0005-0000-0000-000040320000}"/>
    <cellStyle name="Normal 4 2 2 2 2 2 2 4 3" xfId="27942" xr:uid="{00000000-0005-0000-0000-00003A6D0000}"/>
    <cellStyle name="Normal 4 2 2 2 2 2 2 5" xfId="7826" xr:uid="{00000000-0005-0000-0000-0000A31E0000}"/>
    <cellStyle name="Normal 4 2 2 2 2 2 2 5 3" xfId="22925" xr:uid="{00000000-0005-0000-0000-0000A1590000}"/>
    <cellStyle name="Normal 4 2 2 2 2 2 2 7" xfId="17912" xr:uid="{00000000-0005-0000-0000-00000C460000}"/>
    <cellStyle name="Normal 4 2 2 2 2 2 3" xfId="3608" xr:uid="{00000000-0005-0000-0000-0000290E0000}"/>
    <cellStyle name="Normal 4 2 2 2 2 2 3 2" xfId="13682" xr:uid="{00000000-0005-0000-0000-000083350000}"/>
    <cellStyle name="Normal 4 2 2 2 2 2 3 2 3" xfId="28777" xr:uid="{00000000-0005-0000-0000-00007D700000}"/>
    <cellStyle name="Normal 4 2 2 2 2 2 3 3" xfId="8662" xr:uid="{00000000-0005-0000-0000-0000E7210000}"/>
    <cellStyle name="Normal 4 2 2 2 2 2 3 3 3" xfId="23760" xr:uid="{00000000-0005-0000-0000-0000E45C0000}"/>
    <cellStyle name="Normal 4 2 2 2 2 2 3 5" xfId="18747" xr:uid="{00000000-0005-0000-0000-00004F490000}"/>
    <cellStyle name="Normal 4 2 2 2 2 2 4" xfId="5301" xr:uid="{00000000-0005-0000-0000-0000C6140000}"/>
    <cellStyle name="Normal 4 2 2 2 2 2 4 2" xfId="15353" xr:uid="{00000000-0005-0000-0000-00000A3C0000}"/>
    <cellStyle name="Normal 4 2 2 2 2 2 4 2 3" xfId="30448" xr:uid="{00000000-0005-0000-0000-000004770000}"/>
    <cellStyle name="Normal 4 2 2 2 2 2 4 3" xfId="10333" xr:uid="{00000000-0005-0000-0000-00006E280000}"/>
    <cellStyle name="Normal 4 2 2 2 2 2 4 3 3" xfId="25431" xr:uid="{00000000-0005-0000-0000-00006B630000}"/>
    <cellStyle name="Normal 4 2 2 2 2 2 4 5" xfId="20418" xr:uid="{00000000-0005-0000-0000-0000D64F0000}"/>
    <cellStyle name="Normal 4 2 2 2 2 2 5" xfId="12011" xr:uid="{00000000-0005-0000-0000-0000FC2E0000}"/>
    <cellStyle name="Normal 4 2 2 2 2 2 5 3" xfId="27106" xr:uid="{00000000-0005-0000-0000-0000F6690000}"/>
    <cellStyle name="Normal 4 2 2 2 2 2 6" xfId="6990" xr:uid="{00000000-0005-0000-0000-00005F1B0000}"/>
    <cellStyle name="Normal 4 2 2 2 2 2 6 3" xfId="22089" xr:uid="{00000000-0005-0000-0000-00005D560000}"/>
    <cellStyle name="Normal 4 2 2 2 2 2 8" xfId="17076" xr:uid="{00000000-0005-0000-0000-0000C8420000}"/>
    <cellStyle name="Normal 4 2 2 2 2 3" xfId="2338" xr:uid="{00000000-0005-0000-0000-000032090000}"/>
    <cellStyle name="Normal 4 2 2 2 2 3 2" xfId="4027" xr:uid="{00000000-0005-0000-0000-0000CC0F0000}"/>
    <cellStyle name="Normal 4 2 2 2 2 3 2 2" xfId="14100" xr:uid="{00000000-0005-0000-0000-000025370000}"/>
    <cellStyle name="Normal 4 2 2 2 2 3 2 2 3" xfId="29195" xr:uid="{00000000-0005-0000-0000-00001F720000}"/>
    <cellStyle name="Normal 4 2 2 2 2 3 2 3" xfId="9080" xr:uid="{00000000-0005-0000-0000-000089230000}"/>
    <cellStyle name="Normal 4 2 2 2 2 3 2 3 3" xfId="24178" xr:uid="{00000000-0005-0000-0000-0000865E0000}"/>
    <cellStyle name="Normal 4 2 2 2 2 3 2 5" xfId="19165" xr:uid="{00000000-0005-0000-0000-0000F14A0000}"/>
    <cellStyle name="Normal 4 2 2 2 2 3 3" xfId="5719" xr:uid="{00000000-0005-0000-0000-000068160000}"/>
    <cellStyle name="Normal 4 2 2 2 2 3 3 2" xfId="15771" xr:uid="{00000000-0005-0000-0000-0000AC3D0000}"/>
    <cellStyle name="Normal 4 2 2 2 2 3 3 2 3" xfId="30866" xr:uid="{00000000-0005-0000-0000-0000A6780000}"/>
    <cellStyle name="Normal 4 2 2 2 2 3 3 3" xfId="10751" xr:uid="{00000000-0005-0000-0000-0000102A0000}"/>
    <cellStyle name="Normal 4 2 2 2 2 3 3 3 3" xfId="25849" xr:uid="{00000000-0005-0000-0000-00000D650000}"/>
    <cellStyle name="Normal 4 2 2 2 2 3 3 5" xfId="20836" xr:uid="{00000000-0005-0000-0000-000078510000}"/>
    <cellStyle name="Normal 4 2 2 2 2 3 4" xfId="12429" xr:uid="{00000000-0005-0000-0000-00009E300000}"/>
    <cellStyle name="Normal 4 2 2 2 2 3 4 3" xfId="27524" xr:uid="{00000000-0005-0000-0000-0000986B0000}"/>
    <cellStyle name="Normal 4 2 2 2 2 3 5" xfId="7408" xr:uid="{00000000-0005-0000-0000-0000011D0000}"/>
    <cellStyle name="Normal 4 2 2 2 2 3 5 3" xfId="22507" xr:uid="{00000000-0005-0000-0000-0000FF570000}"/>
    <cellStyle name="Normal 4 2 2 2 2 3 7" xfId="17494" xr:uid="{00000000-0005-0000-0000-00006A440000}"/>
    <cellStyle name="Normal 4 2 2 2 2 4" xfId="3190" xr:uid="{00000000-0005-0000-0000-0000870C0000}"/>
    <cellStyle name="Normal 4 2 2 2 2 4 2" xfId="13264" xr:uid="{00000000-0005-0000-0000-0000E1330000}"/>
    <cellStyle name="Normal 4 2 2 2 2 4 2 3" xfId="28359" xr:uid="{00000000-0005-0000-0000-0000DB6E0000}"/>
    <cellStyle name="Normal 4 2 2 2 2 4 3" xfId="8244" xr:uid="{00000000-0005-0000-0000-000045200000}"/>
    <cellStyle name="Normal 4 2 2 2 2 4 3 3" xfId="23342" xr:uid="{00000000-0005-0000-0000-0000425B0000}"/>
    <cellStyle name="Normal 4 2 2 2 2 4 5" xfId="18329" xr:uid="{00000000-0005-0000-0000-0000AD470000}"/>
    <cellStyle name="Normal 4 2 2 2 2 5" xfId="4883" xr:uid="{00000000-0005-0000-0000-000024130000}"/>
    <cellStyle name="Normal 4 2 2 2 2 5 2" xfId="14935" xr:uid="{00000000-0005-0000-0000-0000683A0000}"/>
    <cellStyle name="Normal 4 2 2 2 2 5 2 3" xfId="30030" xr:uid="{00000000-0005-0000-0000-000062750000}"/>
    <cellStyle name="Normal 4 2 2 2 2 5 3" xfId="9915" xr:uid="{00000000-0005-0000-0000-0000CC260000}"/>
    <cellStyle name="Normal 4 2 2 2 2 5 3 3" xfId="25013" xr:uid="{00000000-0005-0000-0000-0000C9610000}"/>
    <cellStyle name="Normal 4 2 2 2 2 5 5" xfId="20000" xr:uid="{00000000-0005-0000-0000-0000344E0000}"/>
    <cellStyle name="Normal 4 2 2 2 2 6" xfId="11593" xr:uid="{00000000-0005-0000-0000-00005A2D0000}"/>
    <cellStyle name="Normal 4 2 2 2 2 6 3" xfId="26688" xr:uid="{00000000-0005-0000-0000-000054680000}"/>
    <cellStyle name="Normal 4 2 2 2 2 7" xfId="6572" xr:uid="{00000000-0005-0000-0000-0000BD190000}"/>
    <cellStyle name="Normal 4 2 2 2 2 7 3" xfId="21671" xr:uid="{00000000-0005-0000-0000-0000BB540000}"/>
    <cellStyle name="Normal 4 2 2 2 2 9" xfId="16658" xr:uid="{00000000-0005-0000-0000-000026410000}"/>
    <cellStyle name="Normal 4 2 2 2 3" xfId="1709" xr:uid="{00000000-0005-0000-0000-0000BD060000}"/>
    <cellStyle name="Normal 4 2 2 2 3 2" xfId="2548" xr:uid="{00000000-0005-0000-0000-0000040A0000}"/>
    <cellStyle name="Normal 4 2 2 2 3 2 2" xfId="4237" xr:uid="{00000000-0005-0000-0000-00009E100000}"/>
    <cellStyle name="Normal 4 2 2 2 3 2 2 2" xfId="14310" xr:uid="{00000000-0005-0000-0000-0000F7370000}"/>
    <cellStyle name="Normal 4 2 2 2 3 2 2 2 3" xfId="29405" xr:uid="{00000000-0005-0000-0000-0000F1720000}"/>
    <cellStyle name="Normal 4 2 2 2 3 2 2 3" xfId="9290" xr:uid="{00000000-0005-0000-0000-00005B240000}"/>
    <cellStyle name="Normal 4 2 2 2 3 2 2 3 3" xfId="24388" xr:uid="{00000000-0005-0000-0000-0000585F0000}"/>
    <cellStyle name="Normal 4 2 2 2 3 2 2 5" xfId="19375" xr:uid="{00000000-0005-0000-0000-0000C34B0000}"/>
    <cellStyle name="Normal 4 2 2 2 3 2 3" xfId="5929" xr:uid="{00000000-0005-0000-0000-00003A170000}"/>
    <cellStyle name="Normal 4 2 2 2 3 2 3 2" xfId="15981" xr:uid="{00000000-0005-0000-0000-00007E3E0000}"/>
    <cellStyle name="Normal 4 2 2 2 3 2 3 2 3" xfId="31076" xr:uid="{00000000-0005-0000-0000-000078790000}"/>
    <cellStyle name="Normal 4 2 2 2 3 2 3 3" xfId="10961" xr:uid="{00000000-0005-0000-0000-0000E22A0000}"/>
    <cellStyle name="Normal 4 2 2 2 3 2 3 3 3" xfId="26059" xr:uid="{00000000-0005-0000-0000-0000DF650000}"/>
    <cellStyle name="Normal 4 2 2 2 3 2 3 5" xfId="21046" xr:uid="{00000000-0005-0000-0000-00004A520000}"/>
    <cellStyle name="Normal 4 2 2 2 3 2 4" xfId="12639" xr:uid="{00000000-0005-0000-0000-000070310000}"/>
    <cellStyle name="Normal 4 2 2 2 3 2 4 3" xfId="27734" xr:uid="{00000000-0005-0000-0000-00006A6C0000}"/>
    <cellStyle name="Normal 4 2 2 2 3 2 5" xfId="7618" xr:uid="{00000000-0005-0000-0000-0000D31D0000}"/>
    <cellStyle name="Normal 4 2 2 2 3 2 5 3" xfId="22717" xr:uid="{00000000-0005-0000-0000-0000D1580000}"/>
    <cellStyle name="Normal 4 2 2 2 3 2 7" xfId="17704" xr:uid="{00000000-0005-0000-0000-00003C450000}"/>
    <cellStyle name="Normal 4 2 2 2 3 3" xfId="3400" xr:uid="{00000000-0005-0000-0000-0000590D0000}"/>
    <cellStyle name="Normal 4 2 2 2 3 3 2" xfId="13474" xr:uid="{00000000-0005-0000-0000-0000B3340000}"/>
    <cellStyle name="Normal 4 2 2 2 3 3 2 3" xfId="28569" xr:uid="{00000000-0005-0000-0000-0000AD6F0000}"/>
    <cellStyle name="Normal 4 2 2 2 3 3 3" xfId="8454" xr:uid="{00000000-0005-0000-0000-000017210000}"/>
    <cellStyle name="Normal 4 2 2 2 3 3 3 3" xfId="23552" xr:uid="{00000000-0005-0000-0000-0000145C0000}"/>
    <cellStyle name="Normal 4 2 2 2 3 3 5" xfId="18539" xr:uid="{00000000-0005-0000-0000-00007F480000}"/>
    <cellStyle name="Normal 4 2 2 2 3 4" xfId="5093" xr:uid="{00000000-0005-0000-0000-0000F6130000}"/>
    <cellStyle name="Normal 4 2 2 2 3 4 2" xfId="15145" xr:uid="{00000000-0005-0000-0000-00003A3B0000}"/>
    <cellStyle name="Normal 4 2 2 2 3 4 2 3" xfId="30240" xr:uid="{00000000-0005-0000-0000-000034760000}"/>
    <cellStyle name="Normal 4 2 2 2 3 4 3" xfId="10125" xr:uid="{00000000-0005-0000-0000-00009E270000}"/>
    <cellStyle name="Normal 4 2 2 2 3 4 3 3" xfId="25223" xr:uid="{00000000-0005-0000-0000-00009B620000}"/>
    <cellStyle name="Normal 4 2 2 2 3 4 5" xfId="20210" xr:uid="{00000000-0005-0000-0000-0000064F0000}"/>
    <cellStyle name="Normal 4 2 2 2 3 5" xfId="11803" xr:uid="{00000000-0005-0000-0000-00002C2E0000}"/>
    <cellStyle name="Normal 4 2 2 2 3 5 3" xfId="26898" xr:uid="{00000000-0005-0000-0000-000026690000}"/>
    <cellStyle name="Normal 4 2 2 2 3 6" xfId="6782" xr:uid="{00000000-0005-0000-0000-00008F1A0000}"/>
    <cellStyle name="Normal 4 2 2 2 3 6 3" xfId="21881" xr:uid="{00000000-0005-0000-0000-00008D550000}"/>
    <cellStyle name="Normal 4 2 2 2 3 8" xfId="16868" xr:uid="{00000000-0005-0000-0000-0000F8410000}"/>
    <cellStyle name="Normal 4 2 2 2 4" xfId="2130" xr:uid="{00000000-0005-0000-0000-000062080000}"/>
    <cellStyle name="Normal 4 2 2 2 4 2" xfId="3819" xr:uid="{00000000-0005-0000-0000-0000FC0E0000}"/>
    <cellStyle name="Normal 4 2 2 2 4 2 2" xfId="13892" xr:uid="{00000000-0005-0000-0000-000055360000}"/>
    <cellStyle name="Normal 4 2 2 2 4 2 2 3" xfId="28987" xr:uid="{00000000-0005-0000-0000-00004F710000}"/>
    <cellStyle name="Normal 4 2 2 2 4 2 3" xfId="8872" xr:uid="{00000000-0005-0000-0000-0000B9220000}"/>
    <cellStyle name="Normal 4 2 2 2 4 2 3 3" xfId="23970" xr:uid="{00000000-0005-0000-0000-0000B65D0000}"/>
    <cellStyle name="Normal 4 2 2 2 4 2 5" xfId="18957" xr:uid="{00000000-0005-0000-0000-0000214A0000}"/>
    <cellStyle name="Normal 4 2 2 2 4 3" xfId="5511" xr:uid="{00000000-0005-0000-0000-000098150000}"/>
    <cellStyle name="Normal 4 2 2 2 4 3 2" xfId="15563" xr:uid="{00000000-0005-0000-0000-0000DC3C0000}"/>
    <cellStyle name="Normal 4 2 2 2 4 3 2 3" xfId="30658" xr:uid="{00000000-0005-0000-0000-0000D6770000}"/>
    <cellStyle name="Normal 4 2 2 2 4 3 3" xfId="10543" xr:uid="{00000000-0005-0000-0000-000040290000}"/>
    <cellStyle name="Normal 4 2 2 2 4 3 3 3" xfId="25641" xr:uid="{00000000-0005-0000-0000-00003D640000}"/>
    <cellStyle name="Normal 4 2 2 2 4 3 5" xfId="20628" xr:uid="{00000000-0005-0000-0000-0000A8500000}"/>
    <cellStyle name="Normal 4 2 2 2 4 4" xfId="12221" xr:uid="{00000000-0005-0000-0000-0000CE2F0000}"/>
    <cellStyle name="Normal 4 2 2 2 4 4 3" xfId="27316" xr:uid="{00000000-0005-0000-0000-0000C86A0000}"/>
    <cellStyle name="Normal 4 2 2 2 4 5" xfId="7200" xr:uid="{00000000-0005-0000-0000-0000311C0000}"/>
    <cellStyle name="Normal 4 2 2 2 4 5 3" xfId="22299" xr:uid="{00000000-0005-0000-0000-00002F570000}"/>
    <cellStyle name="Normal 4 2 2 2 4 7" xfId="17286" xr:uid="{00000000-0005-0000-0000-00009A430000}"/>
    <cellStyle name="Normal 4 2 2 2 5" xfId="2982" xr:uid="{00000000-0005-0000-0000-0000B70B0000}"/>
    <cellStyle name="Normal 4 2 2 2 5 2" xfId="13056" xr:uid="{00000000-0005-0000-0000-000011330000}"/>
    <cellStyle name="Normal 4 2 2 2 5 2 3" xfId="28151" xr:uid="{00000000-0005-0000-0000-00000B6E0000}"/>
    <cellStyle name="Normal 4 2 2 2 5 3" xfId="8036" xr:uid="{00000000-0005-0000-0000-0000751F0000}"/>
    <cellStyle name="Normal 4 2 2 2 5 3 3" xfId="23134" xr:uid="{00000000-0005-0000-0000-0000725A0000}"/>
    <cellStyle name="Normal 4 2 2 2 5 5" xfId="18121" xr:uid="{00000000-0005-0000-0000-0000DD460000}"/>
    <cellStyle name="Normal 4 2 2 2 6" xfId="4675" xr:uid="{00000000-0005-0000-0000-000054120000}"/>
    <cellStyle name="Normal 4 2 2 2 6 2" xfId="14727" xr:uid="{00000000-0005-0000-0000-000098390000}"/>
    <cellStyle name="Normal 4 2 2 2 6 2 3" xfId="29822" xr:uid="{00000000-0005-0000-0000-000092740000}"/>
    <cellStyle name="Normal 4 2 2 2 6 3" xfId="9707" xr:uid="{00000000-0005-0000-0000-0000FC250000}"/>
    <cellStyle name="Normal 4 2 2 2 6 3 3" xfId="24805" xr:uid="{00000000-0005-0000-0000-0000F9600000}"/>
    <cellStyle name="Normal 4 2 2 2 6 5" xfId="19792" xr:uid="{00000000-0005-0000-0000-0000644D0000}"/>
    <cellStyle name="Normal 4 2 2 2 7" xfId="11385" xr:uid="{00000000-0005-0000-0000-00008A2C0000}"/>
    <cellStyle name="Normal 4 2 2 2 7 3" xfId="26480" xr:uid="{00000000-0005-0000-0000-000084670000}"/>
    <cellStyle name="Normal 4 2 2 2 8" xfId="6364" xr:uid="{00000000-0005-0000-0000-0000ED180000}"/>
    <cellStyle name="Normal 4 2 2 2 8 3" xfId="21463" xr:uid="{00000000-0005-0000-0000-0000EB530000}"/>
    <cellStyle name="Normal 4 2 2 3" xfId="1392" xr:uid="{00000000-0005-0000-0000-000080050000}"/>
    <cellStyle name="Normal 4 2 2 3 2" xfId="1813" xr:uid="{00000000-0005-0000-0000-000025070000}"/>
    <cellStyle name="Normal 4 2 2 3 2 2" xfId="2652" xr:uid="{00000000-0005-0000-0000-00006C0A0000}"/>
    <cellStyle name="Normal 4 2 2 3 2 2 2" xfId="4341" xr:uid="{00000000-0005-0000-0000-000006110000}"/>
    <cellStyle name="Normal 4 2 2 3 2 2 2 2" xfId="14414" xr:uid="{00000000-0005-0000-0000-00005F380000}"/>
    <cellStyle name="Normal 4 2 2 3 2 2 2 2 3" xfId="29509" xr:uid="{00000000-0005-0000-0000-000059730000}"/>
    <cellStyle name="Normal 4 2 2 3 2 2 2 3" xfId="9394" xr:uid="{00000000-0005-0000-0000-0000C3240000}"/>
    <cellStyle name="Normal 4 2 2 3 2 2 2 3 3" xfId="24492" xr:uid="{00000000-0005-0000-0000-0000C05F0000}"/>
    <cellStyle name="Normal 4 2 2 3 2 2 2 5" xfId="19479" xr:uid="{00000000-0005-0000-0000-00002B4C0000}"/>
    <cellStyle name="Normal 4 2 2 3 2 2 3" xfId="6033" xr:uid="{00000000-0005-0000-0000-0000A2170000}"/>
    <cellStyle name="Normal 4 2 2 3 2 2 3 2" xfId="16085" xr:uid="{00000000-0005-0000-0000-0000E63E0000}"/>
    <cellStyle name="Normal 4 2 2 3 2 2 3 2 3" xfId="31180" xr:uid="{00000000-0005-0000-0000-0000E0790000}"/>
    <cellStyle name="Normal 4 2 2 3 2 2 3 3" xfId="11065" xr:uid="{00000000-0005-0000-0000-00004A2B0000}"/>
    <cellStyle name="Normal 4 2 2 3 2 2 3 3 3" xfId="26163" xr:uid="{00000000-0005-0000-0000-000047660000}"/>
    <cellStyle name="Normal 4 2 2 3 2 2 3 5" xfId="21150" xr:uid="{00000000-0005-0000-0000-0000B2520000}"/>
    <cellStyle name="Normal 4 2 2 3 2 2 4" xfId="12743" xr:uid="{00000000-0005-0000-0000-0000D8310000}"/>
    <cellStyle name="Normal 4 2 2 3 2 2 4 3" xfId="27838" xr:uid="{00000000-0005-0000-0000-0000D26C0000}"/>
    <cellStyle name="Normal 4 2 2 3 2 2 5" xfId="7722" xr:uid="{00000000-0005-0000-0000-00003B1E0000}"/>
    <cellStyle name="Normal 4 2 2 3 2 2 5 3" xfId="22821" xr:uid="{00000000-0005-0000-0000-000039590000}"/>
    <cellStyle name="Normal 4 2 2 3 2 2 7" xfId="17808" xr:uid="{00000000-0005-0000-0000-0000A4450000}"/>
    <cellStyle name="Normal 4 2 2 3 2 3" xfId="3504" xr:uid="{00000000-0005-0000-0000-0000C10D0000}"/>
    <cellStyle name="Normal 4 2 2 3 2 3 2" xfId="13578" xr:uid="{00000000-0005-0000-0000-00001B350000}"/>
    <cellStyle name="Normal 4 2 2 3 2 3 2 3" xfId="28673" xr:uid="{00000000-0005-0000-0000-000015700000}"/>
    <cellStyle name="Normal 4 2 2 3 2 3 3" xfId="8558" xr:uid="{00000000-0005-0000-0000-00007F210000}"/>
    <cellStyle name="Normal 4 2 2 3 2 3 3 3" xfId="23656" xr:uid="{00000000-0005-0000-0000-00007C5C0000}"/>
    <cellStyle name="Normal 4 2 2 3 2 3 5" xfId="18643" xr:uid="{00000000-0005-0000-0000-0000E7480000}"/>
    <cellStyle name="Normal 4 2 2 3 2 4" xfId="5197" xr:uid="{00000000-0005-0000-0000-00005E140000}"/>
    <cellStyle name="Normal 4 2 2 3 2 4 2" xfId="15249" xr:uid="{00000000-0005-0000-0000-0000A23B0000}"/>
    <cellStyle name="Normal 4 2 2 3 2 4 2 3" xfId="30344" xr:uid="{00000000-0005-0000-0000-00009C760000}"/>
    <cellStyle name="Normal 4 2 2 3 2 4 3" xfId="10229" xr:uid="{00000000-0005-0000-0000-000006280000}"/>
    <cellStyle name="Normal 4 2 2 3 2 4 3 3" xfId="25327" xr:uid="{00000000-0005-0000-0000-000003630000}"/>
    <cellStyle name="Normal 4 2 2 3 2 4 5" xfId="20314" xr:uid="{00000000-0005-0000-0000-00006E4F0000}"/>
    <cellStyle name="Normal 4 2 2 3 2 5" xfId="11907" xr:uid="{00000000-0005-0000-0000-0000942E0000}"/>
    <cellStyle name="Normal 4 2 2 3 2 5 3" xfId="27002" xr:uid="{00000000-0005-0000-0000-00008E690000}"/>
    <cellStyle name="Normal 4 2 2 3 2 6" xfId="6886" xr:uid="{00000000-0005-0000-0000-0000F71A0000}"/>
    <cellStyle name="Normal 4 2 2 3 2 6 3" xfId="21985" xr:uid="{00000000-0005-0000-0000-0000F5550000}"/>
    <cellStyle name="Normal 4 2 2 3 2 8" xfId="16972" xr:uid="{00000000-0005-0000-0000-000060420000}"/>
    <cellStyle name="Normal 4 2 2 3 3" xfId="2234" xr:uid="{00000000-0005-0000-0000-0000CA080000}"/>
    <cellStyle name="Normal 4 2 2 3 3 2" xfId="3923" xr:uid="{00000000-0005-0000-0000-0000640F0000}"/>
    <cellStyle name="Normal 4 2 2 3 3 2 2" xfId="13996" xr:uid="{00000000-0005-0000-0000-0000BD360000}"/>
    <cellStyle name="Normal 4 2 2 3 3 2 2 3" xfId="29091" xr:uid="{00000000-0005-0000-0000-0000B7710000}"/>
    <cellStyle name="Normal 4 2 2 3 3 2 3" xfId="8976" xr:uid="{00000000-0005-0000-0000-000021230000}"/>
    <cellStyle name="Normal 4 2 2 3 3 2 3 3" xfId="24074" xr:uid="{00000000-0005-0000-0000-00001E5E0000}"/>
    <cellStyle name="Normal 4 2 2 3 3 2 5" xfId="19061" xr:uid="{00000000-0005-0000-0000-0000894A0000}"/>
    <cellStyle name="Normal 4 2 2 3 3 3" xfId="5615" xr:uid="{00000000-0005-0000-0000-000000160000}"/>
    <cellStyle name="Normal 4 2 2 3 3 3 2" xfId="15667" xr:uid="{00000000-0005-0000-0000-0000443D0000}"/>
    <cellStyle name="Normal 4 2 2 3 3 3 2 3" xfId="30762" xr:uid="{00000000-0005-0000-0000-00003E780000}"/>
    <cellStyle name="Normal 4 2 2 3 3 3 3" xfId="10647" xr:uid="{00000000-0005-0000-0000-0000A8290000}"/>
    <cellStyle name="Normal 4 2 2 3 3 3 3 3" xfId="25745" xr:uid="{00000000-0005-0000-0000-0000A5640000}"/>
    <cellStyle name="Normal 4 2 2 3 3 3 5" xfId="20732" xr:uid="{00000000-0005-0000-0000-000010510000}"/>
    <cellStyle name="Normal 4 2 2 3 3 4" xfId="12325" xr:uid="{00000000-0005-0000-0000-000036300000}"/>
    <cellStyle name="Normal 4 2 2 3 3 4 3" xfId="27420" xr:uid="{00000000-0005-0000-0000-0000306B0000}"/>
    <cellStyle name="Normal 4 2 2 3 3 5" xfId="7304" xr:uid="{00000000-0005-0000-0000-0000991C0000}"/>
    <cellStyle name="Normal 4 2 2 3 3 5 3" xfId="22403" xr:uid="{00000000-0005-0000-0000-000097570000}"/>
    <cellStyle name="Normal 4 2 2 3 3 7" xfId="17390" xr:uid="{00000000-0005-0000-0000-000002440000}"/>
    <cellStyle name="Normal 4 2 2 3 4" xfId="3086" xr:uid="{00000000-0005-0000-0000-00001F0C0000}"/>
    <cellStyle name="Normal 4 2 2 3 4 2" xfId="13160" xr:uid="{00000000-0005-0000-0000-000079330000}"/>
    <cellStyle name="Normal 4 2 2 3 4 2 3" xfId="28255" xr:uid="{00000000-0005-0000-0000-0000736E0000}"/>
    <cellStyle name="Normal 4 2 2 3 4 3" xfId="8140" xr:uid="{00000000-0005-0000-0000-0000DD1F0000}"/>
    <cellStyle name="Normal 4 2 2 3 4 3 3" xfId="23238" xr:uid="{00000000-0005-0000-0000-0000DA5A0000}"/>
    <cellStyle name="Normal 4 2 2 3 4 5" xfId="18225" xr:uid="{00000000-0005-0000-0000-000045470000}"/>
    <cellStyle name="Normal 4 2 2 3 5" xfId="4779" xr:uid="{00000000-0005-0000-0000-0000BC120000}"/>
    <cellStyle name="Normal 4 2 2 3 5 2" xfId="14831" xr:uid="{00000000-0005-0000-0000-0000003A0000}"/>
    <cellStyle name="Normal 4 2 2 3 5 2 3" xfId="29926" xr:uid="{00000000-0005-0000-0000-0000FA740000}"/>
    <cellStyle name="Normal 4 2 2 3 5 3" xfId="9811" xr:uid="{00000000-0005-0000-0000-000064260000}"/>
    <cellStyle name="Normal 4 2 2 3 5 3 3" xfId="24909" xr:uid="{00000000-0005-0000-0000-000061610000}"/>
    <cellStyle name="Normal 4 2 2 3 5 5" xfId="19896" xr:uid="{00000000-0005-0000-0000-0000CC4D0000}"/>
    <cellStyle name="Normal 4 2 2 3 6" xfId="11489" xr:uid="{00000000-0005-0000-0000-0000F22C0000}"/>
    <cellStyle name="Normal 4 2 2 3 6 3" xfId="26584" xr:uid="{00000000-0005-0000-0000-0000EC670000}"/>
    <cellStyle name="Normal 4 2 2 3 7" xfId="6468" xr:uid="{00000000-0005-0000-0000-000055190000}"/>
    <cellStyle name="Normal 4 2 2 3 7 3" xfId="21567" xr:uid="{00000000-0005-0000-0000-000053540000}"/>
    <cellStyle name="Normal 4 2 2 3 9" xfId="16554" xr:uid="{00000000-0005-0000-0000-0000BE400000}"/>
    <cellStyle name="Normal 4 2 2 4" xfId="1605" xr:uid="{00000000-0005-0000-0000-000055060000}"/>
    <cellStyle name="Normal 4 2 2 4 2" xfId="2444" xr:uid="{00000000-0005-0000-0000-00009C090000}"/>
    <cellStyle name="Normal 4 2 2 4 2 2" xfId="4133" xr:uid="{00000000-0005-0000-0000-000036100000}"/>
    <cellStyle name="Normal 4 2 2 4 2 2 2" xfId="14206" xr:uid="{00000000-0005-0000-0000-00008F370000}"/>
    <cellStyle name="Normal 4 2 2 4 2 2 2 3" xfId="29301" xr:uid="{00000000-0005-0000-0000-000089720000}"/>
    <cellStyle name="Normal 4 2 2 4 2 2 3" xfId="9186" xr:uid="{00000000-0005-0000-0000-0000F3230000}"/>
    <cellStyle name="Normal 4 2 2 4 2 2 3 3" xfId="24284" xr:uid="{00000000-0005-0000-0000-0000F05E0000}"/>
    <cellStyle name="Normal 4 2 2 4 2 2 5" xfId="19271" xr:uid="{00000000-0005-0000-0000-00005B4B0000}"/>
    <cellStyle name="Normal 4 2 2 4 2 3" xfId="5825" xr:uid="{00000000-0005-0000-0000-0000D2160000}"/>
    <cellStyle name="Normal 4 2 2 4 2 3 2" xfId="15877" xr:uid="{00000000-0005-0000-0000-0000163E0000}"/>
    <cellStyle name="Normal 4 2 2 4 2 3 2 3" xfId="30972" xr:uid="{00000000-0005-0000-0000-000010790000}"/>
    <cellStyle name="Normal 4 2 2 4 2 3 3" xfId="10857" xr:uid="{00000000-0005-0000-0000-00007A2A0000}"/>
    <cellStyle name="Normal 4 2 2 4 2 3 3 3" xfId="25955" xr:uid="{00000000-0005-0000-0000-000077650000}"/>
    <cellStyle name="Normal 4 2 2 4 2 3 5" xfId="20942" xr:uid="{00000000-0005-0000-0000-0000E2510000}"/>
    <cellStyle name="Normal 4 2 2 4 2 4" xfId="12535" xr:uid="{00000000-0005-0000-0000-000008310000}"/>
    <cellStyle name="Normal 4 2 2 4 2 4 3" xfId="27630" xr:uid="{00000000-0005-0000-0000-0000026C0000}"/>
    <cellStyle name="Normal 4 2 2 4 2 5" xfId="7514" xr:uid="{00000000-0005-0000-0000-00006B1D0000}"/>
    <cellStyle name="Normal 4 2 2 4 2 5 3" xfId="22613" xr:uid="{00000000-0005-0000-0000-000069580000}"/>
    <cellStyle name="Normal 4 2 2 4 2 7" xfId="17600" xr:uid="{00000000-0005-0000-0000-0000D4440000}"/>
    <cellStyle name="Normal 4 2 2 4 3" xfId="3296" xr:uid="{00000000-0005-0000-0000-0000F10C0000}"/>
    <cellStyle name="Normal 4 2 2 4 3 2" xfId="13370" xr:uid="{00000000-0005-0000-0000-00004B340000}"/>
    <cellStyle name="Normal 4 2 2 4 3 2 3" xfId="28465" xr:uid="{00000000-0005-0000-0000-0000456F0000}"/>
    <cellStyle name="Normal 4 2 2 4 3 3" xfId="8350" xr:uid="{00000000-0005-0000-0000-0000AF200000}"/>
    <cellStyle name="Normal 4 2 2 4 3 3 3" xfId="23448" xr:uid="{00000000-0005-0000-0000-0000AC5B0000}"/>
    <cellStyle name="Normal 4 2 2 4 3 5" xfId="18435" xr:uid="{00000000-0005-0000-0000-000017480000}"/>
    <cellStyle name="Normal 4 2 2 4 4" xfId="4989" xr:uid="{00000000-0005-0000-0000-00008E130000}"/>
    <cellStyle name="Normal 4 2 2 4 4 2" xfId="15041" xr:uid="{00000000-0005-0000-0000-0000D23A0000}"/>
    <cellStyle name="Normal 4 2 2 4 4 2 3" xfId="30136" xr:uid="{00000000-0005-0000-0000-0000CC750000}"/>
    <cellStyle name="Normal 4 2 2 4 4 3" xfId="10021" xr:uid="{00000000-0005-0000-0000-000036270000}"/>
    <cellStyle name="Normal 4 2 2 4 4 3 3" xfId="25119" xr:uid="{00000000-0005-0000-0000-000033620000}"/>
    <cellStyle name="Normal 4 2 2 4 4 5" xfId="20106" xr:uid="{00000000-0005-0000-0000-00009E4E0000}"/>
    <cellStyle name="Normal 4 2 2 4 5" xfId="11699" xr:uid="{00000000-0005-0000-0000-0000C42D0000}"/>
    <cellStyle name="Normal 4 2 2 4 5 3" xfId="26794" xr:uid="{00000000-0005-0000-0000-0000BE680000}"/>
    <cellStyle name="Normal 4 2 2 4 6" xfId="6678" xr:uid="{00000000-0005-0000-0000-0000271A0000}"/>
    <cellStyle name="Normal 4 2 2 4 6 3" xfId="21777" xr:uid="{00000000-0005-0000-0000-000025550000}"/>
    <cellStyle name="Normal 4 2 2 4 8" xfId="16764" xr:uid="{00000000-0005-0000-0000-000090410000}"/>
    <cellStyle name="Normal 4 2 2 5" xfId="2026" xr:uid="{00000000-0005-0000-0000-0000FA070000}"/>
    <cellStyle name="Normal 4 2 2 5 2" xfId="3715" xr:uid="{00000000-0005-0000-0000-0000940E0000}"/>
    <cellStyle name="Normal 4 2 2 5 2 2" xfId="13788" xr:uid="{00000000-0005-0000-0000-0000ED350000}"/>
    <cellStyle name="Normal 4 2 2 5 2 2 3" xfId="28883" xr:uid="{00000000-0005-0000-0000-0000E7700000}"/>
    <cellStyle name="Normal 4 2 2 5 2 3" xfId="8768" xr:uid="{00000000-0005-0000-0000-000051220000}"/>
    <cellStyle name="Normal 4 2 2 5 2 3 3" xfId="23866" xr:uid="{00000000-0005-0000-0000-00004E5D0000}"/>
    <cellStyle name="Normal 4 2 2 5 2 5" xfId="18853" xr:uid="{00000000-0005-0000-0000-0000B9490000}"/>
    <cellStyle name="Normal 4 2 2 5 3" xfId="5407" xr:uid="{00000000-0005-0000-0000-000030150000}"/>
    <cellStyle name="Normal 4 2 2 5 3 2" xfId="15459" xr:uid="{00000000-0005-0000-0000-0000743C0000}"/>
    <cellStyle name="Normal 4 2 2 5 3 2 3" xfId="30554" xr:uid="{00000000-0005-0000-0000-00006E770000}"/>
    <cellStyle name="Normal 4 2 2 5 3 3" xfId="10439" xr:uid="{00000000-0005-0000-0000-0000D8280000}"/>
    <cellStyle name="Normal 4 2 2 5 3 3 3" xfId="25537" xr:uid="{00000000-0005-0000-0000-0000D5630000}"/>
    <cellStyle name="Normal 4 2 2 5 3 5" xfId="20524" xr:uid="{00000000-0005-0000-0000-000040500000}"/>
    <cellStyle name="Normal 4 2 2 5 4" xfId="12117" xr:uid="{00000000-0005-0000-0000-0000662F0000}"/>
    <cellStyle name="Normal 4 2 2 5 4 3" xfId="27212" xr:uid="{00000000-0005-0000-0000-0000606A0000}"/>
    <cellStyle name="Normal 4 2 2 5 5" xfId="7096" xr:uid="{00000000-0005-0000-0000-0000C91B0000}"/>
    <cellStyle name="Normal 4 2 2 5 5 3" xfId="22195" xr:uid="{00000000-0005-0000-0000-0000C7560000}"/>
    <cellStyle name="Normal 4 2 2 5 7" xfId="17182" xr:uid="{00000000-0005-0000-0000-000032430000}"/>
    <cellStyle name="Normal 4 2 2 6" xfId="2878" xr:uid="{00000000-0005-0000-0000-00004F0B0000}"/>
    <cellStyle name="Normal 4 2 2 6 2" xfId="12952" xr:uid="{00000000-0005-0000-0000-0000A9320000}"/>
    <cellStyle name="Normal 4 2 2 6 2 3" xfId="28047" xr:uid="{00000000-0005-0000-0000-0000A36D0000}"/>
    <cellStyle name="Normal 4 2 2 6 3" xfId="7932" xr:uid="{00000000-0005-0000-0000-00000D1F0000}"/>
    <cellStyle name="Normal 4 2 2 6 3 3" xfId="23030" xr:uid="{00000000-0005-0000-0000-00000A5A0000}"/>
    <cellStyle name="Normal 4 2 2 6 5" xfId="18017" xr:uid="{00000000-0005-0000-0000-000075460000}"/>
    <cellStyle name="Normal 4 2 2 7" xfId="4571" xr:uid="{00000000-0005-0000-0000-0000EC110000}"/>
    <cellStyle name="Normal 4 2 2 7 2" xfId="14623" xr:uid="{00000000-0005-0000-0000-000030390000}"/>
    <cellStyle name="Normal 4 2 2 7 2 3" xfId="29718" xr:uid="{00000000-0005-0000-0000-00002A740000}"/>
    <cellStyle name="Normal 4 2 2 7 3" xfId="9603" xr:uid="{00000000-0005-0000-0000-000094250000}"/>
    <cellStyle name="Normal 4 2 2 7 3 3" xfId="24701" xr:uid="{00000000-0005-0000-0000-000091600000}"/>
    <cellStyle name="Normal 4 2 2 7 5" xfId="19688" xr:uid="{00000000-0005-0000-0000-0000FC4C0000}"/>
    <cellStyle name="Normal 4 2 2 8" xfId="11281" xr:uid="{00000000-0005-0000-0000-0000222C0000}"/>
    <cellStyle name="Normal 4 2 2 8 3" xfId="26376" xr:uid="{00000000-0005-0000-0000-00001C670000}"/>
    <cellStyle name="Normal 4 2 2 9" xfId="6260" xr:uid="{00000000-0005-0000-0000-000085180000}"/>
    <cellStyle name="Normal 4 2 2 9 3" xfId="21359" xr:uid="{00000000-0005-0000-0000-000083530000}"/>
    <cellStyle name="Normal 4 2 3" xfId="1225" xr:uid="{00000000-0005-0000-0000-0000D9040000}"/>
    <cellStyle name="Normal 4 2 3 10" xfId="16398" xr:uid="{00000000-0005-0000-0000-000022400000}"/>
    <cellStyle name="Normal 4 2 3 2" xfId="1444" xr:uid="{00000000-0005-0000-0000-0000B4050000}"/>
    <cellStyle name="Normal 4 2 3 2 2" xfId="1865" xr:uid="{00000000-0005-0000-0000-000059070000}"/>
    <cellStyle name="Normal 4 2 3 2 2 2" xfId="2704" xr:uid="{00000000-0005-0000-0000-0000A00A0000}"/>
    <cellStyle name="Normal 4 2 3 2 2 2 2" xfId="4393" xr:uid="{00000000-0005-0000-0000-00003A110000}"/>
    <cellStyle name="Normal 4 2 3 2 2 2 2 2" xfId="14466" xr:uid="{00000000-0005-0000-0000-000093380000}"/>
    <cellStyle name="Normal 4 2 3 2 2 2 2 2 3" xfId="29561" xr:uid="{00000000-0005-0000-0000-00008D730000}"/>
    <cellStyle name="Normal 4 2 3 2 2 2 2 3" xfId="9446" xr:uid="{00000000-0005-0000-0000-0000F7240000}"/>
    <cellStyle name="Normal 4 2 3 2 2 2 2 3 3" xfId="24544" xr:uid="{00000000-0005-0000-0000-0000F45F0000}"/>
    <cellStyle name="Normal 4 2 3 2 2 2 2 5" xfId="19531" xr:uid="{00000000-0005-0000-0000-00005F4C0000}"/>
    <cellStyle name="Normal 4 2 3 2 2 2 3" xfId="6085" xr:uid="{00000000-0005-0000-0000-0000D6170000}"/>
    <cellStyle name="Normal 4 2 3 2 2 2 3 2" xfId="16137" xr:uid="{00000000-0005-0000-0000-00001A3F0000}"/>
    <cellStyle name="Normal 4 2 3 2 2 2 3 2 3" xfId="31232" xr:uid="{00000000-0005-0000-0000-0000147A0000}"/>
    <cellStyle name="Normal 4 2 3 2 2 2 3 3" xfId="11117" xr:uid="{00000000-0005-0000-0000-00007E2B0000}"/>
    <cellStyle name="Normal 4 2 3 2 2 2 3 3 3" xfId="26215" xr:uid="{00000000-0005-0000-0000-00007B660000}"/>
    <cellStyle name="Normal 4 2 3 2 2 2 3 5" xfId="21202" xr:uid="{00000000-0005-0000-0000-0000E6520000}"/>
    <cellStyle name="Normal 4 2 3 2 2 2 4" xfId="12795" xr:uid="{00000000-0005-0000-0000-00000C320000}"/>
    <cellStyle name="Normal 4 2 3 2 2 2 4 3" xfId="27890" xr:uid="{00000000-0005-0000-0000-0000066D0000}"/>
    <cellStyle name="Normal 4 2 3 2 2 2 5" xfId="7774" xr:uid="{00000000-0005-0000-0000-00006F1E0000}"/>
    <cellStyle name="Normal 4 2 3 2 2 2 5 3" xfId="22873" xr:uid="{00000000-0005-0000-0000-00006D590000}"/>
    <cellStyle name="Normal 4 2 3 2 2 2 7" xfId="17860" xr:uid="{00000000-0005-0000-0000-0000D8450000}"/>
    <cellStyle name="Normal 4 2 3 2 2 3" xfId="3556" xr:uid="{00000000-0005-0000-0000-0000F50D0000}"/>
    <cellStyle name="Normal 4 2 3 2 2 3 2" xfId="13630" xr:uid="{00000000-0005-0000-0000-00004F350000}"/>
    <cellStyle name="Normal 4 2 3 2 2 3 2 3" xfId="28725" xr:uid="{00000000-0005-0000-0000-000049700000}"/>
    <cellStyle name="Normal 4 2 3 2 2 3 3" xfId="8610" xr:uid="{00000000-0005-0000-0000-0000B3210000}"/>
    <cellStyle name="Normal 4 2 3 2 2 3 3 3" xfId="23708" xr:uid="{00000000-0005-0000-0000-0000B05C0000}"/>
    <cellStyle name="Normal 4 2 3 2 2 3 5" xfId="18695" xr:uid="{00000000-0005-0000-0000-00001B490000}"/>
    <cellStyle name="Normal 4 2 3 2 2 4" xfId="5249" xr:uid="{00000000-0005-0000-0000-000092140000}"/>
    <cellStyle name="Normal 4 2 3 2 2 4 2" xfId="15301" xr:uid="{00000000-0005-0000-0000-0000D63B0000}"/>
    <cellStyle name="Normal 4 2 3 2 2 4 2 3" xfId="30396" xr:uid="{00000000-0005-0000-0000-0000D0760000}"/>
    <cellStyle name="Normal 4 2 3 2 2 4 3" xfId="10281" xr:uid="{00000000-0005-0000-0000-00003A280000}"/>
    <cellStyle name="Normal 4 2 3 2 2 4 3 3" xfId="25379" xr:uid="{00000000-0005-0000-0000-000037630000}"/>
    <cellStyle name="Normal 4 2 3 2 2 4 5" xfId="20366" xr:uid="{00000000-0005-0000-0000-0000A24F0000}"/>
    <cellStyle name="Normal 4 2 3 2 2 5" xfId="11959" xr:uid="{00000000-0005-0000-0000-0000C82E0000}"/>
    <cellStyle name="Normal 4 2 3 2 2 5 3" xfId="27054" xr:uid="{00000000-0005-0000-0000-0000C2690000}"/>
    <cellStyle name="Normal 4 2 3 2 2 6" xfId="6938" xr:uid="{00000000-0005-0000-0000-00002B1B0000}"/>
    <cellStyle name="Normal 4 2 3 2 2 6 3" xfId="22037" xr:uid="{00000000-0005-0000-0000-000029560000}"/>
    <cellStyle name="Normal 4 2 3 2 2 8" xfId="17024" xr:uid="{00000000-0005-0000-0000-000094420000}"/>
    <cellStyle name="Normal 4 2 3 2 3" xfId="2286" xr:uid="{00000000-0005-0000-0000-0000FE080000}"/>
    <cellStyle name="Normal 4 2 3 2 3 2" xfId="3975" xr:uid="{00000000-0005-0000-0000-0000980F0000}"/>
    <cellStyle name="Normal 4 2 3 2 3 2 2" xfId="14048" xr:uid="{00000000-0005-0000-0000-0000F1360000}"/>
    <cellStyle name="Normal 4 2 3 2 3 2 2 3" xfId="29143" xr:uid="{00000000-0005-0000-0000-0000EB710000}"/>
    <cellStyle name="Normal 4 2 3 2 3 2 3" xfId="9028" xr:uid="{00000000-0005-0000-0000-000055230000}"/>
    <cellStyle name="Normal 4 2 3 2 3 2 3 3" xfId="24126" xr:uid="{00000000-0005-0000-0000-0000525E0000}"/>
    <cellStyle name="Normal 4 2 3 2 3 2 5" xfId="19113" xr:uid="{00000000-0005-0000-0000-0000BD4A0000}"/>
    <cellStyle name="Normal 4 2 3 2 3 3" xfId="5667" xr:uid="{00000000-0005-0000-0000-000034160000}"/>
    <cellStyle name="Normal 4 2 3 2 3 3 2" xfId="15719" xr:uid="{00000000-0005-0000-0000-0000783D0000}"/>
    <cellStyle name="Normal 4 2 3 2 3 3 2 3" xfId="30814" xr:uid="{00000000-0005-0000-0000-000072780000}"/>
    <cellStyle name="Normal 4 2 3 2 3 3 3" xfId="10699" xr:uid="{00000000-0005-0000-0000-0000DC290000}"/>
    <cellStyle name="Normal 4 2 3 2 3 3 3 3" xfId="25797" xr:uid="{00000000-0005-0000-0000-0000D9640000}"/>
    <cellStyle name="Normal 4 2 3 2 3 3 5" xfId="20784" xr:uid="{00000000-0005-0000-0000-000044510000}"/>
    <cellStyle name="Normal 4 2 3 2 3 4" xfId="12377" xr:uid="{00000000-0005-0000-0000-00006A300000}"/>
    <cellStyle name="Normal 4 2 3 2 3 4 3" xfId="27472" xr:uid="{00000000-0005-0000-0000-0000646B0000}"/>
    <cellStyle name="Normal 4 2 3 2 3 5" xfId="7356" xr:uid="{00000000-0005-0000-0000-0000CD1C0000}"/>
    <cellStyle name="Normal 4 2 3 2 3 5 3" xfId="22455" xr:uid="{00000000-0005-0000-0000-0000CB570000}"/>
    <cellStyle name="Normal 4 2 3 2 3 7" xfId="17442" xr:uid="{00000000-0005-0000-0000-000036440000}"/>
    <cellStyle name="Normal 4 2 3 2 4" xfId="3138" xr:uid="{00000000-0005-0000-0000-0000530C0000}"/>
    <cellStyle name="Normal 4 2 3 2 4 2" xfId="13212" xr:uid="{00000000-0005-0000-0000-0000AD330000}"/>
    <cellStyle name="Normal 4 2 3 2 4 2 3" xfId="28307" xr:uid="{00000000-0005-0000-0000-0000A76E0000}"/>
    <cellStyle name="Normal 4 2 3 2 4 3" xfId="8192" xr:uid="{00000000-0005-0000-0000-000011200000}"/>
    <cellStyle name="Normal 4 2 3 2 4 3 3" xfId="23290" xr:uid="{00000000-0005-0000-0000-00000E5B0000}"/>
    <cellStyle name="Normal 4 2 3 2 4 5" xfId="18277" xr:uid="{00000000-0005-0000-0000-000079470000}"/>
    <cellStyle name="Normal 4 2 3 2 5" xfId="4831" xr:uid="{00000000-0005-0000-0000-0000F0120000}"/>
    <cellStyle name="Normal 4 2 3 2 5 2" xfId="14883" xr:uid="{00000000-0005-0000-0000-0000343A0000}"/>
    <cellStyle name="Normal 4 2 3 2 5 2 3" xfId="29978" xr:uid="{00000000-0005-0000-0000-00002E750000}"/>
    <cellStyle name="Normal 4 2 3 2 5 3" xfId="9863" xr:uid="{00000000-0005-0000-0000-000098260000}"/>
    <cellStyle name="Normal 4 2 3 2 5 3 3" xfId="24961" xr:uid="{00000000-0005-0000-0000-000095610000}"/>
    <cellStyle name="Normal 4 2 3 2 5 5" xfId="19948" xr:uid="{00000000-0005-0000-0000-0000004E0000}"/>
    <cellStyle name="Normal 4 2 3 2 6" xfId="11541" xr:uid="{00000000-0005-0000-0000-0000262D0000}"/>
    <cellStyle name="Normal 4 2 3 2 6 3" xfId="26636" xr:uid="{00000000-0005-0000-0000-000020680000}"/>
    <cellStyle name="Normal 4 2 3 2 7" xfId="6520" xr:uid="{00000000-0005-0000-0000-000089190000}"/>
    <cellStyle name="Normal 4 2 3 2 7 3" xfId="21619" xr:uid="{00000000-0005-0000-0000-000087540000}"/>
    <cellStyle name="Normal 4 2 3 2 9" xfId="16606" xr:uid="{00000000-0005-0000-0000-0000F2400000}"/>
    <cellStyle name="Normal 4 2 3 3" xfId="1657" xr:uid="{00000000-0005-0000-0000-000089060000}"/>
    <cellStyle name="Normal 4 2 3 3 2" xfId="2496" xr:uid="{00000000-0005-0000-0000-0000D0090000}"/>
    <cellStyle name="Normal 4 2 3 3 2 2" xfId="4185" xr:uid="{00000000-0005-0000-0000-00006A100000}"/>
    <cellStyle name="Normal 4 2 3 3 2 2 2" xfId="14258" xr:uid="{00000000-0005-0000-0000-0000C3370000}"/>
    <cellStyle name="Normal 4 2 3 3 2 2 2 3" xfId="29353" xr:uid="{00000000-0005-0000-0000-0000BD720000}"/>
    <cellStyle name="Normal 4 2 3 3 2 2 3" xfId="9238" xr:uid="{00000000-0005-0000-0000-000027240000}"/>
    <cellStyle name="Normal 4 2 3 3 2 2 3 3" xfId="24336" xr:uid="{00000000-0005-0000-0000-0000245F0000}"/>
    <cellStyle name="Normal 4 2 3 3 2 2 5" xfId="19323" xr:uid="{00000000-0005-0000-0000-00008F4B0000}"/>
    <cellStyle name="Normal 4 2 3 3 2 3" xfId="5877" xr:uid="{00000000-0005-0000-0000-000006170000}"/>
    <cellStyle name="Normal 4 2 3 3 2 3 2" xfId="15929" xr:uid="{00000000-0005-0000-0000-00004A3E0000}"/>
    <cellStyle name="Normal 4 2 3 3 2 3 2 3" xfId="31024" xr:uid="{00000000-0005-0000-0000-000044790000}"/>
    <cellStyle name="Normal 4 2 3 3 2 3 3" xfId="10909" xr:uid="{00000000-0005-0000-0000-0000AE2A0000}"/>
    <cellStyle name="Normal 4 2 3 3 2 3 3 3" xfId="26007" xr:uid="{00000000-0005-0000-0000-0000AB650000}"/>
    <cellStyle name="Normal 4 2 3 3 2 3 5" xfId="20994" xr:uid="{00000000-0005-0000-0000-000016520000}"/>
    <cellStyle name="Normal 4 2 3 3 2 4" xfId="12587" xr:uid="{00000000-0005-0000-0000-00003C310000}"/>
    <cellStyle name="Normal 4 2 3 3 2 4 3" xfId="27682" xr:uid="{00000000-0005-0000-0000-0000366C0000}"/>
    <cellStyle name="Normal 4 2 3 3 2 5" xfId="7566" xr:uid="{00000000-0005-0000-0000-00009F1D0000}"/>
    <cellStyle name="Normal 4 2 3 3 2 5 3" xfId="22665" xr:uid="{00000000-0005-0000-0000-00009D580000}"/>
    <cellStyle name="Normal 4 2 3 3 2 7" xfId="17652" xr:uid="{00000000-0005-0000-0000-000008450000}"/>
    <cellStyle name="Normal 4 2 3 3 3" xfId="3348" xr:uid="{00000000-0005-0000-0000-0000250D0000}"/>
    <cellStyle name="Normal 4 2 3 3 3 2" xfId="13422" xr:uid="{00000000-0005-0000-0000-00007F340000}"/>
    <cellStyle name="Normal 4 2 3 3 3 2 3" xfId="28517" xr:uid="{00000000-0005-0000-0000-0000796F0000}"/>
    <cellStyle name="Normal 4 2 3 3 3 3" xfId="8402" xr:uid="{00000000-0005-0000-0000-0000E3200000}"/>
    <cellStyle name="Normal 4 2 3 3 3 3 3" xfId="23500" xr:uid="{00000000-0005-0000-0000-0000E05B0000}"/>
    <cellStyle name="Normal 4 2 3 3 3 5" xfId="18487" xr:uid="{00000000-0005-0000-0000-00004B480000}"/>
    <cellStyle name="Normal 4 2 3 3 4" xfId="5041" xr:uid="{00000000-0005-0000-0000-0000C2130000}"/>
    <cellStyle name="Normal 4 2 3 3 4 2" xfId="15093" xr:uid="{00000000-0005-0000-0000-0000063B0000}"/>
    <cellStyle name="Normal 4 2 3 3 4 2 3" xfId="30188" xr:uid="{00000000-0005-0000-0000-000000760000}"/>
    <cellStyle name="Normal 4 2 3 3 4 3" xfId="10073" xr:uid="{00000000-0005-0000-0000-00006A270000}"/>
    <cellStyle name="Normal 4 2 3 3 4 3 3" xfId="25171" xr:uid="{00000000-0005-0000-0000-000067620000}"/>
    <cellStyle name="Normal 4 2 3 3 4 5" xfId="20158" xr:uid="{00000000-0005-0000-0000-0000D24E0000}"/>
    <cellStyle name="Normal 4 2 3 3 5" xfId="11751" xr:uid="{00000000-0005-0000-0000-0000F82D0000}"/>
    <cellStyle name="Normal 4 2 3 3 5 3" xfId="26846" xr:uid="{00000000-0005-0000-0000-0000F2680000}"/>
    <cellStyle name="Normal 4 2 3 3 6" xfId="6730" xr:uid="{00000000-0005-0000-0000-00005B1A0000}"/>
    <cellStyle name="Normal 4 2 3 3 6 3" xfId="21829" xr:uid="{00000000-0005-0000-0000-000059550000}"/>
    <cellStyle name="Normal 4 2 3 3 8" xfId="16816" xr:uid="{00000000-0005-0000-0000-0000C4410000}"/>
    <cellStyle name="Normal 4 2 3 4" xfId="2078" xr:uid="{00000000-0005-0000-0000-00002E080000}"/>
    <cellStyle name="Normal 4 2 3 4 2" xfId="3767" xr:uid="{00000000-0005-0000-0000-0000C80E0000}"/>
    <cellStyle name="Normal 4 2 3 4 2 2" xfId="13840" xr:uid="{00000000-0005-0000-0000-000021360000}"/>
    <cellStyle name="Normal 4 2 3 4 2 2 3" xfId="28935" xr:uid="{00000000-0005-0000-0000-00001B710000}"/>
    <cellStyle name="Normal 4 2 3 4 2 3" xfId="8820" xr:uid="{00000000-0005-0000-0000-000085220000}"/>
    <cellStyle name="Normal 4 2 3 4 2 3 3" xfId="23918" xr:uid="{00000000-0005-0000-0000-0000825D0000}"/>
    <cellStyle name="Normal 4 2 3 4 2 5" xfId="18905" xr:uid="{00000000-0005-0000-0000-0000ED490000}"/>
    <cellStyle name="Normal 4 2 3 4 3" xfId="5459" xr:uid="{00000000-0005-0000-0000-000064150000}"/>
    <cellStyle name="Normal 4 2 3 4 3 2" xfId="15511" xr:uid="{00000000-0005-0000-0000-0000A83C0000}"/>
    <cellStyle name="Normal 4 2 3 4 3 2 3" xfId="30606" xr:uid="{00000000-0005-0000-0000-0000A2770000}"/>
    <cellStyle name="Normal 4 2 3 4 3 3" xfId="10491" xr:uid="{00000000-0005-0000-0000-00000C290000}"/>
    <cellStyle name="Normal 4 2 3 4 3 3 3" xfId="25589" xr:uid="{00000000-0005-0000-0000-000009640000}"/>
    <cellStyle name="Normal 4 2 3 4 3 5" xfId="20576" xr:uid="{00000000-0005-0000-0000-000074500000}"/>
    <cellStyle name="Normal 4 2 3 4 4" xfId="12169" xr:uid="{00000000-0005-0000-0000-00009A2F0000}"/>
    <cellStyle name="Normal 4 2 3 4 4 3" xfId="27264" xr:uid="{00000000-0005-0000-0000-0000946A0000}"/>
    <cellStyle name="Normal 4 2 3 4 5" xfId="7148" xr:uid="{00000000-0005-0000-0000-0000FD1B0000}"/>
    <cellStyle name="Normal 4 2 3 4 5 3" xfId="22247" xr:uid="{00000000-0005-0000-0000-0000FB560000}"/>
    <cellStyle name="Normal 4 2 3 4 7" xfId="17234" xr:uid="{00000000-0005-0000-0000-000066430000}"/>
    <cellStyle name="Normal 4 2 3 5" xfId="2930" xr:uid="{00000000-0005-0000-0000-0000830B0000}"/>
    <cellStyle name="Normal 4 2 3 5 2" xfId="13004" xr:uid="{00000000-0005-0000-0000-0000DD320000}"/>
    <cellStyle name="Normal 4 2 3 5 2 3" xfId="28099" xr:uid="{00000000-0005-0000-0000-0000D76D0000}"/>
    <cellStyle name="Normal 4 2 3 5 3" xfId="7984" xr:uid="{00000000-0005-0000-0000-0000411F0000}"/>
    <cellStyle name="Normal 4 2 3 5 3 3" xfId="23082" xr:uid="{00000000-0005-0000-0000-00003E5A0000}"/>
    <cellStyle name="Normal 4 2 3 5 5" xfId="18069" xr:uid="{00000000-0005-0000-0000-0000A9460000}"/>
    <cellStyle name="Normal 4 2 3 6" xfId="4623" xr:uid="{00000000-0005-0000-0000-000020120000}"/>
    <cellStyle name="Normal 4 2 3 6 2" xfId="14675" xr:uid="{00000000-0005-0000-0000-000064390000}"/>
    <cellStyle name="Normal 4 2 3 6 2 3" xfId="29770" xr:uid="{00000000-0005-0000-0000-00005E740000}"/>
    <cellStyle name="Normal 4 2 3 6 3" xfId="9655" xr:uid="{00000000-0005-0000-0000-0000C8250000}"/>
    <cellStyle name="Normal 4 2 3 6 3 3" xfId="24753" xr:uid="{00000000-0005-0000-0000-0000C5600000}"/>
    <cellStyle name="Normal 4 2 3 6 5" xfId="19740" xr:uid="{00000000-0005-0000-0000-0000304D0000}"/>
    <cellStyle name="Normal 4 2 3 7" xfId="11333" xr:uid="{00000000-0005-0000-0000-0000562C0000}"/>
    <cellStyle name="Normal 4 2 3 7 3" xfId="26428" xr:uid="{00000000-0005-0000-0000-000050670000}"/>
    <cellStyle name="Normal 4 2 3 8" xfId="6312" xr:uid="{00000000-0005-0000-0000-0000B9180000}"/>
    <cellStyle name="Normal 4 2 3 8 3" xfId="21411" xr:uid="{00000000-0005-0000-0000-0000B7530000}"/>
    <cellStyle name="Normal 4 2 4" xfId="1338" xr:uid="{00000000-0005-0000-0000-00004A050000}"/>
    <cellStyle name="Normal 4 2 4 2" xfId="1761" xr:uid="{00000000-0005-0000-0000-0000F1060000}"/>
    <cellStyle name="Normal 4 2 4 2 2" xfId="2600" xr:uid="{00000000-0005-0000-0000-0000380A0000}"/>
    <cellStyle name="Normal 4 2 4 2 2 2" xfId="4289" xr:uid="{00000000-0005-0000-0000-0000D2100000}"/>
    <cellStyle name="Normal 4 2 4 2 2 2 2" xfId="14362" xr:uid="{00000000-0005-0000-0000-00002B380000}"/>
    <cellStyle name="Normal 4 2 4 2 2 2 2 3" xfId="29457" xr:uid="{00000000-0005-0000-0000-000025730000}"/>
    <cellStyle name="Normal 4 2 4 2 2 2 3" xfId="9342" xr:uid="{00000000-0005-0000-0000-00008F240000}"/>
    <cellStyle name="Normal 4 2 4 2 2 2 3 3" xfId="24440" xr:uid="{00000000-0005-0000-0000-00008C5F0000}"/>
    <cellStyle name="Normal 4 2 4 2 2 2 5" xfId="19427" xr:uid="{00000000-0005-0000-0000-0000F74B0000}"/>
    <cellStyle name="Normal 4 2 4 2 2 3" xfId="5981" xr:uid="{00000000-0005-0000-0000-00006E170000}"/>
    <cellStyle name="Normal 4 2 4 2 2 3 2" xfId="16033" xr:uid="{00000000-0005-0000-0000-0000B23E0000}"/>
    <cellStyle name="Normal 4 2 4 2 2 3 2 3" xfId="31128" xr:uid="{00000000-0005-0000-0000-0000AC790000}"/>
    <cellStyle name="Normal 4 2 4 2 2 3 3" xfId="11013" xr:uid="{00000000-0005-0000-0000-0000162B0000}"/>
    <cellStyle name="Normal 4 2 4 2 2 3 3 3" xfId="26111" xr:uid="{00000000-0005-0000-0000-000013660000}"/>
    <cellStyle name="Normal 4 2 4 2 2 3 5" xfId="21098" xr:uid="{00000000-0005-0000-0000-00007E520000}"/>
    <cellStyle name="Normal 4 2 4 2 2 4" xfId="12691" xr:uid="{00000000-0005-0000-0000-0000A4310000}"/>
    <cellStyle name="Normal 4 2 4 2 2 4 3" xfId="27786" xr:uid="{00000000-0005-0000-0000-00009E6C0000}"/>
    <cellStyle name="Normal 4 2 4 2 2 5" xfId="7670" xr:uid="{00000000-0005-0000-0000-0000071E0000}"/>
    <cellStyle name="Normal 4 2 4 2 2 5 3" xfId="22769" xr:uid="{00000000-0005-0000-0000-000005590000}"/>
    <cellStyle name="Normal 4 2 4 2 2 7" xfId="17756" xr:uid="{00000000-0005-0000-0000-000070450000}"/>
    <cellStyle name="Normal 4 2 4 2 3" xfId="3452" xr:uid="{00000000-0005-0000-0000-00008D0D0000}"/>
    <cellStyle name="Normal 4 2 4 2 3 2" xfId="13526" xr:uid="{00000000-0005-0000-0000-0000E7340000}"/>
    <cellStyle name="Normal 4 2 4 2 3 2 3" xfId="28621" xr:uid="{00000000-0005-0000-0000-0000E16F0000}"/>
    <cellStyle name="Normal 4 2 4 2 3 3" xfId="8506" xr:uid="{00000000-0005-0000-0000-00004B210000}"/>
    <cellStyle name="Normal 4 2 4 2 3 3 3" xfId="23604" xr:uid="{00000000-0005-0000-0000-0000485C0000}"/>
    <cellStyle name="Normal 4 2 4 2 3 5" xfId="18591" xr:uid="{00000000-0005-0000-0000-0000B3480000}"/>
    <cellStyle name="Normal 4 2 4 2 4" xfId="5145" xr:uid="{00000000-0005-0000-0000-00002A140000}"/>
    <cellStyle name="Normal 4 2 4 2 4 2" xfId="15197" xr:uid="{00000000-0005-0000-0000-00006E3B0000}"/>
    <cellStyle name="Normal 4 2 4 2 4 2 3" xfId="30292" xr:uid="{00000000-0005-0000-0000-000068760000}"/>
    <cellStyle name="Normal 4 2 4 2 4 3" xfId="10177" xr:uid="{00000000-0005-0000-0000-0000D2270000}"/>
    <cellStyle name="Normal 4 2 4 2 4 3 3" xfId="25275" xr:uid="{00000000-0005-0000-0000-0000CF620000}"/>
    <cellStyle name="Normal 4 2 4 2 4 5" xfId="20262" xr:uid="{00000000-0005-0000-0000-00003A4F0000}"/>
    <cellStyle name="Normal 4 2 4 2 5" xfId="11855" xr:uid="{00000000-0005-0000-0000-0000602E0000}"/>
    <cellStyle name="Normal 4 2 4 2 5 3" xfId="26950" xr:uid="{00000000-0005-0000-0000-00005A690000}"/>
    <cellStyle name="Normal 4 2 4 2 6" xfId="6834" xr:uid="{00000000-0005-0000-0000-0000C31A0000}"/>
    <cellStyle name="Normal 4 2 4 2 6 3" xfId="21933" xr:uid="{00000000-0005-0000-0000-0000C1550000}"/>
    <cellStyle name="Normal 4 2 4 2 8" xfId="16920" xr:uid="{00000000-0005-0000-0000-00002C420000}"/>
    <cellStyle name="Normal 4 2 4 3" xfId="2182" xr:uid="{00000000-0005-0000-0000-000096080000}"/>
    <cellStyle name="Normal 4 2 4 3 2" xfId="3871" xr:uid="{00000000-0005-0000-0000-0000300F0000}"/>
    <cellStyle name="Normal 4 2 4 3 2 2" xfId="13944" xr:uid="{00000000-0005-0000-0000-000089360000}"/>
    <cellStyle name="Normal 4 2 4 3 2 2 3" xfId="29039" xr:uid="{00000000-0005-0000-0000-000083710000}"/>
    <cellStyle name="Normal 4 2 4 3 2 3" xfId="8924" xr:uid="{00000000-0005-0000-0000-0000ED220000}"/>
    <cellStyle name="Normal 4 2 4 3 2 3 3" xfId="24022" xr:uid="{00000000-0005-0000-0000-0000EA5D0000}"/>
    <cellStyle name="Normal 4 2 4 3 2 5" xfId="19009" xr:uid="{00000000-0005-0000-0000-0000554A0000}"/>
    <cellStyle name="Normal 4 2 4 3 3" xfId="5563" xr:uid="{00000000-0005-0000-0000-0000CC150000}"/>
    <cellStyle name="Normal 4 2 4 3 3 2" xfId="15615" xr:uid="{00000000-0005-0000-0000-0000103D0000}"/>
    <cellStyle name="Normal 4 2 4 3 3 2 3" xfId="30710" xr:uid="{00000000-0005-0000-0000-00000A780000}"/>
    <cellStyle name="Normal 4 2 4 3 3 3" xfId="10595" xr:uid="{00000000-0005-0000-0000-000074290000}"/>
    <cellStyle name="Normal 4 2 4 3 3 3 3" xfId="25693" xr:uid="{00000000-0005-0000-0000-000071640000}"/>
    <cellStyle name="Normal 4 2 4 3 3 5" xfId="20680" xr:uid="{00000000-0005-0000-0000-0000DC500000}"/>
    <cellStyle name="Normal 4 2 4 3 4" xfId="12273" xr:uid="{00000000-0005-0000-0000-000002300000}"/>
    <cellStyle name="Normal 4 2 4 3 4 3" xfId="27368" xr:uid="{00000000-0005-0000-0000-0000FC6A0000}"/>
    <cellStyle name="Normal 4 2 4 3 5" xfId="7252" xr:uid="{00000000-0005-0000-0000-0000651C0000}"/>
    <cellStyle name="Normal 4 2 4 3 5 3" xfId="22351" xr:uid="{00000000-0005-0000-0000-000063570000}"/>
    <cellStyle name="Normal 4 2 4 3 7" xfId="17338" xr:uid="{00000000-0005-0000-0000-0000CE430000}"/>
    <cellStyle name="Normal 4 2 4 4" xfId="3034" xr:uid="{00000000-0005-0000-0000-0000EB0B0000}"/>
    <cellStyle name="Normal 4 2 4 4 2" xfId="13108" xr:uid="{00000000-0005-0000-0000-000045330000}"/>
    <cellStyle name="Normal 4 2 4 4 2 3" xfId="28203" xr:uid="{00000000-0005-0000-0000-00003F6E0000}"/>
    <cellStyle name="Normal 4 2 4 4 3" xfId="8088" xr:uid="{00000000-0005-0000-0000-0000A91F0000}"/>
    <cellStyle name="Normal 4 2 4 4 3 3" xfId="23186" xr:uid="{00000000-0005-0000-0000-0000A65A0000}"/>
    <cellStyle name="Normal 4 2 4 4 5" xfId="18173" xr:uid="{00000000-0005-0000-0000-000011470000}"/>
    <cellStyle name="Normal 4 2 4 5" xfId="4727" xr:uid="{00000000-0005-0000-0000-000088120000}"/>
    <cellStyle name="Normal 4 2 4 5 2" xfId="14779" xr:uid="{00000000-0005-0000-0000-0000CC390000}"/>
    <cellStyle name="Normal 4 2 4 5 2 3" xfId="29874" xr:uid="{00000000-0005-0000-0000-0000C6740000}"/>
    <cellStyle name="Normal 4 2 4 5 3" xfId="9759" xr:uid="{00000000-0005-0000-0000-000030260000}"/>
    <cellStyle name="Normal 4 2 4 5 3 3" xfId="24857" xr:uid="{00000000-0005-0000-0000-00002D610000}"/>
    <cellStyle name="Normal 4 2 4 5 5" xfId="19844" xr:uid="{00000000-0005-0000-0000-0000984D0000}"/>
    <cellStyle name="Normal 4 2 4 6" xfId="11437" xr:uid="{00000000-0005-0000-0000-0000BE2C0000}"/>
    <cellStyle name="Normal 4 2 4 6 3" xfId="26532" xr:uid="{00000000-0005-0000-0000-0000B8670000}"/>
    <cellStyle name="Normal 4 2 4 7" xfId="6416" xr:uid="{00000000-0005-0000-0000-000021190000}"/>
    <cellStyle name="Normal 4 2 4 7 3" xfId="21515" xr:uid="{00000000-0005-0000-0000-00001F540000}"/>
    <cellStyle name="Normal 4 2 4 9" xfId="16502" xr:uid="{00000000-0005-0000-0000-00008A400000}"/>
    <cellStyle name="Normal 4 2 5" xfId="1551" xr:uid="{00000000-0005-0000-0000-00001F060000}"/>
    <cellStyle name="Normal 4 2 5 2" xfId="2392" xr:uid="{00000000-0005-0000-0000-000068090000}"/>
    <cellStyle name="Normal 4 2 5 2 2" xfId="4081" xr:uid="{00000000-0005-0000-0000-000002100000}"/>
    <cellStyle name="Normal 4 2 5 2 2 2" xfId="14154" xr:uid="{00000000-0005-0000-0000-00005B370000}"/>
    <cellStyle name="Normal 4 2 5 2 2 2 3" xfId="29249" xr:uid="{00000000-0005-0000-0000-000055720000}"/>
    <cellStyle name="Normal 4 2 5 2 2 3" xfId="9134" xr:uid="{00000000-0005-0000-0000-0000BF230000}"/>
    <cellStyle name="Normal 4 2 5 2 2 3 3" xfId="24232" xr:uid="{00000000-0005-0000-0000-0000BC5E0000}"/>
    <cellStyle name="Normal 4 2 5 2 2 5" xfId="19219" xr:uid="{00000000-0005-0000-0000-0000274B0000}"/>
    <cellStyle name="Normal 4 2 5 2 3" xfId="5773" xr:uid="{00000000-0005-0000-0000-00009E160000}"/>
    <cellStyle name="Normal 4 2 5 2 3 2" xfId="15825" xr:uid="{00000000-0005-0000-0000-0000E23D0000}"/>
    <cellStyle name="Normal 4 2 5 2 3 2 3" xfId="30920" xr:uid="{00000000-0005-0000-0000-0000DC780000}"/>
    <cellStyle name="Normal 4 2 5 2 3 3" xfId="10805" xr:uid="{00000000-0005-0000-0000-0000462A0000}"/>
    <cellStyle name="Normal 4 2 5 2 3 3 3" xfId="25903" xr:uid="{00000000-0005-0000-0000-000043650000}"/>
    <cellStyle name="Normal 4 2 5 2 3 5" xfId="20890" xr:uid="{00000000-0005-0000-0000-0000AE510000}"/>
    <cellStyle name="Normal 4 2 5 2 4" xfId="12483" xr:uid="{00000000-0005-0000-0000-0000D4300000}"/>
    <cellStyle name="Normal 4 2 5 2 4 3" xfId="27578" xr:uid="{00000000-0005-0000-0000-0000CE6B0000}"/>
    <cellStyle name="Normal 4 2 5 2 5" xfId="7462" xr:uid="{00000000-0005-0000-0000-0000371D0000}"/>
    <cellStyle name="Normal 4 2 5 2 5 3" xfId="22561" xr:uid="{00000000-0005-0000-0000-000035580000}"/>
    <cellStyle name="Normal 4 2 5 2 7" xfId="17548" xr:uid="{00000000-0005-0000-0000-0000A0440000}"/>
    <cellStyle name="Normal 4 2 5 3" xfId="3244" xr:uid="{00000000-0005-0000-0000-0000BD0C0000}"/>
    <cellStyle name="Normal 4 2 5 3 2" xfId="13318" xr:uid="{00000000-0005-0000-0000-000017340000}"/>
    <cellStyle name="Normal 4 2 5 3 2 3" xfId="28413" xr:uid="{00000000-0005-0000-0000-0000116F0000}"/>
    <cellStyle name="Normal 4 2 5 3 3" xfId="8298" xr:uid="{00000000-0005-0000-0000-00007B200000}"/>
    <cellStyle name="Normal 4 2 5 3 3 3" xfId="23396" xr:uid="{00000000-0005-0000-0000-0000785B0000}"/>
    <cellStyle name="Normal 4 2 5 3 5" xfId="18383" xr:uid="{00000000-0005-0000-0000-0000E3470000}"/>
    <cellStyle name="Normal 4 2 5 4" xfId="4937" xr:uid="{00000000-0005-0000-0000-00005A130000}"/>
    <cellStyle name="Normal 4 2 5 4 2" xfId="14989" xr:uid="{00000000-0005-0000-0000-00009E3A0000}"/>
    <cellStyle name="Normal 4 2 5 4 2 3" xfId="30084" xr:uid="{00000000-0005-0000-0000-000098750000}"/>
    <cellStyle name="Normal 4 2 5 4 3" xfId="9969" xr:uid="{00000000-0005-0000-0000-000002270000}"/>
    <cellStyle name="Normal 4 2 5 4 3 3" xfId="25067" xr:uid="{00000000-0005-0000-0000-0000FF610000}"/>
    <cellStyle name="Normal 4 2 5 4 5" xfId="20054" xr:uid="{00000000-0005-0000-0000-00006A4E0000}"/>
    <cellStyle name="Normal 4 2 5 5" xfId="11647" xr:uid="{00000000-0005-0000-0000-0000902D0000}"/>
    <cellStyle name="Normal 4 2 5 5 3" xfId="26742" xr:uid="{00000000-0005-0000-0000-00008A680000}"/>
    <cellStyle name="Normal 4 2 5 6" xfId="6626" xr:uid="{00000000-0005-0000-0000-0000F3190000}"/>
    <cellStyle name="Normal 4 2 5 6 3" xfId="21725" xr:uid="{00000000-0005-0000-0000-0000F1540000}"/>
    <cellStyle name="Normal 4 2 5 8" xfId="16712" xr:uid="{00000000-0005-0000-0000-00005C410000}"/>
    <cellStyle name="Normal 4 2 6" xfId="1972" xr:uid="{00000000-0005-0000-0000-0000C4070000}"/>
    <cellStyle name="Normal 4 2 6 2" xfId="3663" xr:uid="{00000000-0005-0000-0000-0000600E0000}"/>
    <cellStyle name="Normal 4 2 6 2 2" xfId="13736" xr:uid="{00000000-0005-0000-0000-0000B9350000}"/>
    <cellStyle name="Normal 4 2 6 2 2 3" xfId="28831" xr:uid="{00000000-0005-0000-0000-0000B3700000}"/>
    <cellStyle name="Normal 4 2 6 2 3" xfId="8716" xr:uid="{00000000-0005-0000-0000-00001D220000}"/>
    <cellStyle name="Normal 4 2 6 2 3 3" xfId="23814" xr:uid="{00000000-0005-0000-0000-00001A5D0000}"/>
    <cellStyle name="Normal 4 2 6 2 5" xfId="18801" xr:uid="{00000000-0005-0000-0000-000085490000}"/>
    <cellStyle name="Normal 4 2 6 3" xfId="5355" xr:uid="{00000000-0005-0000-0000-0000FC140000}"/>
    <cellStyle name="Normal 4 2 6 3 2" xfId="15407" xr:uid="{00000000-0005-0000-0000-0000403C0000}"/>
    <cellStyle name="Normal 4 2 6 3 2 3" xfId="30502" xr:uid="{00000000-0005-0000-0000-00003A770000}"/>
    <cellStyle name="Normal 4 2 6 3 3" xfId="10387" xr:uid="{00000000-0005-0000-0000-0000A4280000}"/>
    <cellStyle name="Normal 4 2 6 3 3 3" xfId="25485" xr:uid="{00000000-0005-0000-0000-0000A1630000}"/>
    <cellStyle name="Normal 4 2 6 3 5" xfId="20472" xr:uid="{00000000-0005-0000-0000-00000C500000}"/>
    <cellStyle name="Normal 4 2 6 4" xfId="12065" xr:uid="{00000000-0005-0000-0000-0000322F0000}"/>
    <cellStyle name="Normal 4 2 6 4 3" xfId="27160" xr:uid="{00000000-0005-0000-0000-00002C6A0000}"/>
    <cellStyle name="Normal 4 2 6 5" xfId="7044" xr:uid="{00000000-0005-0000-0000-0000951B0000}"/>
    <cellStyle name="Normal 4 2 6 5 3" xfId="22143" xr:uid="{00000000-0005-0000-0000-000093560000}"/>
    <cellStyle name="Normal 4 2 6 7" xfId="17130" xr:uid="{00000000-0005-0000-0000-0000FE420000}"/>
    <cellStyle name="Normal 4 2 7" xfId="2822" xr:uid="{00000000-0005-0000-0000-0000170B0000}"/>
    <cellStyle name="Normal 4 2 7 2" xfId="12900" xr:uid="{00000000-0005-0000-0000-000075320000}"/>
    <cellStyle name="Normal 4 2 7 2 3" xfId="27995" xr:uid="{00000000-0005-0000-0000-00006F6D0000}"/>
    <cellStyle name="Normal 4 2 7 3" xfId="7880" xr:uid="{00000000-0005-0000-0000-0000D91E0000}"/>
    <cellStyle name="Normal 4 2 7 3 3" xfId="22978" xr:uid="{00000000-0005-0000-0000-0000D6590000}"/>
    <cellStyle name="Normal 4 2 7 5" xfId="17965" xr:uid="{00000000-0005-0000-0000-000041460000}"/>
    <cellStyle name="Normal 4 2 8" xfId="4516" xr:uid="{00000000-0005-0000-0000-0000B5110000}"/>
    <cellStyle name="Normal 4 2 8 2" xfId="14571" xr:uid="{00000000-0005-0000-0000-0000FC380000}"/>
    <cellStyle name="Normal 4 2 8 2 3" xfId="29666" xr:uid="{00000000-0005-0000-0000-0000F6730000}"/>
    <cellStyle name="Normal 4 2 8 3" xfId="9551" xr:uid="{00000000-0005-0000-0000-000060250000}"/>
    <cellStyle name="Normal 4 2 8 3 3" xfId="24649" xr:uid="{00000000-0005-0000-0000-00005D600000}"/>
    <cellStyle name="Normal 4 2 8 5" xfId="19636" xr:uid="{00000000-0005-0000-0000-0000C84C0000}"/>
    <cellStyle name="Normal 4 2 9" xfId="11227" xr:uid="{00000000-0005-0000-0000-0000EC2B0000}"/>
    <cellStyle name="Normal 4 2 9 3" xfId="26324" xr:uid="{00000000-0005-0000-0000-0000E8660000}"/>
    <cellStyle name="Normal 4 3" xfId="407" xr:uid="{00000000-0005-0000-0000-0000A1010000}"/>
    <cellStyle name="Normal 4 4" xfId="31364" xr:uid="{EAC6F5FF-7887-4E33-9D89-0CD4FB85F160}"/>
    <cellStyle name="Normal 40" xfId="164" xr:uid="{00000000-0005-0000-0000-0000AA000000}"/>
    <cellStyle name="Normal 40 2" xfId="846" xr:uid="{00000000-0005-0000-0000-00005D030000}"/>
    <cellStyle name="Normal 40 2 10" xfId="6207" xr:uid="{00000000-0005-0000-0000-000050180000}"/>
    <cellStyle name="Normal 40 2 10 3" xfId="21308" xr:uid="{00000000-0005-0000-0000-000050530000}"/>
    <cellStyle name="Normal 40 2 12" xfId="16293" xr:uid="{00000000-0005-0000-0000-0000B93F0000}"/>
    <cellStyle name="Normal 40 2 2" xfId="1172" xr:uid="{00000000-0005-0000-0000-0000A4040000}"/>
    <cellStyle name="Normal 40 2 2 11" xfId="16347" xr:uid="{00000000-0005-0000-0000-0000EF3F0000}"/>
    <cellStyle name="Normal 40 2 2 2" xfId="1280" xr:uid="{00000000-0005-0000-0000-000010050000}"/>
    <cellStyle name="Normal 40 2 2 2 10" xfId="16451" xr:uid="{00000000-0005-0000-0000-000057400000}"/>
    <cellStyle name="Normal 40 2 2 2 2" xfId="1497" xr:uid="{00000000-0005-0000-0000-0000E9050000}"/>
    <cellStyle name="Normal 40 2 2 2 2 2" xfId="1918" xr:uid="{00000000-0005-0000-0000-00008E070000}"/>
    <cellStyle name="Normal 40 2 2 2 2 2 2" xfId="2757" xr:uid="{00000000-0005-0000-0000-0000D50A0000}"/>
    <cellStyle name="Normal 40 2 2 2 2 2 2 2" xfId="4446" xr:uid="{00000000-0005-0000-0000-00006F110000}"/>
    <cellStyle name="Normal 40 2 2 2 2 2 2 2 2" xfId="14519" xr:uid="{00000000-0005-0000-0000-0000C8380000}"/>
    <cellStyle name="Normal 40 2 2 2 2 2 2 2 2 3" xfId="29614" xr:uid="{00000000-0005-0000-0000-0000C2730000}"/>
    <cellStyle name="Normal 40 2 2 2 2 2 2 2 3" xfId="9499" xr:uid="{00000000-0005-0000-0000-00002C250000}"/>
    <cellStyle name="Normal 40 2 2 2 2 2 2 2 3 3" xfId="24597" xr:uid="{00000000-0005-0000-0000-000029600000}"/>
    <cellStyle name="Normal 40 2 2 2 2 2 2 2 5" xfId="19584" xr:uid="{00000000-0005-0000-0000-0000944C0000}"/>
    <cellStyle name="Normal 40 2 2 2 2 2 2 3" xfId="6138" xr:uid="{00000000-0005-0000-0000-00000B180000}"/>
    <cellStyle name="Normal 40 2 2 2 2 2 2 3 2" xfId="16190" xr:uid="{00000000-0005-0000-0000-00004F3F0000}"/>
    <cellStyle name="Normal 40 2 2 2 2 2 2 3 2 3" xfId="31285" xr:uid="{00000000-0005-0000-0000-0000497A0000}"/>
    <cellStyle name="Normal 40 2 2 2 2 2 2 3 3" xfId="11170" xr:uid="{00000000-0005-0000-0000-0000B32B0000}"/>
    <cellStyle name="Normal 40 2 2 2 2 2 2 3 3 3" xfId="26268" xr:uid="{00000000-0005-0000-0000-0000B0660000}"/>
    <cellStyle name="Normal 40 2 2 2 2 2 2 3 5" xfId="21255" xr:uid="{00000000-0005-0000-0000-00001B530000}"/>
    <cellStyle name="Normal 40 2 2 2 2 2 2 4" xfId="12848" xr:uid="{00000000-0005-0000-0000-000041320000}"/>
    <cellStyle name="Normal 40 2 2 2 2 2 2 4 3" xfId="27943" xr:uid="{00000000-0005-0000-0000-00003B6D0000}"/>
    <cellStyle name="Normal 40 2 2 2 2 2 2 5" xfId="7827" xr:uid="{00000000-0005-0000-0000-0000A41E0000}"/>
    <cellStyle name="Normal 40 2 2 2 2 2 2 5 3" xfId="22926" xr:uid="{00000000-0005-0000-0000-0000A2590000}"/>
    <cellStyle name="Normal 40 2 2 2 2 2 2 7" xfId="17913" xr:uid="{00000000-0005-0000-0000-00000D460000}"/>
    <cellStyle name="Normal 40 2 2 2 2 2 3" xfId="3609" xr:uid="{00000000-0005-0000-0000-00002A0E0000}"/>
    <cellStyle name="Normal 40 2 2 2 2 2 3 2" xfId="13683" xr:uid="{00000000-0005-0000-0000-000084350000}"/>
    <cellStyle name="Normal 40 2 2 2 2 2 3 2 3" xfId="28778" xr:uid="{00000000-0005-0000-0000-00007E700000}"/>
    <cellStyle name="Normal 40 2 2 2 2 2 3 3" xfId="8663" xr:uid="{00000000-0005-0000-0000-0000E8210000}"/>
    <cellStyle name="Normal 40 2 2 2 2 2 3 3 3" xfId="23761" xr:uid="{00000000-0005-0000-0000-0000E55C0000}"/>
    <cellStyle name="Normal 40 2 2 2 2 2 3 5" xfId="18748" xr:uid="{00000000-0005-0000-0000-000050490000}"/>
    <cellStyle name="Normal 40 2 2 2 2 2 4" xfId="5302" xr:uid="{00000000-0005-0000-0000-0000C7140000}"/>
    <cellStyle name="Normal 40 2 2 2 2 2 4 2" xfId="15354" xr:uid="{00000000-0005-0000-0000-00000B3C0000}"/>
    <cellStyle name="Normal 40 2 2 2 2 2 4 2 3" xfId="30449" xr:uid="{00000000-0005-0000-0000-000005770000}"/>
    <cellStyle name="Normal 40 2 2 2 2 2 4 3" xfId="10334" xr:uid="{00000000-0005-0000-0000-00006F280000}"/>
    <cellStyle name="Normal 40 2 2 2 2 2 4 3 3" xfId="25432" xr:uid="{00000000-0005-0000-0000-00006C630000}"/>
    <cellStyle name="Normal 40 2 2 2 2 2 4 5" xfId="20419" xr:uid="{00000000-0005-0000-0000-0000D74F0000}"/>
    <cellStyle name="Normal 40 2 2 2 2 2 5" xfId="12012" xr:uid="{00000000-0005-0000-0000-0000FD2E0000}"/>
    <cellStyle name="Normal 40 2 2 2 2 2 5 3" xfId="27107" xr:uid="{00000000-0005-0000-0000-0000F7690000}"/>
    <cellStyle name="Normal 40 2 2 2 2 2 6" xfId="6991" xr:uid="{00000000-0005-0000-0000-0000601B0000}"/>
    <cellStyle name="Normal 40 2 2 2 2 2 6 3" xfId="22090" xr:uid="{00000000-0005-0000-0000-00005E560000}"/>
    <cellStyle name="Normal 40 2 2 2 2 2 8" xfId="17077" xr:uid="{00000000-0005-0000-0000-0000C9420000}"/>
    <cellStyle name="Normal 40 2 2 2 2 3" xfId="2339" xr:uid="{00000000-0005-0000-0000-000033090000}"/>
    <cellStyle name="Normal 40 2 2 2 2 3 2" xfId="4028" xr:uid="{00000000-0005-0000-0000-0000CD0F0000}"/>
    <cellStyle name="Normal 40 2 2 2 2 3 2 2" xfId="14101" xr:uid="{00000000-0005-0000-0000-000026370000}"/>
    <cellStyle name="Normal 40 2 2 2 2 3 2 2 3" xfId="29196" xr:uid="{00000000-0005-0000-0000-000020720000}"/>
    <cellStyle name="Normal 40 2 2 2 2 3 2 3" xfId="9081" xr:uid="{00000000-0005-0000-0000-00008A230000}"/>
    <cellStyle name="Normal 40 2 2 2 2 3 2 3 3" xfId="24179" xr:uid="{00000000-0005-0000-0000-0000875E0000}"/>
    <cellStyle name="Normal 40 2 2 2 2 3 2 5" xfId="19166" xr:uid="{00000000-0005-0000-0000-0000F24A0000}"/>
    <cellStyle name="Normal 40 2 2 2 2 3 3" xfId="5720" xr:uid="{00000000-0005-0000-0000-000069160000}"/>
    <cellStyle name="Normal 40 2 2 2 2 3 3 2" xfId="15772" xr:uid="{00000000-0005-0000-0000-0000AD3D0000}"/>
    <cellStyle name="Normal 40 2 2 2 2 3 3 2 3" xfId="30867" xr:uid="{00000000-0005-0000-0000-0000A7780000}"/>
    <cellStyle name="Normal 40 2 2 2 2 3 3 3" xfId="10752" xr:uid="{00000000-0005-0000-0000-0000112A0000}"/>
    <cellStyle name="Normal 40 2 2 2 2 3 3 3 3" xfId="25850" xr:uid="{00000000-0005-0000-0000-00000E650000}"/>
    <cellStyle name="Normal 40 2 2 2 2 3 3 5" xfId="20837" xr:uid="{00000000-0005-0000-0000-000079510000}"/>
    <cellStyle name="Normal 40 2 2 2 2 3 4" xfId="12430" xr:uid="{00000000-0005-0000-0000-00009F300000}"/>
    <cellStyle name="Normal 40 2 2 2 2 3 4 3" xfId="27525" xr:uid="{00000000-0005-0000-0000-0000996B0000}"/>
    <cellStyle name="Normal 40 2 2 2 2 3 5" xfId="7409" xr:uid="{00000000-0005-0000-0000-0000021D0000}"/>
    <cellStyle name="Normal 40 2 2 2 2 3 5 3" xfId="22508" xr:uid="{00000000-0005-0000-0000-000000580000}"/>
    <cellStyle name="Normal 40 2 2 2 2 3 7" xfId="17495" xr:uid="{00000000-0005-0000-0000-00006B440000}"/>
    <cellStyle name="Normal 40 2 2 2 2 4" xfId="3191" xr:uid="{00000000-0005-0000-0000-0000880C0000}"/>
    <cellStyle name="Normal 40 2 2 2 2 4 2" xfId="13265" xr:uid="{00000000-0005-0000-0000-0000E2330000}"/>
    <cellStyle name="Normal 40 2 2 2 2 4 2 3" xfId="28360" xr:uid="{00000000-0005-0000-0000-0000DC6E0000}"/>
    <cellStyle name="Normal 40 2 2 2 2 4 3" xfId="8245" xr:uid="{00000000-0005-0000-0000-000046200000}"/>
    <cellStyle name="Normal 40 2 2 2 2 4 3 3" xfId="23343" xr:uid="{00000000-0005-0000-0000-0000435B0000}"/>
    <cellStyle name="Normal 40 2 2 2 2 4 5" xfId="18330" xr:uid="{00000000-0005-0000-0000-0000AE470000}"/>
    <cellStyle name="Normal 40 2 2 2 2 5" xfId="4884" xr:uid="{00000000-0005-0000-0000-000025130000}"/>
    <cellStyle name="Normal 40 2 2 2 2 5 2" xfId="14936" xr:uid="{00000000-0005-0000-0000-0000693A0000}"/>
    <cellStyle name="Normal 40 2 2 2 2 5 2 3" xfId="30031" xr:uid="{00000000-0005-0000-0000-000063750000}"/>
    <cellStyle name="Normal 40 2 2 2 2 5 3" xfId="9916" xr:uid="{00000000-0005-0000-0000-0000CD260000}"/>
    <cellStyle name="Normal 40 2 2 2 2 5 3 3" xfId="25014" xr:uid="{00000000-0005-0000-0000-0000CA610000}"/>
    <cellStyle name="Normal 40 2 2 2 2 5 5" xfId="20001" xr:uid="{00000000-0005-0000-0000-0000354E0000}"/>
    <cellStyle name="Normal 40 2 2 2 2 6" xfId="11594" xr:uid="{00000000-0005-0000-0000-00005B2D0000}"/>
    <cellStyle name="Normal 40 2 2 2 2 6 3" xfId="26689" xr:uid="{00000000-0005-0000-0000-000055680000}"/>
    <cellStyle name="Normal 40 2 2 2 2 7" xfId="6573" xr:uid="{00000000-0005-0000-0000-0000BE190000}"/>
    <cellStyle name="Normal 40 2 2 2 2 7 3" xfId="21672" xr:uid="{00000000-0005-0000-0000-0000BC540000}"/>
    <cellStyle name="Normal 40 2 2 2 2 9" xfId="16659" xr:uid="{00000000-0005-0000-0000-000027410000}"/>
    <cellStyle name="Normal 40 2 2 2 3" xfId="1710" xr:uid="{00000000-0005-0000-0000-0000BE060000}"/>
    <cellStyle name="Normal 40 2 2 2 3 2" xfId="2549" xr:uid="{00000000-0005-0000-0000-0000050A0000}"/>
    <cellStyle name="Normal 40 2 2 2 3 2 2" xfId="4238" xr:uid="{00000000-0005-0000-0000-00009F100000}"/>
    <cellStyle name="Normal 40 2 2 2 3 2 2 2" xfId="14311" xr:uid="{00000000-0005-0000-0000-0000F8370000}"/>
    <cellStyle name="Normal 40 2 2 2 3 2 2 2 3" xfId="29406" xr:uid="{00000000-0005-0000-0000-0000F2720000}"/>
    <cellStyle name="Normal 40 2 2 2 3 2 2 3" xfId="9291" xr:uid="{00000000-0005-0000-0000-00005C240000}"/>
    <cellStyle name="Normal 40 2 2 2 3 2 2 3 3" xfId="24389" xr:uid="{00000000-0005-0000-0000-0000595F0000}"/>
    <cellStyle name="Normal 40 2 2 2 3 2 2 5" xfId="19376" xr:uid="{00000000-0005-0000-0000-0000C44B0000}"/>
    <cellStyle name="Normal 40 2 2 2 3 2 3" xfId="5930" xr:uid="{00000000-0005-0000-0000-00003B170000}"/>
    <cellStyle name="Normal 40 2 2 2 3 2 3 2" xfId="15982" xr:uid="{00000000-0005-0000-0000-00007F3E0000}"/>
    <cellStyle name="Normal 40 2 2 2 3 2 3 2 3" xfId="31077" xr:uid="{00000000-0005-0000-0000-000079790000}"/>
    <cellStyle name="Normal 40 2 2 2 3 2 3 3" xfId="10962" xr:uid="{00000000-0005-0000-0000-0000E32A0000}"/>
    <cellStyle name="Normal 40 2 2 2 3 2 3 3 3" xfId="26060" xr:uid="{00000000-0005-0000-0000-0000E0650000}"/>
    <cellStyle name="Normal 40 2 2 2 3 2 3 5" xfId="21047" xr:uid="{00000000-0005-0000-0000-00004B520000}"/>
    <cellStyle name="Normal 40 2 2 2 3 2 4" xfId="12640" xr:uid="{00000000-0005-0000-0000-000071310000}"/>
    <cellStyle name="Normal 40 2 2 2 3 2 4 3" xfId="27735" xr:uid="{00000000-0005-0000-0000-00006B6C0000}"/>
    <cellStyle name="Normal 40 2 2 2 3 2 5" xfId="7619" xr:uid="{00000000-0005-0000-0000-0000D41D0000}"/>
    <cellStyle name="Normal 40 2 2 2 3 2 5 3" xfId="22718" xr:uid="{00000000-0005-0000-0000-0000D2580000}"/>
    <cellStyle name="Normal 40 2 2 2 3 2 7" xfId="17705" xr:uid="{00000000-0005-0000-0000-00003D450000}"/>
    <cellStyle name="Normal 40 2 2 2 3 3" xfId="3401" xr:uid="{00000000-0005-0000-0000-00005A0D0000}"/>
    <cellStyle name="Normal 40 2 2 2 3 3 2" xfId="13475" xr:uid="{00000000-0005-0000-0000-0000B4340000}"/>
    <cellStyle name="Normal 40 2 2 2 3 3 2 3" xfId="28570" xr:uid="{00000000-0005-0000-0000-0000AE6F0000}"/>
    <cellStyle name="Normal 40 2 2 2 3 3 3" xfId="8455" xr:uid="{00000000-0005-0000-0000-000018210000}"/>
    <cellStyle name="Normal 40 2 2 2 3 3 3 3" xfId="23553" xr:uid="{00000000-0005-0000-0000-0000155C0000}"/>
    <cellStyle name="Normal 40 2 2 2 3 3 5" xfId="18540" xr:uid="{00000000-0005-0000-0000-000080480000}"/>
    <cellStyle name="Normal 40 2 2 2 3 4" xfId="5094" xr:uid="{00000000-0005-0000-0000-0000F7130000}"/>
    <cellStyle name="Normal 40 2 2 2 3 4 2" xfId="15146" xr:uid="{00000000-0005-0000-0000-00003B3B0000}"/>
    <cellStyle name="Normal 40 2 2 2 3 4 2 3" xfId="30241" xr:uid="{00000000-0005-0000-0000-000035760000}"/>
    <cellStyle name="Normal 40 2 2 2 3 4 3" xfId="10126" xr:uid="{00000000-0005-0000-0000-00009F270000}"/>
    <cellStyle name="Normal 40 2 2 2 3 4 3 3" xfId="25224" xr:uid="{00000000-0005-0000-0000-00009C620000}"/>
    <cellStyle name="Normal 40 2 2 2 3 4 5" xfId="20211" xr:uid="{00000000-0005-0000-0000-0000074F0000}"/>
    <cellStyle name="Normal 40 2 2 2 3 5" xfId="11804" xr:uid="{00000000-0005-0000-0000-00002D2E0000}"/>
    <cellStyle name="Normal 40 2 2 2 3 5 3" xfId="26899" xr:uid="{00000000-0005-0000-0000-000027690000}"/>
    <cellStyle name="Normal 40 2 2 2 3 6" xfId="6783" xr:uid="{00000000-0005-0000-0000-0000901A0000}"/>
    <cellStyle name="Normal 40 2 2 2 3 6 3" xfId="21882" xr:uid="{00000000-0005-0000-0000-00008E550000}"/>
    <cellStyle name="Normal 40 2 2 2 3 8" xfId="16869" xr:uid="{00000000-0005-0000-0000-0000F9410000}"/>
    <cellStyle name="Normal 40 2 2 2 4" xfId="2131" xr:uid="{00000000-0005-0000-0000-000063080000}"/>
    <cellStyle name="Normal 40 2 2 2 4 2" xfId="3820" xr:uid="{00000000-0005-0000-0000-0000FD0E0000}"/>
    <cellStyle name="Normal 40 2 2 2 4 2 2" xfId="13893" xr:uid="{00000000-0005-0000-0000-000056360000}"/>
    <cellStyle name="Normal 40 2 2 2 4 2 2 3" xfId="28988" xr:uid="{00000000-0005-0000-0000-000050710000}"/>
    <cellStyle name="Normal 40 2 2 2 4 2 3" xfId="8873" xr:uid="{00000000-0005-0000-0000-0000BA220000}"/>
    <cellStyle name="Normal 40 2 2 2 4 2 3 3" xfId="23971" xr:uid="{00000000-0005-0000-0000-0000B75D0000}"/>
    <cellStyle name="Normal 40 2 2 2 4 2 5" xfId="18958" xr:uid="{00000000-0005-0000-0000-0000224A0000}"/>
    <cellStyle name="Normal 40 2 2 2 4 3" xfId="5512" xr:uid="{00000000-0005-0000-0000-000099150000}"/>
    <cellStyle name="Normal 40 2 2 2 4 3 2" xfId="15564" xr:uid="{00000000-0005-0000-0000-0000DD3C0000}"/>
    <cellStyle name="Normal 40 2 2 2 4 3 2 3" xfId="30659" xr:uid="{00000000-0005-0000-0000-0000D7770000}"/>
    <cellStyle name="Normal 40 2 2 2 4 3 3" xfId="10544" xr:uid="{00000000-0005-0000-0000-000041290000}"/>
    <cellStyle name="Normal 40 2 2 2 4 3 3 3" xfId="25642" xr:uid="{00000000-0005-0000-0000-00003E640000}"/>
    <cellStyle name="Normal 40 2 2 2 4 3 5" xfId="20629" xr:uid="{00000000-0005-0000-0000-0000A9500000}"/>
    <cellStyle name="Normal 40 2 2 2 4 4" xfId="12222" xr:uid="{00000000-0005-0000-0000-0000CF2F0000}"/>
    <cellStyle name="Normal 40 2 2 2 4 4 3" xfId="27317" xr:uid="{00000000-0005-0000-0000-0000C96A0000}"/>
    <cellStyle name="Normal 40 2 2 2 4 5" xfId="7201" xr:uid="{00000000-0005-0000-0000-0000321C0000}"/>
    <cellStyle name="Normal 40 2 2 2 4 5 3" xfId="22300" xr:uid="{00000000-0005-0000-0000-000030570000}"/>
    <cellStyle name="Normal 40 2 2 2 4 7" xfId="17287" xr:uid="{00000000-0005-0000-0000-00009B430000}"/>
    <cellStyle name="Normal 40 2 2 2 5" xfId="2983" xr:uid="{00000000-0005-0000-0000-0000B80B0000}"/>
    <cellStyle name="Normal 40 2 2 2 5 2" xfId="13057" xr:uid="{00000000-0005-0000-0000-000012330000}"/>
    <cellStyle name="Normal 40 2 2 2 5 2 3" xfId="28152" xr:uid="{00000000-0005-0000-0000-00000C6E0000}"/>
    <cellStyle name="Normal 40 2 2 2 5 3" xfId="8037" xr:uid="{00000000-0005-0000-0000-0000761F0000}"/>
    <cellStyle name="Normal 40 2 2 2 5 3 3" xfId="23135" xr:uid="{00000000-0005-0000-0000-0000735A0000}"/>
    <cellStyle name="Normal 40 2 2 2 5 5" xfId="18122" xr:uid="{00000000-0005-0000-0000-0000DE460000}"/>
    <cellStyle name="Normal 40 2 2 2 6" xfId="4676" xr:uid="{00000000-0005-0000-0000-000055120000}"/>
    <cellStyle name="Normal 40 2 2 2 6 2" xfId="14728" xr:uid="{00000000-0005-0000-0000-000099390000}"/>
    <cellStyle name="Normal 40 2 2 2 6 2 3" xfId="29823" xr:uid="{00000000-0005-0000-0000-000093740000}"/>
    <cellStyle name="Normal 40 2 2 2 6 3" xfId="9708" xr:uid="{00000000-0005-0000-0000-0000FD250000}"/>
    <cellStyle name="Normal 40 2 2 2 6 3 3" xfId="24806" xr:uid="{00000000-0005-0000-0000-0000FA600000}"/>
    <cellStyle name="Normal 40 2 2 2 6 5" xfId="19793" xr:uid="{00000000-0005-0000-0000-0000654D0000}"/>
    <cellStyle name="Normal 40 2 2 2 7" xfId="11386" xr:uid="{00000000-0005-0000-0000-00008B2C0000}"/>
    <cellStyle name="Normal 40 2 2 2 7 3" xfId="26481" xr:uid="{00000000-0005-0000-0000-000085670000}"/>
    <cellStyle name="Normal 40 2 2 2 8" xfId="6365" xr:uid="{00000000-0005-0000-0000-0000EE180000}"/>
    <cellStyle name="Normal 40 2 2 2 8 3" xfId="21464" xr:uid="{00000000-0005-0000-0000-0000EC530000}"/>
    <cellStyle name="Normal 40 2 2 3" xfId="1393" xr:uid="{00000000-0005-0000-0000-000081050000}"/>
    <cellStyle name="Normal 40 2 2 3 2" xfId="1814" xr:uid="{00000000-0005-0000-0000-000026070000}"/>
    <cellStyle name="Normal 40 2 2 3 2 2" xfId="2653" xr:uid="{00000000-0005-0000-0000-00006D0A0000}"/>
    <cellStyle name="Normal 40 2 2 3 2 2 2" xfId="4342" xr:uid="{00000000-0005-0000-0000-000007110000}"/>
    <cellStyle name="Normal 40 2 2 3 2 2 2 2" xfId="14415" xr:uid="{00000000-0005-0000-0000-000060380000}"/>
    <cellStyle name="Normal 40 2 2 3 2 2 2 2 3" xfId="29510" xr:uid="{00000000-0005-0000-0000-00005A730000}"/>
    <cellStyle name="Normal 40 2 2 3 2 2 2 3" xfId="9395" xr:uid="{00000000-0005-0000-0000-0000C4240000}"/>
    <cellStyle name="Normal 40 2 2 3 2 2 2 3 3" xfId="24493" xr:uid="{00000000-0005-0000-0000-0000C15F0000}"/>
    <cellStyle name="Normal 40 2 2 3 2 2 2 5" xfId="19480" xr:uid="{00000000-0005-0000-0000-00002C4C0000}"/>
    <cellStyle name="Normal 40 2 2 3 2 2 3" xfId="6034" xr:uid="{00000000-0005-0000-0000-0000A3170000}"/>
    <cellStyle name="Normal 40 2 2 3 2 2 3 2" xfId="16086" xr:uid="{00000000-0005-0000-0000-0000E73E0000}"/>
    <cellStyle name="Normal 40 2 2 3 2 2 3 2 3" xfId="31181" xr:uid="{00000000-0005-0000-0000-0000E1790000}"/>
    <cellStyle name="Normal 40 2 2 3 2 2 3 3" xfId="11066" xr:uid="{00000000-0005-0000-0000-00004B2B0000}"/>
    <cellStyle name="Normal 40 2 2 3 2 2 3 3 3" xfId="26164" xr:uid="{00000000-0005-0000-0000-000048660000}"/>
    <cellStyle name="Normal 40 2 2 3 2 2 3 5" xfId="21151" xr:uid="{00000000-0005-0000-0000-0000B3520000}"/>
    <cellStyle name="Normal 40 2 2 3 2 2 4" xfId="12744" xr:uid="{00000000-0005-0000-0000-0000D9310000}"/>
    <cellStyle name="Normal 40 2 2 3 2 2 4 3" xfId="27839" xr:uid="{00000000-0005-0000-0000-0000D36C0000}"/>
    <cellStyle name="Normal 40 2 2 3 2 2 5" xfId="7723" xr:uid="{00000000-0005-0000-0000-00003C1E0000}"/>
    <cellStyle name="Normal 40 2 2 3 2 2 5 3" xfId="22822" xr:uid="{00000000-0005-0000-0000-00003A590000}"/>
    <cellStyle name="Normal 40 2 2 3 2 2 7" xfId="17809" xr:uid="{00000000-0005-0000-0000-0000A5450000}"/>
    <cellStyle name="Normal 40 2 2 3 2 3" xfId="3505" xr:uid="{00000000-0005-0000-0000-0000C20D0000}"/>
    <cellStyle name="Normal 40 2 2 3 2 3 2" xfId="13579" xr:uid="{00000000-0005-0000-0000-00001C350000}"/>
    <cellStyle name="Normal 40 2 2 3 2 3 2 3" xfId="28674" xr:uid="{00000000-0005-0000-0000-000016700000}"/>
    <cellStyle name="Normal 40 2 2 3 2 3 3" xfId="8559" xr:uid="{00000000-0005-0000-0000-000080210000}"/>
    <cellStyle name="Normal 40 2 2 3 2 3 3 3" xfId="23657" xr:uid="{00000000-0005-0000-0000-00007D5C0000}"/>
    <cellStyle name="Normal 40 2 2 3 2 3 5" xfId="18644" xr:uid="{00000000-0005-0000-0000-0000E8480000}"/>
    <cellStyle name="Normal 40 2 2 3 2 4" xfId="5198" xr:uid="{00000000-0005-0000-0000-00005F140000}"/>
    <cellStyle name="Normal 40 2 2 3 2 4 2" xfId="15250" xr:uid="{00000000-0005-0000-0000-0000A33B0000}"/>
    <cellStyle name="Normal 40 2 2 3 2 4 2 3" xfId="30345" xr:uid="{00000000-0005-0000-0000-00009D760000}"/>
    <cellStyle name="Normal 40 2 2 3 2 4 3" xfId="10230" xr:uid="{00000000-0005-0000-0000-000007280000}"/>
    <cellStyle name="Normal 40 2 2 3 2 4 3 3" xfId="25328" xr:uid="{00000000-0005-0000-0000-000004630000}"/>
    <cellStyle name="Normal 40 2 2 3 2 4 5" xfId="20315" xr:uid="{00000000-0005-0000-0000-00006F4F0000}"/>
    <cellStyle name="Normal 40 2 2 3 2 5" xfId="11908" xr:uid="{00000000-0005-0000-0000-0000952E0000}"/>
    <cellStyle name="Normal 40 2 2 3 2 5 3" xfId="27003" xr:uid="{00000000-0005-0000-0000-00008F690000}"/>
    <cellStyle name="Normal 40 2 2 3 2 6" xfId="6887" xr:uid="{00000000-0005-0000-0000-0000F81A0000}"/>
    <cellStyle name="Normal 40 2 2 3 2 6 3" xfId="21986" xr:uid="{00000000-0005-0000-0000-0000F6550000}"/>
    <cellStyle name="Normal 40 2 2 3 2 8" xfId="16973" xr:uid="{00000000-0005-0000-0000-000061420000}"/>
    <cellStyle name="Normal 40 2 2 3 3" xfId="2235" xr:uid="{00000000-0005-0000-0000-0000CB080000}"/>
    <cellStyle name="Normal 40 2 2 3 3 2" xfId="3924" xr:uid="{00000000-0005-0000-0000-0000650F0000}"/>
    <cellStyle name="Normal 40 2 2 3 3 2 2" xfId="13997" xr:uid="{00000000-0005-0000-0000-0000BE360000}"/>
    <cellStyle name="Normal 40 2 2 3 3 2 2 3" xfId="29092" xr:uid="{00000000-0005-0000-0000-0000B8710000}"/>
    <cellStyle name="Normal 40 2 2 3 3 2 3" xfId="8977" xr:uid="{00000000-0005-0000-0000-000022230000}"/>
    <cellStyle name="Normal 40 2 2 3 3 2 3 3" xfId="24075" xr:uid="{00000000-0005-0000-0000-00001F5E0000}"/>
    <cellStyle name="Normal 40 2 2 3 3 2 5" xfId="19062" xr:uid="{00000000-0005-0000-0000-00008A4A0000}"/>
    <cellStyle name="Normal 40 2 2 3 3 3" xfId="5616" xr:uid="{00000000-0005-0000-0000-000001160000}"/>
    <cellStyle name="Normal 40 2 2 3 3 3 2" xfId="15668" xr:uid="{00000000-0005-0000-0000-0000453D0000}"/>
    <cellStyle name="Normal 40 2 2 3 3 3 2 3" xfId="30763" xr:uid="{00000000-0005-0000-0000-00003F780000}"/>
    <cellStyle name="Normal 40 2 2 3 3 3 3" xfId="10648" xr:uid="{00000000-0005-0000-0000-0000A9290000}"/>
    <cellStyle name="Normal 40 2 2 3 3 3 3 3" xfId="25746" xr:uid="{00000000-0005-0000-0000-0000A6640000}"/>
    <cellStyle name="Normal 40 2 2 3 3 3 5" xfId="20733" xr:uid="{00000000-0005-0000-0000-000011510000}"/>
    <cellStyle name="Normal 40 2 2 3 3 4" xfId="12326" xr:uid="{00000000-0005-0000-0000-000037300000}"/>
    <cellStyle name="Normal 40 2 2 3 3 4 3" xfId="27421" xr:uid="{00000000-0005-0000-0000-0000316B0000}"/>
    <cellStyle name="Normal 40 2 2 3 3 5" xfId="7305" xr:uid="{00000000-0005-0000-0000-00009A1C0000}"/>
    <cellStyle name="Normal 40 2 2 3 3 5 3" xfId="22404" xr:uid="{00000000-0005-0000-0000-000098570000}"/>
    <cellStyle name="Normal 40 2 2 3 3 7" xfId="17391" xr:uid="{00000000-0005-0000-0000-000003440000}"/>
    <cellStyle name="Normal 40 2 2 3 4" xfId="3087" xr:uid="{00000000-0005-0000-0000-0000200C0000}"/>
    <cellStyle name="Normal 40 2 2 3 4 2" xfId="13161" xr:uid="{00000000-0005-0000-0000-00007A330000}"/>
    <cellStyle name="Normal 40 2 2 3 4 2 3" xfId="28256" xr:uid="{00000000-0005-0000-0000-0000746E0000}"/>
    <cellStyle name="Normal 40 2 2 3 4 3" xfId="8141" xr:uid="{00000000-0005-0000-0000-0000DE1F0000}"/>
    <cellStyle name="Normal 40 2 2 3 4 3 3" xfId="23239" xr:uid="{00000000-0005-0000-0000-0000DB5A0000}"/>
    <cellStyle name="Normal 40 2 2 3 4 5" xfId="18226" xr:uid="{00000000-0005-0000-0000-000046470000}"/>
    <cellStyle name="Normal 40 2 2 3 5" xfId="4780" xr:uid="{00000000-0005-0000-0000-0000BD120000}"/>
    <cellStyle name="Normal 40 2 2 3 5 2" xfId="14832" xr:uid="{00000000-0005-0000-0000-0000013A0000}"/>
    <cellStyle name="Normal 40 2 2 3 5 2 3" xfId="29927" xr:uid="{00000000-0005-0000-0000-0000FB740000}"/>
    <cellStyle name="Normal 40 2 2 3 5 3" xfId="9812" xr:uid="{00000000-0005-0000-0000-000065260000}"/>
    <cellStyle name="Normal 40 2 2 3 5 3 3" xfId="24910" xr:uid="{00000000-0005-0000-0000-000062610000}"/>
    <cellStyle name="Normal 40 2 2 3 5 5" xfId="19897" xr:uid="{00000000-0005-0000-0000-0000CD4D0000}"/>
    <cellStyle name="Normal 40 2 2 3 6" xfId="11490" xr:uid="{00000000-0005-0000-0000-0000F32C0000}"/>
    <cellStyle name="Normal 40 2 2 3 6 3" xfId="26585" xr:uid="{00000000-0005-0000-0000-0000ED670000}"/>
    <cellStyle name="Normal 40 2 2 3 7" xfId="6469" xr:uid="{00000000-0005-0000-0000-000056190000}"/>
    <cellStyle name="Normal 40 2 2 3 7 3" xfId="21568" xr:uid="{00000000-0005-0000-0000-000054540000}"/>
    <cellStyle name="Normal 40 2 2 3 9" xfId="16555" xr:uid="{00000000-0005-0000-0000-0000BF400000}"/>
    <cellStyle name="Normal 40 2 2 4" xfId="1606" xr:uid="{00000000-0005-0000-0000-000056060000}"/>
    <cellStyle name="Normal 40 2 2 4 2" xfId="2445" xr:uid="{00000000-0005-0000-0000-00009D090000}"/>
    <cellStyle name="Normal 40 2 2 4 2 2" xfId="4134" xr:uid="{00000000-0005-0000-0000-000037100000}"/>
    <cellStyle name="Normal 40 2 2 4 2 2 2" xfId="14207" xr:uid="{00000000-0005-0000-0000-000090370000}"/>
    <cellStyle name="Normal 40 2 2 4 2 2 2 3" xfId="29302" xr:uid="{00000000-0005-0000-0000-00008A720000}"/>
    <cellStyle name="Normal 40 2 2 4 2 2 3" xfId="9187" xr:uid="{00000000-0005-0000-0000-0000F4230000}"/>
    <cellStyle name="Normal 40 2 2 4 2 2 3 3" xfId="24285" xr:uid="{00000000-0005-0000-0000-0000F15E0000}"/>
    <cellStyle name="Normal 40 2 2 4 2 2 5" xfId="19272" xr:uid="{00000000-0005-0000-0000-00005C4B0000}"/>
    <cellStyle name="Normal 40 2 2 4 2 3" xfId="5826" xr:uid="{00000000-0005-0000-0000-0000D3160000}"/>
    <cellStyle name="Normal 40 2 2 4 2 3 2" xfId="15878" xr:uid="{00000000-0005-0000-0000-0000173E0000}"/>
    <cellStyle name="Normal 40 2 2 4 2 3 2 3" xfId="30973" xr:uid="{00000000-0005-0000-0000-000011790000}"/>
    <cellStyle name="Normal 40 2 2 4 2 3 3" xfId="10858" xr:uid="{00000000-0005-0000-0000-00007B2A0000}"/>
    <cellStyle name="Normal 40 2 2 4 2 3 3 3" xfId="25956" xr:uid="{00000000-0005-0000-0000-000078650000}"/>
    <cellStyle name="Normal 40 2 2 4 2 3 5" xfId="20943" xr:uid="{00000000-0005-0000-0000-0000E3510000}"/>
    <cellStyle name="Normal 40 2 2 4 2 4" xfId="12536" xr:uid="{00000000-0005-0000-0000-000009310000}"/>
    <cellStyle name="Normal 40 2 2 4 2 4 3" xfId="27631" xr:uid="{00000000-0005-0000-0000-0000036C0000}"/>
    <cellStyle name="Normal 40 2 2 4 2 5" xfId="7515" xr:uid="{00000000-0005-0000-0000-00006C1D0000}"/>
    <cellStyle name="Normal 40 2 2 4 2 5 3" xfId="22614" xr:uid="{00000000-0005-0000-0000-00006A580000}"/>
    <cellStyle name="Normal 40 2 2 4 2 7" xfId="17601" xr:uid="{00000000-0005-0000-0000-0000D5440000}"/>
    <cellStyle name="Normal 40 2 2 4 3" xfId="3297" xr:uid="{00000000-0005-0000-0000-0000F20C0000}"/>
    <cellStyle name="Normal 40 2 2 4 3 2" xfId="13371" xr:uid="{00000000-0005-0000-0000-00004C340000}"/>
    <cellStyle name="Normal 40 2 2 4 3 2 3" xfId="28466" xr:uid="{00000000-0005-0000-0000-0000466F0000}"/>
    <cellStyle name="Normal 40 2 2 4 3 3" xfId="8351" xr:uid="{00000000-0005-0000-0000-0000B0200000}"/>
    <cellStyle name="Normal 40 2 2 4 3 3 3" xfId="23449" xr:uid="{00000000-0005-0000-0000-0000AD5B0000}"/>
    <cellStyle name="Normal 40 2 2 4 3 5" xfId="18436" xr:uid="{00000000-0005-0000-0000-000018480000}"/>
    <cellStyle name="Normal 40 2 2 4 4" xfId="4990" xr:uid="{00000000-0005-0000-0000-00008F130000}"/>
    <cellStyle name="Normal 40 2 2 4 4 2" xfId="15042" xr:uid="{00000000-0005-0000-0000-0000D33A0000}"/>
    <cellStyle name="Normal 40 2 2 4 4 2 3" xfId="30137" xr:uid="{00000000-0005-0000-0000-0000CD750000}"/>
    <cellStyle name="Normal 40 2 2 4 4 3" xfId="10022" xr:uid="{00000000-0005-0000-0000-000037270000}"/>
    <cellStyle name="Normal 40 2 2 4 4 3 3" xfId="25120" xr:uid="{00000000-0005-0000-0000-000034620000}"/>
    <cellStyle name="Normal 40 2 2 4 4 5" xfId="20107" xr:uid="{00000000-0005-0000-0000-00009F4E0000}"/>
    <cellStyle name="Normal 40 2 2 4 5" xfId="11700" xr:uid="{00000000-0005-0000-0000-0000C52D0000}"/>
    <cellStyle name="Normal 40 2 2 4 5 3" xfId="26795" xr:uid="{00000000-0005-0000-0000-0000BF680000}"/>
    <cellStyle name="Normal 40 2 2 4 6" xfId="6679" xr:uid="{00000000-0005-0000-0000-0000281A0000}"/>
    <cellStyle name="Normal 40 2 2 4 6 3" xfId="21778" xr:uid="{00000000-0005-0000-0000-000026550000}"/>
    <cellStyle name="Normal 40 2 2 4 8" xfId="16765" xr:uid="{00000000-0005-0000-0000-000091410000}"/>
    <cellStyle name="Normal 40 2 2 5" xfId="2027" xr:uid="{00000000-0005-0000-0000-0000FB070000}"/>
    <cellStyle name="Normal 40 2 2 5 2" xfId="3716" xr:uid="{00000000-0005-0000-0000-0000950E0000}"/>
    <cellStyle name="Normal 40 2 2 5 2 2" xfId="13789" xr:uid="{00000000-0005-0000-0000-0000EE350000}"/>
    <cellStyle name="Normal 40 2 2 5 2 2 3" xfId="28884" xr:uid="{00000000-0005-0000-0000-0000E8700000}"/>
    <cellStyle name="Normal 40 2 2 5 2 3" xfId="8769" xr:uid="{00000000-0005-0000-0000-000052220000}"/>
    <cellStyle name="Normal 40 2 2 5 2 3 3" xfId="23867" xr:uid="{00000000-0005-0000-0000-00004F5D0000}"/>
    <cellStyle name="Normal 40 2 2 5 2 5" xfId="18854" xr:uid="{00000000-0005-0000-0000-0000BA490000}"/>
    <cellStyle name="Normal 40 2 2 5 3" xfId="5408" xr:uid="{00000000-0005-0000-0000-000031150000}"/>
    <cellStyle name="Normal 40 2 2 5 3 2" xfId="15460" xr:uid="{00000000-0005-0000-0000-0000753C0000}"/>
    <cellStyle name="Normal 40 2 2 5 3 2 3" xfId="30555" xr:uid="{00000000-0005-0000-0000-00006F770000}"/>
    <cellStyle name="Normal 40 2 2 5 3 3" xfId="10440" xr:uid="{00000000-0005-0000-0000-0000D9280000}"/>
    <cellStyle name="Normal 40 2 2 5 3 3 3" xfId="25538" xr:uid="{00000000-0005-0000-0000-0000D6630000}"/>
    <cellStyle name="Normal 40 2 2 5 3 5" xfId="20525" xr:uid="{00000000-0005-0000-0000-000041500000}"/>
    <cellStyle name="Normal 40 2 2 5 4" xfId="12118" xr:uid="{00000000-0005-0000-0000-0000672F0000}"/>
    <cellStyle name="Normal 40 2 2 5 4 3" xfId="27213" xr:uid="{00000000-0005-0000-0000-0000616A0000}"/>
    <cellStyle name="Normal 40 2 2 5 5" xfId="7097" xr:uid="{00000000-0005-0000-0000-0000CA1B0000}"/>
    <cellStyle name="Normal 40 2 2 5 5 3" xfId="22196" xr:uid="{00000000-0005-0000-0000-0000C8560000}"/>
    <cellStyle name="Normal 40 2 2 5 7" xfId="17183" xr:uid="{00000000-0005-0000-0000-000033430000}"/>
    <cellStyle name="Normal 40 2 2 6" xfId="2879" xr:uid="{00000000-0005-0000-0000-0000500B0000}"/>
    <cellStyle name="Normal 40 2 2 6 2" xfId="12953" xr:uid="{00000000-0005-0000-0000-0000AA320000}"/>
    <cellStyle name="Normal 40 2 2 6 2 3" xfId="28048" xr:uid="{00000000-0005-0000-0000-0000A46D0000}"/>
    <cellStyle name="Normal 40 2 2 6 3" xfId="7933" xr:uid="{00000000-0005-0000-0000-00000E1F0000}"/>
    <cellStyle name="Normal 40 2 2 6 3 3" xfId="23031" xr:uid="{00000000-0005-0000-0000-00000B5A0000}"/>
    <cellStyle name="Normal 40 2 2 6 5" xfId="18018" xr:uid="{00000000-0005-0000-0000-000076460000}"/>
    <cellStyle name="Normal 40 2 2 7" xfId="4572" xr:uid="{00000000-0005-0000-0000-0000ED110000}"/>
    <cellStyle name="Normal 40 2 2 7 2" xfId="14624" xr:uid="{00000000-0005-0000-0000-000031390000}"/>
    <cellStyle name="Normal 40 2 2 7 2 3" xfId="29719" xr:uid="{00000000-0005-0000-0000-00002B740000}"/>
    <cellStyle name="Normal 40 2 2 7 3" xfId="9604" xr:uid="{00000000-0005-0000-0000-000095250000}"/>
    <cellStyle name="Normal 40 2 2 7 3 3" xfId="24702" xr:uid="{00000000-0005-0000-0000-000092600000}"/>
    <cellStyle name="Normal 40 2 2 7 5" xfId="19689" xr:uid="{00000000-0005-0000-0000-0000FD4C0000}"/>
    <cellStyle name="Normal 40 2 2 8" xfId="11282" xr:uid="{00000000-0005-0000-0000-0000232C0000}"/>
    <cellStyle name="Normal 40 2 2 8 3" xfId="26377" xr:uid="{00000000-0005-0000-0000-00001D670000}"/>
    <cellStyle name="Normal 40 2 2 9" xfId="6261" xr:uid="{00000000-0005-0000-0000-000086180000}"/>
    <cellStyle name="Normal 40 2 2 9 3" xfId="21360" xr:uid="{00000000-0005-0000-0000-000084530000}"/>
    <cellStyle name="Normal 40 2 3" xfId="1226" xr:uid="{00000000-0005-0000-0000-0000DA040000}"/>
    <cellStyle name="Normal 40 2 3 10" xfId="16399" xr:uid="{00000000-0005-0000-0000-000023400000}"/>
    <cellStyle name="Normal 40 2 3 2" xfId="1445" xr:uid="{00000000-0005-0000-0000-0000B5050000}"/>
    <cellStyle name="Normal 40 2 3 2 2" xfId="1866" xr:uid="{00000000-0005-0000-0000-00005A070000}"/>
    <cellStyle name="Normal 40 2 3 2 2 2" xfId="2705" xr:uid="{00000000-0005-0000-0000-0000A10A0000}"/>
    <cellStyle name="Normal 40 2 3 2 2 2 2" xfId="4394" xr:uid="{00000000-0005-0000-0000-00003B110000}"/>
    <cellStyle name="Normal 40 2 3 2 2 2 2 2" xfId="14467" xr:uid="{00000000-0005-0000-0000-000094380000}"/>
    <cellStyle name="Normal 40 2 3 2 2 2 2 2 3" xfId="29562" xr:uid="{00000000-0005-0000-0000-00008E730000}"/>
    <cellStyle name="Normal 40 2 3 2 2 2 2 3" xfId="9447" xr:uid="{00000000-0005-0000-0000-0000F8240000}"/>
    <cellStyle name="Normal 40 2 3 2 2 2 2 3 3" xfId="24545" xr:uid="{00000000-0005-0000-0000-0000F55F0000}"/>
    <cellStyle name="Normal 40 2 3 2 2 2 2 5" xfId="19532" xr:uid="{00000000-0005-0000-0000-0000604C0000}"/>
    <cellStyle name="Normal 40 2 3 2 2 2 3" xfId="6086" xr:uid="{00000000-0005-0000-0000-0000D7170000}"/>
    <cellStyle name="Normal 40 2 3 2 2 2 3 2" xfId="16138" xr:uid="{00000000-0005-0000-0000-00001B3F0000}"/>
    <cellStyle name="Normal 40 2 3 2 2 2 3 2 3" xfId="31233" xr:uid="{00000000-0005-0000-0000-0000157A0000}"/>
    <cellStyle name="Normal 40 2 3 2 2 2 3 3" xfId="11118" xr:uid="{00000000-0005-0000-0000-00007F2B0000}"/>
    <cellStyle name="Normal 40 2 3 2 2 2 3 3 3" xfId="26216" xr:uid="{00000000-0005-0000-0000-00007C660000}"/>
    <cellStyle name="Normal 40 2 3 2 2 2 3 5" xfId="21203" xr:uid="{00000000-0005-0000-0000-0000E7520000}"/>
    <cellStyle name="Normal 40 2 3 2 2 2 4" xfId="12796" xr:uid="{00000000-0005-0000-0000-00000D320000}"/>
    <cellStyle name="Normal 40 2 3 2 2 2 4 3" xfId="27891" xr:uid="{00000000-0005-0000-0000-0000076D0000}"/>
    <cellStyle name="Normal 40 2 3 2 2 2 5" xfId="7775" xr:uid="{00000000-0005-0000-0000-0000701E0000}"/>
    <cellStyle name="Normal 40 2 3 2 2 2 5 3" xfId="22874" xr:uid="{00000000-0005-0000-0000-00006E590000}"/>
    <cellStyle name="Normal 40 2 3 2 2 2 7" xfId="17861" xr:uid="{00000000-0005-0000-0000-0000D9450000}"/>
    <cellStyle name="Normal 40 2 3 2 2 3" xfId="3557" xr:uid="{00000000-0005-0000-0000-0000F60D0000}"/>
    <cellStyle name="Normal 40 2 3 2 2 3 2" xfId="13631" xr:uid="{00000000-0005-0000-0000-000050350000}"/>
    <cellStyle name="Normal 40 2 3 2 2 3 2 3" xfId="28726" xr:uid="{00000000-0005-0000-0000-00004A700000}"/>
    <cellStyle name="Normal 40 2 3 2 2 3 3" xfId="8611" xr:uid="{00000000-0005-0000-0000-0000B4210000}"/>
    <cellStyle name="Normal 40 2 3 2 2 3 3 3" xfId="23709" xr:uid="{00000000-0005-0000-0000-0000B15C0000}"/>
    <cellStyle name="Normal 40 2 3 2 2 3 5" xfId="18696" xr:uid="{00000000-0005-0000-0000-00001C490000}"/>
    <cellStyle name="Normal 40 2 3 2 2 4" xfId="5250" xr:uid="{00000000-0005-0000-0000-000093140000}"/>
    <cellStyle name="Normal 40 2 3 2 2 4 2" xfId="15302" xr:uid="{00000000-0005-0000-0000-0000D73B0000}"/>
    <cellStyle name="Normal 40 2 3 2 2 4 2 3" xfId="30397" xr:uid="{00000000-0005-0000-0000-0000D1760000}"/>
    <cellStyle name="Normal 40 2 3 2 2 4 3" xfId="10282" xr:uid="{00000000-0005-0000-0000-00003B280000}"/>
    <cellStyle name="Normal 40 2 3 2 2 4 3 3" xfId="25380" xr:uid="{00000000-0005-0000-0000-000038630000}"/>
    <cellStyle name="Normal 40 2 3 2 2 4 5" xfId="20367" xr:uid="{00000000-0005-0000-0000-0000A34F0000}"/>
    <cellStyle name="Normal 40 2 3 2 2 5" xfId="11960" xr:uid="{00000000-0005-0000-0000-0000C92E0000}"/>
    <cellStyle name="Normal 40 2 3 2 2 5 3" xfId="27055" xr:uid="{00000000-0005-0000-0000-0000C3690000}"/>
    <cellStyle name="Normal 40 2 3 2 2 6" xfId="6939" xr:uid="{00000000-0005-0000-0000-00002C1B0000}"/>
    <cellStyle name="Normal 40 2 3 2 2 6 3" xfId="22038" xr:uid="{00000000-0005-0000-0000-00002A560000}"/>
    <cellStyle name="Normal 40 2 3 2 2 8" xfId="17025" xr:uid="{00000000-0005-0000-0000-000095420000}"/>
    <cellStyle name="Normal 40 2 3 2 3" xfId="2287" xr:uid="{00000000-0005-0000-0000-0000FF080000}"/>
    <cellStyle name="Normal 40 2 3 2 3 2" xfId="3976" xr:uid="{00000000-0005-0000-0000-0000990F0000}"/>
    <cellStyle name="Normal 40 2 3 2 3 2 2" xfId="14049" xr:uid="{00000000-0005-0000-0000-0000F2360000}"/>
    <cellStyle name="Normal 40 2 3 2 3 2 2 3" xfId="29144" xr:uid="{00000000-0005-0000-0000-0000EC710000}"/>
    <cellStyle name="Normal 40 2 3 2 3 2 3" xfId="9029" xr:uid="{00000000-0005-0000-0000-000056230000}"/>
    <cellStyle name="Normal 40 2 3 2 3 2 3 3" xfId="24127" xr:uid="{00000000-0005-0000-0000-0000535E0000}"/>
    <cellStyle name="Normal 40 2 3 2 3 2 5" xfId="19114" xr:uid="{00000000-0005-0000-0000-0000BE4A0000}"/>
    <cellStyle name="Normal 40 2 3 2 3 3" xfId="5668" xr:uid="{00000000-0005-0000-0000-000035160000}"/>
    <cellStyle name="Normal 40 2 3 2 3 3 2" xfId="15720" xr:uid="{00000000-0005-0000-0000-0000793D0000}"/>
    <cellStyle name="Normal 40 2 3 2 3 3 2 3" xfId="30815" xr:uid="{00000000-0005-0000-0000-000073780000}"/>
    <cellStyle name="Normal 40 2 3 2 3 3 3" xfId="10700" xr:uid="{00000000-0005-0000-0000-0000DD290000}"/>
    <cellStyle name="Normal 40 2 3 2 3 3 3 3" xfId="25798" xr:uid="{00000000-0005-0000-0000-0000DA640000}"/>
    <cellStyle name="Normal 40 2 3 2 3 3 5" xfId="20785" xr:uid="{00000000-0005-0000-0000-000045510000}"/>
    <cellStyle name="Normal 40 2 3 2 3 4" xfId="12378" xr:uid="{00000000-0005-0000-0000-00006B300000}"/>
    <cellStyle name="Normal 40 2 3 2 3 4 3" xfId="27473" xr:uid="{00000000-0005-0000-0000-0000656B0000}"/>
    <cellStyle name="Normal 40 2 3 2 3 5" xfId="7357" xr:uid="{00000000-0005-0000-0000-0000CE1C0000}"/>
    <cellStyle name="Normal 40 2 3 2 3 5 3" xfId="22456" xr:uid="{00000000-0005-0000-0000-0000CC570000}"/>
    <cellStyle name="Normal 40 2 3 2 3 7" xfId="17443" xr:uid="{00000000-0005-0000-0000-000037440000}"/>
    <cellStyle name="Normal 40 2 3 2 4" xfId="3139" xr:uid="{00000000-0005-0000-0000-0000540C0000}"/>
    <cellStyle name="Normal 40 2 3 2 4 2" xfId="13213" xr:uid="{00000000-0005-0000-0000-0000AE330000}"/>
    <cellStyle name="Normal 40 2 3 2 4 2 3" xfId="28308" xr:uid="{00000000-0005-0000-0000-0000A86E0000}"/>
    <cellStyle name="Normal 40 2 3 2 4 3" xfId="8193" xr:uid="{00000000-0005-0000-0000-000012200000}"/>
    <cellStyle name="Normal 40 2 3 2 4 3 3" xfId="23291" xr:uid="{00000000-0005-0000-0000-00000F5B0000}"/>
    <cellStyle name="Normal 40 2 3 2 4 5" xfId="18278" xr:uid="{00000000-0005-0000-0000-00007A470000}"/>
    <cellStyle name="Normal 40 2 3 2 5" xfId="4832" xr:uid="{00000000-0005-0000-0000-0000F1120000}"/>
    <cellStyle name="Normal 40 2 3 2 5 2" xfId="14884" xr:uid="{00000000-0005-0000-0000-0000353A0000}"/>
    <cellStyle name="Normal 40 2 3 2 5 2 3" xfId="29979" xr:uid="{00000000-0005-0000-0000-00002F750000}"/>
    <cellStyle name="Normal 40 2 3 2 5 3" xfId="9864" xr:uid="{00000000-0005-0000-0000-000099260000}"/>
    <cellStyle name="Normal 40 2 3 2 5 3 3" xfId="24962" xr:uid="{00000000-0005-0000-0000-000096610000}"/>
    <cellStyle name="Normal 40 2 3 2 5 5" xfId="19949" xr:uid="{00000000-0005-0000-0000-0000014E0000}"/>
    <cellStyle name="Normal 40 2 3 2 6" xfId="11542" xr:uid="{00000000-0005-0000-0000-0000272D0000}"/>
    <cellStyle name="Normal 40 2 3 2 6 3" xfId="26637" xr:uid="{00000000-0005-0000-0000-000021680000}"/>
    <cellStyle name="Normal 40 2 3 2 7" xfId="6521" xr:uid="{00000000-0005-0000-0000-00008A190000}"/>
    <cellStyle name="Normal 40 2 3 2 7 3" xfId="21620" xr:uid="{00000000-0005-0000-0000-000088540000}"/>
    <cellStyle name="Normal 40 2 3 2 9" xfId="16607" xr:uid="{00000000-0005-0000-0000-0000F3400000}"/>
    <cellStyle name="Normal 40 2 3 3" xfId="1658" xr:uid="{00000000-0005-0000-0000-00008A060000}"/>
    <cellStyle name="Normal 40 2 3 3 2" xfId="2497" xr:uid="{00000000-0005-0000-0000-0000D1090000}"/>
    <cellStyle name="Normal 40 2 3 3 2 2" xfId="4186" xr:uid="{00000000-0005-0000-0000-00006B100000}"/>
    <cellStyle name="Normal 40 2 3 3 2 2 2" xfId="14259" xr:uid="{00000000-0005-0000-0000-0000C4370000}"/>
    <cellStyle name="Normal 40 2 3 3 2 2 2 3" xfId="29354" xr:uid="{00000000-0005-0000-0000-0000BE720000}"/>
    <cellStyle name="Normal 40 2 3 3 2 2 3" xfId="9239" xr:uid="{00000000-0005-0000-0000-000028240000}"/>
    <cellStyle name="Normal 40 2 3 3 2 2 3 3" xfId="24337" xr:uid="{00000000-0005-0000-0000-0000255F0000}"/>
    <cellStyle name="Normal 40 2 3 3 2 2 5" xfId="19324" xr:uid="{00000000-0005-0000-0000-0000904B0000}"/>
    <cellStyle name="Normal 40 2 3 3 2 3" xfId="5878" xr:uid="{00000000-0005-0000-0000-000007170000}"/>
    <cellStyle name="Normal 40 2 3 3 2 3 2" xfId="15930" xr:uid="{00000000-0005-0000-0000-00004B3E0000}"/>
    <cellStyle name="Normal 40 2 3 3 2 3 2 3" xfId="31025" xr:uid="{00000000-0005-0000-0000-000045790000}"/>
    <cellStyle name="Normal 40 2 3 3 2 3 3" xfId="10910" xr:uid="{00000000-0005-0000-0000-0000AF2A0000}"/>
    <cellStyle name="Normal 40 2 3 3 2 3 3 3" xfId="26008" xr:uid="{00000000-0005-0000-0000-0000AC650000}"/>
    <cellStyle name="Normal 40 2 3 3 2 3 5" xfId="20995" xr:uid="{00000000-0005-0000-0000-000017520000}"/>
    <cellStyle name="Normal 40 2 3 3 2 4" xfId="12588" xr:uid="{00000000-0005-0000-0000-00003D310000}"/>
    <cellStyle name="Normal 40 2 3 3 2 4 3" xfId="27683" xr:uid="{00000000-0005-0000-0000-0000376C0000}"/>
    <cellStyle name="Normal 40 2 3 3 2 5" xfId="7567" xr:uid="{00000000-0005-0000-0000-0000A01D0000}"/>
    <cellStyle name="Normal 40 2 3 3 2 5 3" xfId="22666" xr:uid="{00000000-0005-0000-0000-00009E580000}"/>
    <cellStyle name="Normal 40 2 3 3 2 7" xfId="17653" xr:uid="{00000000-0005-0000-0000-000009450000}"/>
    <cellStyle name="Normal 40 2 3 3 3" xfId="3349" xr:uid="{00000000-0005-0000-0000-0000260D0000}"/>
    <cellStyle name="Normal 40 2 3 3 3 2" xfId="13423" xr:uid="{00000000-0005-0000-0000-000080340000}"/>
    <cellStyle name="Normal 40 2 3 3 3 2 3" xfId="28518" xr:uid="{00000000-0005-0000-0000-00007A6F0000}"/>
    <cellStyle name="Normal 40 2 3 3 3 3" xfId="8403" xr:uid="{00000000-0005-0000-0000-0000E4200000}"/>
    <cellStyle name="Normal 40 2 3 3 3 3 3" xfId="23501" xr:uid="{00000000-0005-0000-0000-0000E15B0000}"/>
    <cellStyle name="Normal 40 2 3 3 3 5" xfId="18488" xr:uid="{00000000-0005-0000-0000-00004C480000}"/>
    <cellStyle name="Normal 40 2 3 3 4" xfId="5042" xr:uid="{00000000-0005-0000-0000-0000C3130000}"/>
    <cellStyle name="Normal 40 2 3 3 4 2" xfId="15094" xr:uid="{00000000-0005-0000-0000-0000073B0000}"/>
    <cellStyle name="Normal 40 2 3 3 4 2 3" xfId="30189" xr:uid="{00000000-0005-0000-0000-000001760000}"/>
    <cellStyle name="Normal 40 2 3 3 4 3" xfId="10074" xr:uid="{00000000-0005-0000-0000-00006B270000}"/>
    <cellStyle name="Normal 40 2 3 3 4 3 3" xfId="25172" xr:uid="{00000000-0005-0000-0000-000068620000}"/>
    <cellStyle name="Normal 40 2 3 3 4 5" xfId="20159" xr:uid="{00000000-0005-0000-0000-0000D34E0000}"/>
    <cellStyle name="Normal 40 2 3 3 5" xfId="11752" xr:uid="{00000000-0005-0000-0000-0000F92D0000}"/>
    <cellStyle name="Normal 40 2 3 3 5 3" xfId="26847" xr:uid="{00000000-0005-0000-0000-0000F3680000}"/>
    <cellStyle name="Normal 40 2 3 3 6" xfId="6731" xr:uid="{00000000-0005-0000-0000-00005C1A0000}"/>
    <cellStyle name="Normal 40 2 3 3 6 3" xfId="21830" xr:uid="{00000000-0005-0000-0000-00005A550000}"/>
    <cellStyle name="Normal 40 2 3 3 8" xfId="16817" xr:uid="{00000000-0005-0000-0000-0000C5410000}"/>
    <cellStyle name="Normal 40 2 3 4" xfId="2079" xr:uid="{00000000-0005-0000-0000-00002F080000}"/>
    <cellStyle name="Normal 40 2 3 4 2" xfId="3768" xr:uid="{00000000-0005-0000-0000-0000C90E0000}"/>
    <cellStyle name="Normal 40 2 3 4 2 2" xfId="13841" xr:uid="{00000000-0005-0000-0000-000022360000}"/>
    <cellStyle name="Normal 40 2 3 4 2 2 3" xfId="28936" xr:uid="{00000000-0005-0000-0000-00001C710000}"/>
    <cellStyle name="Normal 40 2 3 4 2 3" xfId="8821" xr:uid="{00000000-0005-0000-0000-000086220000}"/>
    <cellStyle name="Normal 40 2 3 4 2 3 3" xfId="23919" xr:uid="{00000000-0005-0000-0000-0000835D0000}"/>
    <cellStyle name="Normal 40 2 3 4 2 5" xfId="18906" xr:uid="{00000000-0005-0000-0000-0000EE490000}"/>
    <cellStyle name="Normal 40 2 3 4 3" xfId="5460" xr:uid="{00000000-0005-0000-0000-000065150000}"/>
    <cellStyle name="Normal 40 2 3 4 3 2" xfId="15512" xr:uid="{00000000-0005-0000-0000-0000A93C0000}"/>
    <cellStyle name="Normal 40 2 3 4 3 2 3" xfId="30607" xr:uid="{00000000-0005-0000-0000-0000A3770000}"/>
    <cellStyle name="Normal 40 2 3 4 3 3" xfId="10492" xr:uid="{00000000-0005-0000-0000-00000D290000}"/>
    <cellStyle name="Normal 40 2 3 4 3 3 3" xfId="25590" xr:uid="{00000000-0005-0000-0000-00000A640000}"/>
    <cellStyle name="Normal 40 2 3 4 3 5" xfId="20577" xr:uid="{00000000-0005-0000-0000-000075500000}"/>
    <cellStyle name="Normal 40 2 3 4 4" xfId="12170" xr:uid="{00000000-0005-0000-0000-00009B2F0000}"/>
    <cellStyle name="Normal 40 2 3 4 4 3" xfId="27265" xr:uid="{00000000-0005-0000-0000-0000956A0000}"/>
    <cellStyle name="Normal 40 2 3 4 5" xfId="7149" xr:uid="{00000000-0005-0000-0000-0000FE1B0000}"/>
    <cellStyle name="Normal 40 2 3 4 5 3" xfId="22248" xr:uid="{00000000-0005-0000-0000-0000FC560000}"/>
    <cellStyle name="Normal 40 2 3 4 7" xfId="17235" xr:uid="{00000000-0005-0000-0000-000067430000}"/>
    <cellStyle name="Normal 40 2 3 5" xfId="2931" xr:uid="{00000000-0005-0000-0000-0000840B0000}"/>
    <cellStyle name="Normal 40 2 3 5 2" xfId="13005" xr:uid="{00000000-0005-0000-0000-0000DE320000}"/>
    <cellStyle name="Normal 40 2 3 5 2 3" xfId="28100" xr:uid="{00000000-0005-0000-0000-0000D86D0000}"/>
    <cellStyle name="Normal 40 2 3 5 3" xfId="7985" xr:uid="{00000000-0005-0000-0000-0000421F0000}"/>
    <cellStyle name="Normal 40 2 3 5 3 3" xfId="23083" xr:uid="{00000000-0005-0000-0000-00003F5A0000}"/>
    <cellStyle name="Normal 40 2 3 5 5" xfId="18070" xr:uid="{00000000-0005-0000-0000-0000AA460000}"/>
    <cellStyle name="Normal 40 2 3 6" xfId="4624" xr:uid="{00000000-0005-0000-0000-000021120000}"/>
    <cellStyle name="Normal 40 2 3 6 2" xfId="14676" xr:uid="{00000000-0005-0000-0000-000065390000}"/>
    <cellStyle name="Normal 40 2 3 6 2 3" xfId="29771" xr:uid="{00000000-0005-0000-0000-00005F740000}"/>
    <cellStyle name="Normal 40 2 3 6 3" xfId="9656" xr:uid="{00000000-0005-0000-0000-0000C9250000}"/>
    <cellStyle name="Normal 40 2 3 6 3 3" xfId="24754" xr:uid="{00000000-0005-0000-0000-0000C6600000}"/>
    <cellStyle name="Normal 40 2 3 6 5" xfId="19741" xr:uid="{00000000-0005-0000-0000-0000314D0000}"/>
    <cellStyle name="Normal 40 2 3 7" xfId="11334" xr:uid="{00000000-0005-0000-0000-0000572C0000}"/>
    <cellStyle name="Normal 40 2 3 7 3" xfId="26429" xr:uid="{00000000-0005-0000-0000-000051670000}"/>
    <cellStyle name="Normal 40 2 3 8" xfId="6313" xr:uid="{00000000-0005-0000-0000-0000BA180000}"/>
    <cellStyle name="Normal 40 2 3 8 3" xfId="21412" xr:uid="{00000000-0005-0000-0000-0000B8530000}"/>
    <cellStyle name="Normal 40 2 4" xfId="1339" xr:uid="{00000000-0005-0000-0000-00004B050000}"/>
    <cellStyle name="Normal 40 2 4 2" xfId="1762" xr:uid="{00000000-0005-0000-0000-0000F2060000}"/>
    <cellStyle name="Normal 40 2 4 2 2" xfId="2601" xr:uid="{00000000-0005-0000-0000-0000390A0000}"/>
    <cellStyle name="Normal 40 2 4 2 2 2" xfId="4290" xr:uid="{00000000-0005-0000-0000-0000D3100000}"/>
    <cellStyle name="Normal 40 2 4 2 2 2 2" xfId="14363" xr:uid="{00000000-0005-0000-0000-00002C380000}"/>
    <cellStyle name="Normal 40 2 4 2 2 2 2 3" xfId="29458" xr:uid="{00000000-0005-0000-0000-000026730000}"/>
    <cellStyle name="Normal 40 2 4 2 2 2 3" xfId="9343" xr:uid="{00000000-0005-0000-0000-000090240000}"/>
    <cellStyle name="Normal 40 2 4 2 2 2 3 3" xfId="24441" xr:uid="{00000000-0005-0000-0000-00008D5F0000}"/>
    <cellStyle name="Normal 40 2 4 2 2 2 5" xfId="19428" xr:uid="{00000000-0005-0000-0000-0000F84B0000}"/>
    <cellStyle name="Normal 40 2 4 2 2 3" xfId="5982" xr:uid="{00000000-0005-0000-0000-00006F170000}"/>
    <cellStyle name="Normal 40 2 4 2 2 3 2" xfId="16034" xr:uid="{00000000-0005-0000-0000-0000B33E0000}"/>
    <cellStyle name="Normal 40 2 4 2 2 3 2 3" xfId="31129" xr:uid="{00000000-0005-0000-0000-0000AD790000}"/>
    <cellStyle name="Normal 40 2 4 2 2 3 3" xfId="11014" xr:uid="{00000000-0005-0000-0000-0000172B0000}"/>
    <cellStyle name="Normal 40 2 4 2 2 3 3 3" xfId="26112" xr:uid="{00000000-0005-0000-0000-000014660000}"/>
    <cellStyle name="Normal 40 2 4 2 2 3 5" xfId="21099" xr:uid="{00000000-0005-0000-0000-00007F520000}"/>
    <cellStyle name="Normal 40 2 4 2 2 4" xfId="12692" xr:uid="{00000000-0005-0000-0000-0000A5310000}"/>
    <cellStyle name="Normal 40 2 4 2 2 4 3" xfId="27787" xr:uid="{00000000-0005-0000-0000-00009F6C0000}"/>
    <cellStyle name="Normal 40 2 4 2 2 5" xfId="7671" xr:uid="{00000000-0005-0000-0000-0000081E0000}"/>
    <cellStyle name="Normal 40 2 4 2 2 5 3" xfId="22770" xr:uid="{00000000-0005-0000-0000-000006590000}"/>
    <cellStyle name="Normal 40 2 4 2 2 7" xfId="17757" xr:uid="{00000000-0005-0000-0000-000071450000}"/>
    <cellStyle name="Normal 40 2 4 2 3" xfId="3453" xr:uid="{00000000-0005-0000-0000-00008E0D0000}"/>
    <cellStyle name="Normal 40 2 4 2 3 2" xfId="13527" xr:uid="{00000000-0005-0000-0000-0000E8340000}"/>
    <cellStyle name="Normal 40 2 4 2 3 2 3" xfId="28622" xr:uid="{00000000-0005-0000-0000-0000E26F0000}"/>
    <cellStyle name="Normal 40 2 4 2 3 3" xfId="8507" xr:uid="{00000000-0005-0000-0000-00004C210000}"/>
    <cellStyle name="Normal 40 2 4 2 3 3 3" xfId="23605" xr:uid="{00000000-0005-0000-0000-0000495C0000}"/>
    <cellStyle name="Normal 40 2 4 2 3 5" xfId="18592" xr:uid="{00000000-0005-0000-0000-0000B4480000}"/>
    <cellStyle name="Normal 40 2 4 2 4" xfId="5146" xr:uid="{00000000-0005-0000-0000-00002B140000}"/>
    <cellStyle name="Normal 40 2 4 2 4 2" xfId="15198" xr:uid="{00000000-0005-0000-0000-00006F3B0000}"/>
    <cellStyle name="Normal 40 2 4 2 4 2 3" xfId="30293" xr:uid="{00000000-0005-0000-0000-000069760000}"/>
    <cellStyle name="Normal 40 2 4 2 4 3" xfId="10178" xr:uid="{00000000-0005-0000-0000-0000D3270000}"/>
    <cellStyle name="Normal 40 2 4 2 4 3 3" xfId="25276" xr:uid="{00000000-0005-0000-0000-0000D0620000}"/>
    <cellStyle name="Normal 40 2 4 2 4 5" xfId="20263" xr:uid="{00000000-0005-0000-0000-00003B4F0000}"/>
    <cellStyle name="Normal 40 2 4 2 5" xfId="11856" xr:uid="{00000000-0005-0000-0000-0000612E0000}"/>
    <cellStyle name="Normal 40 2 4 2 5 3" xfId="26951" xr:uid="{00000000-0005-0000-0000-00005B690000}"/>
    <cellStyle name="Normal 40 2 4 2 6" xfId="6835" xr:uid="{00000000-0005-0000-0000-0000C41A0000}"/>
    <cellStyle name="Normal 40 2 4 2 6 3" xfId="21934" xr:uid="{00000000-0005-0000-0000-0000C2550000}"/>
    <cellStyle name="Normal 40 2 4 2 8" xfId="16921" xr:uid="{00000000-0005-0000-0000-00002D420000}"/>
    <cellStyle name="Normal 40 2 4 3" xfId="2183" xr:uid="{00000000-0005-0000-0000-000097080000}"/>
    <cellStyle name="Normal 40 2 4 3 2" xfId="3872" xr:uid="{00000000-0005-0000-0000-0000310F0000}"/>
    <cellStyle name="Normal 40 2 4 3 2 2" xfId="13945" xr:uid="{00000000-0005-0000-0000-00008A360000}"/>
    <cellStyle name="Normal 40 2 4 3 2 2 3" xfId="29040" xr:uid="{00000000-0005-0000-0000-000084710000}"/>
    <cellStyle name="Normal 40 2 4 3 2 3" xfId="8925" xr:uid="{00000000-0005-0000-0000-0000EE220000}"/>
    <cellStyle name="Normal 40 2 4 3 2 3 3" xfId="24023" xr:uid="{00000000-0005-0000-0000-0000EB5D0000}"/>
    <cellStyle name="Normal 40 2 4 3 2 5" xfId="19010" xr:uid="{00000000-0005-0000-0000-0000564A0000}"/>
    <cellStyle name="Normal 40 2 4 3 3" xfId="5564" xr:uid="{00000000-0005-0000-0000-0000CD150000}"/>
    <cellStyle name="Normal 40 2 4 3 3 2" xfId="15616" xr:uid="{00000000-0005-0000-0000-0000113D0000}"/>
    <cellStyle name="Normal 40 2 4 3 3 2 3" xfId="30711" xr:uid="{00000000-0005-0000-0000-00000B780000}"/>
    <cellStyle name="Normal 40 2 4 3 3 3" xfId="10596" xr:uid="{00000000-0005-0000-0000-000075290000}"/>
    <cellStyle name="Normal 40 2 4 3 3 3 3" xfId="25694" xr:uid="{00000000-0005-0000-0000-000072640000}"/>
    <cellStyle name="Normal 40 2 4 3 3 5" xfId="20681" xr:uid="{00000000-0005-0000-0000-0000DD500000}"/>
    <cellStyle name="Normal 40 2 4 3 4" xfId="12274" xr:uid="{00000000-0005-0000-0000-000003300000}"/>
    <cellStyle name="Normal 40 2 4 3 4 3" xfId="27369" xr:uid="{00000000-0005-0000-0000-0000FD6A0000}"/>
    <cellStyle name="Normal 40 2 4 3 5" xfId="7253" xr:uid="{00000000-0005-0000-0000-0000661C0000}"/>
    <cellStyle name="Normal 40 2 4 3 5 3" xfId="22352" xr:uid="{00000000-0005-0000-0000-000064570000}"/>
    <cellStyle name="Normal 40 2 4 3 7" xfId="17339" xr:uid="{00000000-0005-0000-0000-0000CF430000}"/>
    <cellStyle name="Normal 40 2 4 4" xfId="3035" xr:uid="{00000000-0005-0000-0000-0000EC0B0000}"/>
    <cellStyle name="Normal 40 2 4 4 2" xfId="13109" xr:uid="{00000000-0005-0000-0000-000046330000}"/>
    <cellStyle name="Normal 40 2 4 4 2 3" xfId="28204" xr:uid="{00000000-0005-0000-0000-0000406E0000}"/>
    <cellStyle name="Normal 40 2 4 4 3" xfId="8089" xr:uid="{00000000-0005-0000-0000-0000AA1F0000}"/>
    <cellStyle name="Normal 40 2 4 4 3 3" xfId="23187" xr:uid="{00000000-0005-0000-0000-0000A75A0000}"/>
    <cellStyle name="Normal 40 2 4 4 5" xfId="18174" xr:uid="{00000000-0005-0000-0000-000012470000}"/>
    <cellStyle name="Normal 40 2 4 5" xfId="4728" xr:uid="{00000000-0005-0000-0000-000089120000}"/>
    <cellStyle name="Normal 40 2 4 5 2" xfId="14780" xr:uid="{00000000-0005-0000-0000-0000CD390000}"/>
    <cellStyle name="Normal 40 2 4 5 2 3" xfId="29875" xr:uid="{00000000-0005-0000-0000-0000C7740000}"/>
    <cellStyle name="Normal 40 2 4 5 3" xfId="9760" xr:uid="{00000000-0005-0000-0000-000031260000}"/>
    <cellStyle name="Normal 40 2 4 5 3 3" xfId="24858" xr:uid="{00000000-0005-0000-0000-00002E610000}"/>
    <cellStyle name="Normal 40 2 4 5 5" xfId="19845" xr:uid="{00000000-0005-0000-0000-0000994D0000}"/>
    <cellStyle name="Normal 40 2 4 6" xfId="11438" xr:uid="{00000000-0005-0000-0000-0000BF2C0000}"/>
    <cellStyle name="Normal 40 2 4 6 3" xfId="26533" xr:uid="{00000000-0005-0000-0000-0000B9670000}"/>
    <cellStyle name="Normal 40 2 4 7" xfId="6417" xr:uid="{00000000-0005-0000-0000-000022190000}"/>
    <cellStyle name="Normal 40 2 4 7 3" xfId="21516" xr:uid="{00000000-0005-0000-0000-000020540000}"/>
    <cellStyle name="Normal 40 2 4 9" xfId="16503" xr:uid="{00000000-0005-0000-0000-00008B400000}"/>
    <cellStyle name="Normal 40 2 5" xfId="1552" xr:uid="{00000000-0005-0000-0000-000020060000}"/>
    <cellStyle name="Normal 40 2 5 2" xfId="2393" xr:uid="{00000000-0005-0000-0000-000069090000}"/>
    <cellStyle name="Normal 40 2 5 2 2" xfId="4082" xr:uid="{00000000-0005-0000-0000-000003100000}"/>
    <cellStyle name="Normal 40 2 5 2 2 2" xfId="14155" xr:uid="{00000000-0005-0000-0000-00005C370000}"/>
    <cellStyle name="Normal 40 2 5 2 2 2 3" xfId="29250" xr:uid="{00000000-0005-0000-0000-000056720000}"/>
    <cellStyle name="Normal 40 2 5 2 2 3" xfId="9135" xr:uid="{00000000-0005-0000-0000-0000C0230000}"/>
    <cellStyle name="Normal 40 2 5 2 2 3 3" xfId="24233" xr:uid="{00000000-0005-0000-0000-0000BD5E0000}"/>
    <cellStyle name="Normal 40 2 5 2 2 5" xfId="19220" xr:uid="{00000000-0005-0000-0000-0000284B0000}"/>
    <cellStyle name="Normal 40 2 5 2 3" xfId="5774" xr:uid="{00000000-0005-0000-0000-00009F160000}"/>
    <cellStyle name="Normal 40 2 5 2 3 2" xfId="15826" xr:uid="{00000000-0005-0000-0000-0000E33D0000}"/>
    <cellStyle name="Normal 40 2 5 2 3 2 3" xfId="30921" xr:uid="{00000000-0005-0000-0000-0000DD780000}"/>
    <cellStyle name="Normal 40 2 5 2 3 3" xfId="10806" xr:uid="{00000000-0005-0000-0000-0000472A0000}"/>
    <cellStyle name="Normal 40 2 5 2 3 3 3" xfId="25904" xr:uid="{00000000-0005-0000-0000-000044650000}"/>
    <cellStyle name="Normal 40 2 5 2 3 5" xfId="20891" xr:uid="{00000000-0005-0000-0000-0000AF510000}"/>
    <cellStyle name="Normal 40 2 5 2 4" xfId="12484" xr:uid="{00000000-0005-0000-0000-0000D5300000}"/>
    <cellStyle name="Normal 40 2 5 2 4 3" xfId="27579" xr:uid="{00000000-0005-0000-0000-0000CF6B0000}"/>
    <cellStyle name="Normal 40 2 5 2 5" xfId="7463" xr:uid="{00000000-0005-0000-0000-0000381D0000}"/>
    <cellStyle name="Normal 40 2 5 2 5 3" xfId="22562" xr:uid="{00000000-0005-0000-0000-000036580000}"/>
    <cellStyle name="Normal 40 2 5 2 7" xfId="17549" xr:uid="{00000000-0005-0000-0000-0000A1440000}"/>
    <cellStyle name="Normal 40 2 5 3" xfId="3245" xr:uid="{00000000-0005-0000-0000-0000BE0C0000}"/>
    <cellStyle name="Normal 40 2 5 3 2" xfId="13319" xr:uid="{00000000-0005-0000-0000-000018340000}"/>
    <cellStyle name="Normal 40 2 5 3 2 3" xfId="28414" xr:uid="{00000000-0005-0000-0000-0000126F0000}"/>
    <cellStyle name="Normal 40 2 5 3 3" xfId="8299" xr:uid="{00000000-0005-0000-0000-00007C200000}"/>
    <cellStyle name="Normal 40 2 5 3 3 3" xfId="23397" xr:uid="{00000000-0005-0000-0000-0000795B0000}"/>
    <cellStyle name="Normal 40 2 5 3 5" xfId="18384" xr:uid="{00000000-0005-0000-0000-0000E4470000}"/>
    <cellStyle name="Normal 40 2 5 4" xfId="4938" xr:uid="{00000000-0005-0000-0000-00005B130000}"/>
    <cellStyle name="Normal 40 2 5 4 2" xfId="14990" xr:uid="{00000000-0005-0000-0000-00009F3A0000}"/>
    <cellStyle name="Normal 40 2 5 4 2 3" xfId="30085" xr:uid="{00000000-0005-0000-0000-000099750000}"/>
    <cellStyle name="Normal 40 2 5 4 3" xfId="9970" xr:uid="{00000000-0005-0000-0000-000003270000}"/>
    <cellStyle name="Normal 40 2 5 4 3 3" xfId="25068" xr:uid="{00000000-0005-0000-0000-000000620000}"/>
    <cellStyle name="Normal 40 2 5 4 5" xfId="20055" xr:uid="{00000000-0005-0000-0000-00006B4E0000}"/>
    <cellStyle name="Normal 40 2 5 5" xfId="11648" xr:uid="{00000000-0005-0000-0000-0000912D0000}"/>
    <cellStyle name="Normal 40 2 5 5 3" xfId="26743" xr:uid="{00000000-0005-0000-0000-00008B680000}"/>
    <cellStyle name="Normal 40 2 5 6" xfId="6627" xr:uid="{00000000-0005-0000-0000-0000F4190000}"/>
    <cellStyle name="Normal 40 2 5 6 3" xfId="21726" xr:uid="{00000000-0005-0000-0000-0000F2540000}"/>
    <cellStyle name="Normal 40 2 5 8" xfId="16713" xr:uid="{00000000-0005-0000-0000-00005D410000}"/>
    <cellStyle name="Normal 40 2 6" xfId="1973" xr:uid="{00000000-0005-0000-0000-0000C5070000}"/>
    <cellStyle name="Normal 40 2 6 2" xfId="3664" xr:uid="{00000000-0005-0000-0000-0000610E0000}"/>
    <cellStyle name="Normal 40 2 6 2 2" xfId="13737" xr:uid="{00000000-0005-0000-0000-0000BA350000}"/>
    <cellStyle name="Normal 40 2 6 2 2 3" xfId="28832" xr:uid="{00000000-0005-0000-0000-0000B4700000}"/>
    <cellStyle name="Normal 40 2 6 2 3" xfId="8717" xr:uid="{00000000-0005-0000-0000-00001E220000}"/>
    <cellStyle name="Normal 40 2 6 2 3 3" xfId="23815" xr:uid="{00000000-0005-0000-0000-00001B5D0000}"/>
    <cellStyle name="Normal 40 2 6 2 5" xfId="18802" xr:uid="{00000000-0005-0000-0000-000086490000}"/>
    <cellStyle name="Normal 40 2 6 3" xfId="5356" xr:uid="{00000000-0005-0000-0000-0000FD140000}"/>
    <cellStyle name="Normal 40 2 6 3 2" xfId="15408" xr:uid="{00000000-0005-0000-0000-0000413C0000}"/>
    <cellStyle name="Normal 40 2 6 3 2 3" xfId="30503" xr:uid="{00000000-0005-0000-0000-00003B770000}"/>
    <cellStyle name="Normal 40 2 6 3 3" xfId="10388" xr:uid="{00000000-0005-0000-0000-0000A5280000}"/>
    <cellStyle name="Normal 40 2 6 3 3 3" xfId="25486" xr:uid="{00000000-0005-0000-0000-0000A2630000}"/>
    <cellStyle name="Normal 40 2 6 3 5" xfId="20473" xr:uid="{00000000-0005-0000-0000-00000D500000}"/>
    <cellStyle name="Normal 40 2 6 4" xfId="12066" xr:uid="{00000000-0005-0000-0000-0000332F0000}"/>
    <cellStyle name="Normal 40 2 6 4 3" xfId="27161" xr:uid="{00000000-0005-0000-0000-00002D6A0000}"/>
    <cellStyle name="Normal 40 2 6 5" xfId="7045" xr:uid="{00000000-0005-0000-0000-0000961B0000}"/>
    <cellStyle name="Normal 40 2 6 5 3" xfId="22144" xr:uid="{00000000-0005-0000-0000-000094560000}"/>
    <cellStyle name="Normal 40 2 6 7" xfId="17131" xr:uid="{00000000-0005-0000-0000-0000FF420000}"/>
    <cellStyle name="Normal 40 2 7" xfId="2823" xr:uid="{00000000-0005-0000-0000-0000180B0000}"/>
    <cellStyle name="Normal 40 2 7 2" xfId="12901" xr:uid="{00000000-0005-0000-0000-000076320000}"/>
    <cellStyle name="Normal 40 2 7 2 3" xfId="27996" xr:uid="{00000000-0005-0000-0000-0000706D0000}"/>
    <cellStyle name="Normal 40 2 7 3" xfId="7881" xr:uid="{00000000-0005-0000-0000-0000DA1E0000}"/>
    <cellStyle name="Normal 40 2 7 3 3" xfId="22979" xr:uid="{00000000-0005-0000-0000-0000D7590000}"/>
    <cellStyle name="Normal 40 2 7 5" xfId="17966" xr:uid="{00000000-0005-0000-0000-000042460000}"/>
    <cellStyle name="Normal 40 2 8" xfId="4517" xr:uid="{00000000-0005-0000-0000-0000B6110000}"/>
    <cellStyle name="Normal 40 2 8 2" xfId="14572" xr:uid="{00000000-0005-0000-0000-0000FD380000}"/>
    <cellStyle name="Normal 40 2 8 2 3" xfId="29667" xr:uid="{00000000-0005-0000-0000-0000F7730000}"/>
    <cellStyle name="Normal 40 2 8 3" xfId="9552" xr:uid="{00000000-0005-0000-0000-000061250000}"/>
    <cellStyle name="Normal 40 2 8 3 3" xfId="24650" xr:uid="{00000000-0005-0000-0000-00005E600000}"/>
    <cellStyle name="Normal 40 2 8 5" xfId="19637" xr:uid="{00000000-0005-0000-0000-0000C94C0000}"/>
    <cellStyle name="Normal 40 2 9" xfId="11228" xr:uid="{00000000-0005-0000-0000-0000ED2B0000}"/>
    <cellStyle name="Normal 40 2 9 3" xfId="26325" xr:uid="{00000000-0005-0000-0000-0000E9660000}"/>
    <cellStyle name="Normal 41" xfId="165" xr:uid="{00000000-0005-0000-0000-0000AB000000}"/>
    <cellStyle name="Normal 41 2" xfId="847" xr:uid="{00000000-0005-0000-0000-00005E030000}"/>
    <cellStyle name="Normal 41 2 10" xfId="6208" xr:uid="{00000000-0005-0000-0000-000051180000}"/>
    <cellStyle name="Normal 41 2 10 3" xfId="21309" xr:uid="{00000000-0005-0000-0000-000051530000}"/>
    <cellStyle name="Normal 41 2 12" xfId="16294" xr:uid="{00000000-0005-0000-0000-0000BA3F0000}"/>
    <cellStyle name="Normal 41 2 2" xfId="1173" xr:uid="{00000000-0005-0000-0000-0000A5040000}"/>
    <cellStyle name="Normal 41 2 2 11" xfId="16348" xr:uid="{00000000-0005-0000-0000-0000F03F0000}"/>
    <cellStyle name="Normal 41 2 2 2" xfId="1281" xr:uid="{00000000-0005-0000-0000-000011050000}"/>
    <cellStyle name="Normal 41 2 2 2 10" xfId="16452" xr:uid="{00000000-0005-0000-0000-000058400000}"/>
    <cellStyle name="Normal 41 2 2 2 2" xfId="1498" xr:uid="{00000000-0005-0000-0000-0000EA050000}"/>
    <cellStyle name="Normal 41 2 2 2 2 2" xfId="1919" xr:uid="{00000000-0005-0000-0000-00008F070000}"/>
    <cellStyle name="Normal 41 2 2 2 2 2 2" xfId="2758" xr:uid="{00000000-0005-0000-0000-0000D60A0000}"/>
    <cellStyle name="Normal 41 2 2 2 2 2 2 2" xfId="4447" xr:uid="{00000000-0005-0000-0000-000070110000}"/>
    <cellStyle name="Normal 41 2 2 2 2 2 2 2 2" xfId="14520" xr:uid="{00000000-0005-0000-0000-0000C9380000}"/>
    <cellStyle name="Normal 41 2 2 2 2 2 2 2 2 3" xfId="29615" xr:uid="{00000000-0005-0000-0000-0000C3730000}"/>
    <cellStyle name="Normal 41 2 2 2 2 2 2 2 3" xfId="9500" xr:uid="{00000000-0005-0000-0000-00002D250000}"/>
    <cellStyle name="Normal 41 2 2 2 2 2 2 2 3 3" xfId="24598" xr:uid="{00000000-0005-0000-0000-00002A600000}"/>
    <cellStyle name="Normal 41 2 2 2 2 2 2 2 5" xfId="19585" xr:uid="{00000000-0005-0000-0000-0000954C0000}"/>
    <cellStyle name="Normal 41 2 2 2 2 2 2 3" xfId="6139" xr:uid="{00000000-0005-0000-0000-00000C180000}"/>
    <cellStyle name="Normal 41 2 2 2 2 2 2 3 2" xfId="16191" xr:uid="{00000000-0005-0000-0000-0000503F0000}"/>
    <cellStyle name="Normal 41 2 2 2 2 2 2 3 2 3" xfId="31286" xr:uid="{00000000-0005-0000-0000-00004A7A0000}"/>
    <cellStyle name="Normal 41 2 2 2 2 2 2 3 3" xfId="11171" xr:uid="{00000000-0005-0000-0000-0000B42B0000}"/>
    <cellStyle name="Normal 41 2 2 2 2 2 2 3 3 3" xfId="26269" xr:uid="{00000000-0005-0000-0000-0000B1660000}"/>
    <cellStyle name="Normal 41 2 2 2 2 2 2 3 5" xfId="21256" xr:uid="{00000000-0005-0000-0000-00001C530000}"/>
    <cellStyle name="Normal 41 2 2 2 2 2 2 4" xfId="12849" xr:uid="{00000000-0005-0000-0000-000042320000}"/>
    <cellStyle name="Normal 41 2 2 2 2 2 2 4 3" xfId="27944" xr:uid="{00000000-0005-0000-0000-00003C6D0000}"/>
    <cellStyle name="Normal 41 2 2 2 2 2 2 5" xfId="7828" xr:uid="{00000000-0005-0000-0000-0000A51E0000}"/>
    <cellStyle name="Normal 41 2 2 2 2 2 2 5 3" xfId="22927" xr:uid="{00000000-0005-0000-0000-0000A3590000}"/>
    <cellStyle name="Normal 41 2 2 2 2 2 2 7" xfId="17914" xr:uid="{00000000-0005-0000-0000-00000E460000}"/>
    <cellStyle name="Normal 41 2 2 2 2 2 3" xfId="3610" xr:uid="{00000000-0005-0000-0000-00002B0E0000}"/>
    <cellStyle name="Normal 41 2 2 2 2 2 3 2" xfId="13684" xr:uid="{00000000-0005-0000-0000-000085350000}"/>
    <cellStyle name="Normal 41 2 2 2 2 2 3 2 3" xfId="28779" xr:uid="{00000000-0005-0000-0000-00007F700000}"/>
    <cellStyle name="Normal 41 2 2 2 2 2 3 3" xfId="8664" xr:uid="{00000000-0005-0000-0000-0000E9210000}"/>
    <cellStyle name="Normal 41 2 2 2 2 2 3 3 3" xfId="23762" xr:uid="{00000000-0005-0000-0000-0000E65C0000}"/>
    <cellStyle name="Normal 41 2 2 2 2 2 3 5" xfId="18749" xr:uid="{00000000-0005-0000-0000-000051490000}"/>
    <cellStyle name="Normal 41 2 2 2 2 2 4" xfId="5303" xr:uid="{00000000-0005-0000-0000-0000C8140000}"/>
    <cellStyle name="Normal 41 2 2 2 2 2 4 2" xfId="15355" xr:uid="{00000000-0005-0000-0000-00000C3C0000}"/>
    <cellStyle name="Normal 41 2 2 2 2 2 4 2 3" xfId="30450" xr:uid="{00000000-0005-0000-0000-000006770000}"/>
    <cellStyle name="Normal 41 2 2 2 2 2 4 3" xfId="10335" xr:uid="{00000000-0005-0000-0000-000070280000}"/>
    <cellStyle name="Normal 41 2 2 2 2 2 4 3 3" xfId="25433" xr:uid="{00000000-0005-0000-0000-00006D630000}"/>
    <cellStyle name="Normal 41 2 2 2 2 2 4 5" xfId="20420" xr:uid="{00000000-0005-0000-0000-0000D84F0000}"/>
    <cellStyle name="Normal 41 2 2 2 2 2 5" xfId="12013" xr:uid="{00000000-0005-0000-0000-0000FE2E0000}"/>
    <cellStyle name="Normal 41 2 2 2 2 2 5 3" xfId="27108" xr:uid="{00000000-0005-0000-0000-0000F8690000}"/>
    <cellStyle name="Normal 41 2 2 2 2 2 6" xfId="6992" xr:uid="{00000000-0005-0000-0000-0000611B0000}"/>
    <cellStyle name="Normal 41 2 2 2 2 2 6 3" xfId="22091" xr:uid="{00000000-0005-0000-0000-00005F560000}"/>
    <cellStyle name="Normal 41 2 2 2 2 2 8" xfId="17078" xr:uid="{00000000-0005-0000-0000-0000CA420000}"/>
    <cellStyle name="Normal 41 2 2 2 2 3" xfId="2340" xr:uid="{00000000-0005-0000-0000-000034090000}"/>
    <cellStyle name="Normal 41 2 2 2 2 3 2" xfId="4029" xr:uid="{00000000-0005-0000-0000-0000CE0F0000}"/>
    <cellStyle name="Normal 41 2 2 2 2 3 2 2" xfId="14102" xr:uid="{00000000-0005-0000-0000-000027370000}"/>
    <cellStyle name="Normal 41 2 2 2 2 3 2 2 3" xfId="29197" xr:uid="{00000000-0005-0000-0000-000021720000}"/>
    <cellStyle name="Normal 41 2 2 2 2 3 2 3" xfId="9082" xr:uid="{00000000-0005-0000-0000-00008B230000}"/>
    <cellStyle name="Normal 41 2 2 2 2 3 2 3 3" xfId="24180" xr:uid="{00000000-0005-0000-0000-0000885E0000}"/>
    <cellStyle name="Normal 41 2 2 2 2 3 2 5" xfId="19167" xr:uid="{00000000-0005-0000-0000-0000F34A0000}"/>
    <cellStyle name="Normal 41 2 2 2 2 3 3" xfId="5721" xr:uid="{00000000-0005-0000-0000-00006A160000}"/>
    <cellStyle name="Normal 41 2 2 2 2 3 3 2" xfId="15773" xr:uid="{00000000-0005-0000-0000-0000AE3D0000}"/>
    <cellStyle name="Normal 41 2 2 2 2 3 3 2 3" xfId="30868" xr:uid="{00000000-0005-0000-0000-0000A8780000}"/>
    <cellStyle name="Normal 41 2 2 2 2 3 3 3" xfId="10753" xr:uid="{00000000-0005-0000-0000-0000122A0000}"/>
    <cellStyle name="Normal 41 2 2 2 2 3 3 3 3" xfId="25851" xr:uid="{00000000-0005-0000-0000-00000F650000}"/>
    <cellStyle name="Normal 41 2 2 2 2 3 3 5" xfId="20838" xr:uid="{00000000-0005-0000-0000-00007A510000}"/>
    <cellStyle name="Normal 41 2 2 2 2 3 4" xfId="12431" xr:uid="{00000000-0005-0000-0000-0000A0300000}"/>
    <cellStyle name="Normal 41 2 2 2 2 3 4 3" xfId="27526" xr:uid="{00000000-0005-0000-0000-00009A6B0000}"/>
    <cellStyle name="Normal 41 2 2 2 2 3 5" xfId="7410" xr:uid="{00000000-0005-0000-0000-0000031D0000}"/>
    <cellStyle name="Normal 41 2 2 2 2 3 5 3" xfId="22509" xr:uid="{00000000-0005-0000-0000-000001580000}"/>
    <cellStyle name="Normal 41 2 2 2 2 3 7" xfId="17496" xr:uid="{00000000-0005-0000-0000-00006C440000}"/>
    <cellStyle name="Normal 41 2 2 2 2 4" xfId="3192" xr:uid="{00000000-0005-0000-0000-0000890C0000}"/>
    <cellStyle name="Normal 41 2 2 2 2 4 2" xfId="13266" xr:uid="{00000000-0005-0000-0000-0000E3330000}"/>
    <cellStyle name="Normal 41 2 2 2 2 4 2 3" xfId="28361" xr:uid="{00000000-0005-0000-0000-0000DD6E0000}"/>
    <cellStyle name="Normal 41 2 2 2 2 4 3" xfId="8246" xr:uid="{00000000-0005-0000-0000-000047200000}"/>
    <cellStyle name="Normal 41 2 2 2 2 4 3 3" xfId="23344" xr:uid="{00000000-0005-0000-0000-0000445B0000}"/>
    <cellStyle name="Normal 41 2 2 2 2 4 5" xfId="18331" xr:uid="{00000000-0005-0000-0000-0000AF470000}"/>
    <cellStyle name="Normal 41 2 2 2 2 5" xfId="4885" xr:uid="{00000000-0005-0000-0000-000026130000}"/>
    <cellStyle name="Normal 41 2 2 2 2 5 2" xfId="14937" xr:uid="{00000000-0005-0000-0000-00006A3A0000}"/>
    <cellStyle name="Normal 41 2 2 2 2 5 2 3" xfId="30032" xr:uid="{00000000-0005-0000-0000-000064750000}"/>
    <cellStyle name="Normal 41 2 2 2 2 5 3" xfId="9917" xr:uid="{00000000-0005-0000-0000-0000CE260000}"/>
    <cellStyle name="Normal 41 2 2 2 2 5 3 3" xfId="25015" xr:uid="{00000000-0005-0000-0000-0000CB610000}"/>
    <cellStyle name="Normal 41 2 2 2 2 5 5" xfId="20002" xr:uid="{00000000-0005-0000-0000-0000364E0000}"/>
    <cellStyle name="Normal 41 2 2 2 2 6" xfId="11595" xr:uid="{00000000-0005-0000-0000-00005C2D0000}"/>
    <cellStyle name="Normal 41 2 2 2 2 6 3" xfId="26690" xr:uid="{00000000-0005-0000-0000-000056680000}"/>
    <cellStyle name="Normal 41 2 2 2 2 7" xfId="6574" xr:uid="{00000000-0005-0000-0000-0000BF190000}"/>
    <cellStyle name="Normal 41 2 2 2 2 7 3" xfId="21673" xr:uid="{00000000-0005-0000-0000-0000BD540000}"/>
    <cellStyle name="Normal 41 2 2 2 2 9" xfId="16660" xr:uid="{00000000-0005-0000-0000-000028410000}"/>
    <cellStyle name="Normal 41 2 2 2 3" xfId="1711" xr:uid="{00000000-0005-0000-0000-0000BF060000}"/>
    <cellStyle name="Normal 41 2 2 2 3 2" xfId="2550" xr:uid="{00000000-0005-0000-0000-0000060A0000}"/>
    <cellStyle name="Normal 41 2 2 2 3 2 2" xfId="4239" xr:uid="{00000000-0005-0000-0000-0000A0100000}"/>
    <cellStyle name="Normal 41 2 2 2 3 2 2 2" xfId="14312" xr:uid="{00000000-0005-0000-0000-0000F9370000}"/>
    <cellStyle name="Normal 41 2 2 2 3 2 2 2 3" xfId="29407" xr:uid="{00000000-0005-0000-0000-0000F3720000}"/>
    <cellStyle name="Normal 41 2 2 2 3 2 2 3" xfId="9292" xr:uid="{00000000-0005-0000-0000-00005D240000}"/>
    <cellStyle name="Normal 41 2 2 2 3 2 2 3 3" xfId="24390" xr:uid="{00000000-0005-0000-0000-00005A5F0000}"/>
    <cellStyle name="Normal 41 2 2 2 3 2 2 5" xfId="19377" xr:uid="{00000000-0005-0000-0000-0000C54B0000}"/>
    <cellStyle name="Normal 41 2 2 2 3 2 3" xfId="5931" xr:uid="{00000000-0005-0000-0000-00003C170000}"/>
    <cellStyle name="Normal 41 2 2 2 3 2 3 2" xfId="15983" xr:uid="{00000000-0005-0000-0000-0000803E0000}"/>
    <cellStyle name="Normal 41 2 2 2 3 2 3 2 3" xfId="31078" xr:uid="{00000000-0005-0000-0000-00007A790000}"/>
    <cellStyle name="Normal 41 2 2 2 3 2 3 3" xfId="10963" xr:uid="{00000000-0005-0000-0000-0000E42A0000}"/>
    <cellStyle name="Normal 41 2 2 2 3 2 3 3 3" xfId="26061" xr:uid="{00000000-0005-0000-0000-0000E1650000}"/>
    <cellStyle name="Normal 41 2 2 2 3 2 3 5" xfId="21048" xr:uid="{00000000-0005-0000-0000-00004C520000}"/>
    <cellStyle name="Normal 41 2 2 2 3 2 4" xfId="12641" xr:uid="{00000000-0005-0000-0000-000072310000}"/>
    <cellStyle name="Normal 41 2 2 2 3 2 4 3" xfId="27736" xr:uid="{00000000-0005-0000-0000-00006C6C0000}"/>
    <cellStyle name="Normal 41 2 2 2 3 2 5" xfId="7620" xr:uid="{00000000-0005-0000-0000-0000D51D0000}"/>
    <cellStyle name="Normal 41 2 2 2 3 2 5 3" xfId="22719" xr:uid="{00000000-0005-0000-0000-0000D3580000}"/>
    <cellStyle name="Normal 41 2 2 2 3 2 7" xfId="17706" xr:uid="{00000000-0005-0000-0000-00003E450000}"/>
    <cellStyle name="Normal 41 2 2 2 3 3" xfId="3402" xr:uid="{00000000-0005-0000-0000-00005B0D0000}"/>
    <cellStyle name="Normal 41 2 2 2 3 3 2" xfId="13476" xr:uid="{00000000-0005-0000-0000-0000B5340000}"/>
    <cellStyle name="Normal 41 2 2 2 3 3 2 3" xfId="28571" xr:uid="{00000000-0005-0000-0000-0000AF6F0000}"/>
    <cellStyle name="Normal 41 2 2 2 3 3 3" xfId="8456" xr:uid="{00000000-0005-0000-0000-000019210000}"/>
    <cellStyle name="Normal 41 2 2 2 3 3 3 3" xfId="23554" xr:uid="{00000000-0005-0000-0000-0000165C0000}"/>
    <cellStyle name="Normal 41 2 2 2 3 3 5" xfId="18541" xr:uid="{00000000-0005-0000-0000-000081480000}"/>
    <cellStyle name="Normal 41 2 2 2 3 4" xfId="5095" xr:uid="{00000000-0005-0000-0000-0000F8130000}"/>
    <cellStyle name="Normal 41 2 2 2 3 4 2" xfId="15147" xr:uid="{00000000-0005-0000-0000-00003C3B0000}"/>
    <cellStyle name="Normal 41 2 2 2 3 4 2 3" xfId="30242" xr:uid="{00000000-0005-0000-0000-000036760000}"/>
    <cellStyle name="Normal 41 2 2 2 3 4 3" xfId="10127" xr:uid="{00000000-0005-0000-0000-0000A0270000}"/>
    <cellStyle name="Normal 41 2 2 2 3 4 3 3" xfId="25225" xr:uid="{00000000-0005-0000-0000-00009D620000}"/>
    <cellStyle name="Normal 41 2 2 2 3 4 5" xfId="20212" xr:uid="{00000000-0005-0000-0000-0000084F0000}"/>
    <cellStyle name="Normal 41 2 2 2 3 5" xfId="11805" xr:uid="{00000000-0005-0000-0000-00002E2E0000}"/>
    <cellStyle name="Normal 41 2 2 2 3 5 3" xfId="26900" xr:uid="{00000000-0005-0000-0000-000028690000}"/>
    <cellStyle name="Normal 41 2 2 2 3 6" xfId="6784" xr:uid="{00000000-0005-0000-0000-0000911A0000}"/>
    <cellStyle name="Normal 41 2 2 2 3 6 3" xfId="21883" xr:uid="{00000000-0005-0000-0000-00008F550000}"/>
    <cellStyle name="Normal 41 2 2 2 3 8" xfId="16870" xr:uid="{00000000-0005-0000-0000-0000FA410000}"/>
    <cellStyle name="Normal 41 2 2 2 4" xfId="2132" xr:uid="{00000000-0005-0000-0000-000064080000}"/>
    <cellStyle name="Normal 41 2 2 2 4 2" xfId="3821" xr:uid="{00000000-0005-0000-0000-0000FE0E0000}"/>
    <cellStyle name="Normal 41 2 2 2 4 2 2" xfId="13894" xr:uid="{00000000-0005-0000-0000-000057360000}"/>
    <cellStyle name="Normal 41 2 2 2 4 2 2 3" xfId="28989" xr:uid="{00000000-0005-0000-0000-000051710000}"/>
    <cellStyle name="Normal 41 2 2 2 4 2 3" xfId="8874" xr:uid="{00000000-0005-0000-0000-0000BB220000}"/>
    <cellStyle name="Normal 41 2 2 2 4 2 3 3" xfId="23972" xr:uid="{00000000-0005-0000-0000-0000B85D0000}"/>
    <cellStyle name="Normal 41 2 2 2 4 2 5" xfId="18959" xr:uid="{00000000-0005-0000-0000-0000234A0000}"/>
    <cellStyle name="Normal 41 2 2 2 4 3" xfId="5513" xr:uid="{00000000-0005-0000-0000-00009A150000}"/>
    <cellStyle name="Normal 41 2 2 2 4 3 2" xfId="15565" xr:uid="{00000000-0005-0000-0000-0000DE3C0000}"/>
    <cellStyle name="Normal 41 2 2 2 4 3 2 3" xfId="30660" xr:uid="{00000000-0005-0000-0000-0000D8770000}"/>
    <cellStyle name="Normal 41 2 2 2 4 3 3" xfId="10545" xr:uid="{00000000-0005-0000-0000-000042290000}"/>
    <cellStyle name="Normal 41 2 2 2 4 3 3 3" xfId="25643" xr:uid="{00000000-0005-0000-0000-00003F640000}"/>
    <cellStyle name="Normal 41 2 2 2 4 3 5" xfId="20630" xr:uid="{00000000-0005-0000-0000-0000AA500000}"/>
    <cellStyle name="Normal 41 2 2 2 4 4" xfId="12223" xr:uid="{00000000-0005-0000-0000-0000D02F0000}"/>
    <cellStyle name="Normal 41 2 2 2 4 4 3" xfId="27318" xr:uid="{00000000-0005-0000-0000-0000CA6A0000}"/>
    <cellStyle name="Normal 41 2 2 2 4 5" xfId="7202" xr:uid="{00000000-0005-0000-0000-0000331C0000}"/>
    <cellStyle name="Normal 41 2 2 2 4 5 3" xfId="22301" xr:uid="{00000000-0005-0000-0000-000031570000}"/>
    <cellStyle name="Normal 41 2 2 2 4 7" xfId="17288" xr:uid="{00000000-0005-0000-0000-00009C430000}"/>
    <cellStyle name="Normal 41 2 2 2 5" xfId="2984" xr:uid="{00000000-0005-0000-0000-0000B90B0000}"/>
    <cellStyle name="Normal 41 2 2 2 5 2" xfId="13058" xr:uid="{00000000-0005-0000-0000-000013330000}"/>
    <cellStyle name="Normal 41 2 2 2 5 2 3" xfId="28153" xr:uid="{00000000-0005-0000-0000-00000D6E0000}"/>
    <cellStyle name="Normal 41 2 2 2 5 3" xfId="8038" xr:uid="{00000000-0005-0000-0000-0000771F0000}"/>
    <cellStyle name="Normal 41 2 2 2 5 3 3" xfId="23136" xr:uid="{00000000-0005-0000-0000-0000745A0000}"/>
    <cellStyle name="Normal 41 2 2 2 5 5" xfId="18123" xr:uid="{00000000-0005-0000-0000-0000DF460000}"/>
    <cellStyle name="Normal 41 2 2 2 6" xfId="4677" xr:uid="{00000000-0005-0000-0000-000056120000}"/>
    <cellStyle name="Normal 41 2 2 2 6 2" xfId="14729" xr:uid="{00000000-0005-0000-0000-00009A390000}"/>
    <cellStyle name="Normal 41 2 2 2 6 2 3" xfId="29824" xr:uid="{00000000-0005-0000-0000-000094740000}"/>
    <cellStyle name="Normal 41 2 2 2 6 3" xfId="9709" xr:uid="{00000000-0005-0000-0000-0000FE250000}"/>
    <cellStyle name="Normal 41 2 2 2 6 3 3" xfId="24807" xr:uid="{00000000-0005-0000-0000-0000FB600000}"/>
    <cellStyle name="Normal 41 2 2 2 6 5" xfId="19794" xr:uid="{00000000-0005-0000-0000-0000664D0000}"/>
    <cellStyle name="Normal 41 2 2 2 7" xfId="11387" xr:uid="{00000000-0005-0000-0000-00008C2C0000}"/>
    <cellStyle name="Normal 41 2 2 2 7 3" xfId="26482" xr:uid="{00000000-0005-0000-0000-000086670000}"/>
    <cellStyle name="Normal 41 2 2 2 8" xfId="6366" xr:uid="{00000000-0005-0000-0000-0000EF180000}"/>
    <cellStyle name="Normal 41 2 2 2 8 3" xfId="21465" xr:uid="{00000000-0005-0000-0000-0000ED530000}"/>
    <cellStyle name="Normal 41 2 2 3" xfId="1394" xr:uid="{00000000-0005-0000-0000-000082050000}"/>
    <cellStyle name="Normal 41 2 2 3 2" xfId="1815" xr:uid="{00000000-0005-0000-0000-000027070000}"/>
    <cellStyle name="Normal 41 2 2 3 2 2" xfId="2654" xr:uid="{00000000-0005-0000-0000-00006E0A0000}"/>
    <cellStyle name="Normal 41 2 2 3 2 2 2" xfId="4343" xr:uid="{00000000-0005-0000-0000-000008110000}"/>
    <cellStyle name="Normal 41 2 2 3 2 2 2 2" xfId="14416" xr:uid="{00000000-0005-0000-0000-000061380000}"/>
    <cellStyle name="Normal 41 2 2 3 2 2 2 2 3" xfId="29511" xr:uid="{00000000-0005-0000-0000-00005B730000}"/>
    <cellStyle name="Normal 41 2 2 3 2 2 2 3" xfId="9396" xr:uid="{00000000-0005-0000-0000-0000C5240000}"/>
    <cellStyle name="Normal 41 2 2 3 2 2 2 3 3" xfId="24494" xr:uid="{00000000-0005-0000-0000-0000C25F0000}"/>
    <cellStyle name="Normal 41 2 2 3 2 2 2 5" xfId="19481" xr:uid="{00000000-0005-0000-0000-00002D4C0000}"/>
    <cellStyle name="Normal 41 2 2 3 2 2 3" xfId="6035" xr:uid="{00000000-0005-0000-0000-0000A4170000}"/>
    <cellStyle name="Normal 41 2 2 3 2 2 3 2" xfId="16087" xr:uid="{00000000-0005-0000-0000-0000E83E0000}"/>
    <cellStyle name="Normal 41 2 2 3 2 2 3 2 3" xfId="31182" xr:uid="{00000000-0005-0000-0000-0000E2790000}"/>
    <cellStyle name="Normal 41 2 2 3 2 2 3 3" xfId="11067" xr:uid="{00000000-0005-0000-0000-00004C2B0000}"/>
    <cellStyle name="Normal 41 2 2 3 2 2 3 3 3" xfId="26165" xr:uid="{00000000-0005-0000-0000-000049660000}"/>
    <cellStyle name="Normal 41 2 2 3 2 2 3 5" xfId="21152" xr:uid="{00000000-0005-0000-0000-0000B4520000}"/>
    <cellStyle name="Normal 41 2 2 3 2 2 4" xfId="12745" xr:uid="{00000000-0005-0000-0000-0000DA310000}"/>
    <cellStyle name="Normal 41 2 2 3 2 2 4 3" xfId="27840" xr:uid="{00000000-0005-0000-0000-0000D46C0000}"/>
    <cellStyle name="Normal 41 2 2 3 2 2 5" xfId="7724" xr:uid="{00000000-0005-0000-0000-00003D1E0000}"/>
    <cellStyle name="Normal 41 2 2 3 2 2 5 3" xfId="22823" xr:uid="{00000000-0005-0000-0000-00003B590000}"/>
    <cellStyle name="Normal 41 2 2 3 2 2 7" xfId="17810" xr:uid="{00000000-0005-0000-0000-0000A6450000}"/>
    <cellStyle name="Normal 41 2 2 3 2 3" xfId="3506" xr:uid="{00000000-0005-0000-0000-0000C30D0000}"/>
    <cellStyle name="Normal 41 2 2 3 2 3 2" xfId="13580" xr:uid="{00000000-0005-0000-0000-00001D350000}"/>
    <cellStyle name="Normal 41 2 2 3 2 3 2 3" xfId="28675" xr:uid="{00000000-0005-0000-0000-000017700000}"/>
    <cellStyle name="Normal 41 2 2 3 2 3 3" xfId="8560" xr:uid="{00000000-0005-0000-0000-000081210000}"/>
    <cellStyle name="Normal 41 2 2 3 2 3 3 3" xfId="23658" xr:uid="{00000000-0005-0000-0000-00007E5C0000}"/>
    <cellStyle name="Normal 41 2 2 3 2 3 5" xfId="18645" xr:uid="{00000000-0005-0000-0000-0000E9480000}"/>
    <cellStyle name="Normal 41 2 2 3 2 4" xfId="5199" xr:uid="{00000000-0005-0000-0000-000060140000}"/>
    <cellStyle name="Normal 41 2 2 3 2 4 2" xfId="15251" xr:uid="{00000000-0005-0000-0000-0000A43B0000}"/>
    <cellStyle name="Normal 41 2 2 3 2 4 2 3" xfId="30346" xr:uid="{00000000-0005-0000-0000-00009E760000}"/>
    <cellStyle name="Normal 41 2 2 3 2 4 3" xfId="10231" xr:uid="{00000000-0005-0000-0000-000008280000}"/>
    <cellStyle name="Normal 41 2 2 3 2 4 3 3" xfId="25329" xr:uid="{00000000-0005-0000-0000-000005630000}"/>
    <cellStyle name="Normal 41 2 2 3 2 4 5" xfId="20316" xr:uid="{00000000-0005-0000-0000-0000704F0000}"/>
    <cellStyle name="Normal 41 2 2 3 2 5" xfId="11909" xr:uid="{00000000-0005-0000-0000-0000962E0000}"/>
    <cellStyle name="Normal 41 2 2 3 2 5 3" xfId="27004" xr:uid="{00000000-0005-0000-0000-000090690000}"/>
    <cellStyle name="Normal 41 2 2 3 2 6" xfId="6888" xr:uid="{00000000-0005-0000-0000-0000F91A0000}"/>
    <cellStyle name="Normal 41 2 2 3 2 6 3" xfId="21987" xr:uid="{00000000-0005-0000-0000-0000F7550000}"/>
    <cellStyle name="Normal 41 2 2 3 2 8" xfId="16974" xr:uid="{00000000-0005-0000-0000-000062420000}"/>
    <cellStyle name="Normal 41 2 2 3 3" xfId="2236" xr:uid="{00000000-0005-0000-0000-0000CC080000}"/>
    <cellStyle name="Normal 41 2 2 3 3 2" xfId="3925" xr:uid="{00000000-0005-0000-0000-0000660F0000}"/>
    <cellStyle name="Normal 41 2 2 3 3 2 2" xfId="13998" xr:uid="{00000000-0005-0000-0000-0000BF360000}"/>
    <cellStyle name="Normal 41 2 2 3 3 2 2 3" xfId="29093" xr:uid="{00000000-0005-0000-0000-0000B9710000}"/>
    <cellStyle name="Normal 41 2 2 3 3 2 3" xfId="8978" xr:uid="{00000000-0005-0000-0000-000023230000}"/>
    <cellStyle name="Normal 41 2 2 3 3 2 3 3" xfId="24076" xr:uid="{00000000-0005-0000-0000-0000205E0000}"/>
    <cellStyle name="Normal 41 2 2 3 3 2 5" xfId="19063" xr:uid="{00000000-0005-0000-0000-00008B4A0000}"/>
    <cellStyle name="Normal 41 2 2 3 3 3" xfId="5617" xr:uid="{00000000-0005-0000-0000-000002160000}"/>
    <cellStyle name="Normal 41 2 2 3 3 3 2" xfId="15669" xr:uid="{00000000-0005-0000-0000-0000463D0000}"/>
    <cellStyle name="Normal 41 2 2 3 3 3 2 3" xfId="30764" xr:uid="{00000000-0005-0000-0000-000040780000}"/>
    <cellStyle name="Normal 41 2 2 3 3 3 3" xfId="10649" xr:uid="{00000000-0005-0000-0000-0000AA290000}"/>
    <cellStyle name="Normal 41 2 2 3 3 3 3 3" xfId="25747" xr:uid="{00000000-0005-0000-0000-0000A7640000}"/>
    <cellStyle name="Normal 41 2 2 3 3 3 5" xfId="20734" xr:uid="{00000000-0005-0000-0000-000012510000}"/>
    <cellStyle name="Normal 41 2 2 3 3 4" xfId="12327" xr:uid="{00000000-0005-0000-0000-000038300000}"/>
    <cellStyle name="Normal 41 2 2 3 3 4 3" xfId="27422" xr:uid="{00000000-0005-0000-0000-0000326B0000}"/>
    <cellStyle name="Normal 41 2 2 3 3 5" xfId="7306" xr:uid="{00000000-0005-0000-0000-00009B1C0000}"/>
    <cellStyle name="Normal 41 2 2 3 3 5 3" xfId="22405" xr:uid="{00000000-0005-0000-0000-000099570000}"/>
    <cellStyle name="Normal 41 2 2 3 3 7" xfId="17392" xr:uid="{00000000-0005-0000-0000-000004440000}"/>
    <cellStyle name="Normal 41 2 2 3 4" xfId="3088" xr:uid="{00000000-0005-0000-0000-0000210C0000}"/>
    <cellStyle name="Normal 41 2 2 3 4 2" xfId="13162" xr:uid="{00000000-0005-0000-0000-00007B330000}"/>
    <cellStyle name="Normal 41 2 2 3 4 2 3" xfId="28257" xr:uid="{00000000-0005-0000-0000-0000756E0000}"/>
    <cellStyle name="Normal 41 2 2 3 4 3" xfId="8142" xr:uid="{00000000-0005-0000-0000-0000DF1F0000}"/>
    <cellStyle name="Normal 41 2 2 3 4 3 3" xfId="23240" xr:uid="{00000000-0005-0000-0000-0000DC5A0000}"/>
    <cellStyle name="Normal 41 2 2 3 4 5" xfId="18227" xr:uid="{00000000-0005-0000-0000-000047470000}"/>
    <cellStyle name="Normal 41 2 2 3 5" xfId="4781" xr:uid="{00000000-0005-0000-0000-0000BE120000}"/>
    <cellStyle name="Normal 41 2 2 3 5 2" xfId="14833" xr:uid="{00000000-0005-0000-0000-0000023A0000}"/>
    <cellStyle name="Normal 41 2 2 3 5 2 3" xfId="29928" xr:uid="{00000000-0005-0000-0000-0000FC740000}"/>
    <cellStyle name="Normal 41 2 2 3 5 3" xfId="9813" xr:uid="{00000000-0005-0000-0000-000066260000}"/>
    <cellStyle name="Normal 41 2 2 3 5 3 3" xfId="24911" xr:uid="{00000000-0005-0000-0000-000063610000}"/>
    <cellStyle name="Normal 41 2 2 3 5 5" xfId="19898" xr:uid="{00000000-0005-0000-0000-0000CE4D0000}"/>
    <cellStyle name="Normal 41 2 2 3 6" xfId="11491" xr:uid="{00000000-0005-0000-0000-0000F42C0000}"/>
    <cellStyle name="Normal 41 2 2 3 6 3" xfId="26586" xr:uid="{00000000-0005-0000-0000-0000EE670000}"/>
    <cellStyle name="Normal 41 2 2 3 7" xfId="6470" xr:uid="{00000000-0005-0000-0000-000057190000}"/>
    <cellStyle name="Normal 41 2 2 3 7 3" xfId="21569" xr:uid="{00000000-0005-0000-0000-000055540000}"/>
    <cellStyle name="Normal 41 2 2 3 9" xfId="16556" xr:uid="{00000000-0005-0000-0000-0000C0400000}"/>
    <cellStyle name="Normal 41 2 2 4" xfId="1607" xr:uid="{00000000-0005-0000-0000-000057060000}"/>
    <cellStyle name="Normal 41 2 2 4 2" xfId="2446" xr:uid="{00000000-0005-0000-0000-00009E090000}"/>
    <cellStyle name="Normal 41 2 2 4 2 2" xfId="4135" xr:uid="{00000000-0005-0000-0000-000038100000}"/>
    <cellStyle name="Normal 41 2 2 4 2 2 2" xfId="14208" xr:uid="{00000000-0005-0000-0000-000091370000}"/>
    <cellStyle name="Normal 41 2 2 4 2 2 2 3" xfId="29303" xr:uid="{00000000-0005-0000-0000-00008B720000}"/>
    <cellStyle name="Normal 41 2 2 4 2 2 3" xfId="9188" xr:uid="{00000000-0005-0000-0000-0000F5230000}"/>
    <cellStyle name="Normal 41 2 2 4 2 2 3 3" xfId="24286" xr:uid="{00000000-0005-0000-0000-0000F25E0000}"/>
    <cellStyle name="Normal 41 2 2 4 2 2 5" xfId="19273" xr:uid="{00000000-0005-0000-0000-00005D4B0000}"/>
    <cellStyle name="Normal 41 2 2 4 2 3" xfId="5827" xr:uid="{00000000-0005-0000-0000-0000D4160000}"/>
    <cellStyle name="Normal 41 2 2 4 2 3 2" xfId="15879" xr:uid="{00000000-0005-0000-0000-0000183E0000}"/>
    <cellStyle name="Normal 41 2 2 4 2 3 2 3" xfId="30974" xr:uid="{00000000-0005-0000-0000-000012790000}"/>
    <cellStyle name="Normal 41 2 2 4 2 3 3" xfId="10859" xr:uid="{00000000-0005-0000-0000-00007C2A0000}"/>
    <cellStyle name="Normal 41 2 2 4 2 3 3 3" xfId="25957" xr:uid="{00000000-0005-0000-0000-000079650000}"/>
    <cellStyle name="Normal 41 2 2 4 2 3 5" xfId="20944" xr:uid="{00000000-0005-0000-0000-0000E4510000}"/>
    <cellStyle name="Normal 41 2 2 4 2 4" xfId="12537" xr:uid="{00000000-0005-0000-0000-00000A310000}"/>
    <cellStyle name="Normal 41 2 2 4 2 4 3" xfId="27632" xr:uid="{00000000-0005-0000-0000-0000046C0000}"/>
    <cellStyle name="Normal 41 2 2 4 2 5" xfId="7516" xr:uid="{00000000-0005-0000-0000-00006D1D0000}"/>
    <cellStyle name="Normal 41 2 2 4 2 5 3" xfId="22615" xr:uid="{00000000-0005-0000-0000-00006B580000}"/>
    <cellStyle name="Normal 41 2 2 4 2 7" xfId="17602" xr:uid="{00000000-0005-0000-0000-0000D6440000}"/>
    <cellStyle name="Normal 41 2 2 4 3" xfId="3298" xr:uid="{00000000-0005-0000-0000-0000F30C0000}"/>
    <cellStyle name="Normal 41 2 2 4 3 2" xfId="13372" xr:uid="{00000000-0005-0000-0000-00004D340000}"/>
    <cellStyle name="Normal 41 2 2 4 3 2 3" xfId="28467" xr:uid="{00000000-0005-0000-0000-0000476F0000}"/>
    <cellStyle name="Normal 41 2 2 4 3 3" xfId="8352" xr:uid="{00000000-0005-0000-0000-0000B1200000}"/>
    <cellStyle name="Normal 41 2 2 4 3 3 3" xfId="23450" xr:uid="{00000000-0005-0000-0000-0000AE5B0000}"/>
    <cellStyle name="Normal 41 2 2 4 3 5" xfId="18437" xr:uid="{00000000-0005-0000-0000-000019480000}"/>
    <cellStyle name="Normal 41 2 2 4 4" xfId="4991" xr:uid="{00000000-0005-0000-0000-000090130000}"/>
    <cellStyle name="Normal 41 2 2 4 4 2" xfId="15043" xr:uid="{00000000-0005-0000-0000-0000D43A0000}"/>
    <cellStyle name="Normal 41 2 2 4 4 2 3" xfId="30138" xr:uid="{00000000-0005-0000-0000-0000CE750000}"/>
    <cellStyle name="Normal 41 2 2 4 4 3" xfId="10023" xr:uid="{00000000-0005-0000-0000-000038270000}"/>
    <cellStyle name="Normal 41 2 2 4 4 3 3" xfId="25121" xr:uid="{00000000-0005-0000-0000-000035620000}"/>
    <cellStyle name="Normal 41 2 2 4 4 5" xfId="20108" xr:uid="{00000000-0005-0000-0000-0000A04E0000}"/>
    <cellStyle name="Normal 41 2 2 4 5" xfId="11701" xr:uid="{00000000-0005-0000-0000-0000C62D0000}"/>
    <cellStyle name="Normal 41 2 2 4 5 3" xfId="26796" xr:uid="{00000000-0005-0000-0000-0000C0680000}"/>
    <cellStyle name="Normal 41 2 2 4 6" xfId="6680" xr:uid="{00000000-0005-0000-0000-0000291A0000}"/>
    <cellStyle name="Normal 41 2 2 4 6 3" xfId="21779" xr:uid="{00000000-0005-0000-0000-000027550000}"/>
    <cellStyle name="Normal 41 2 2 4 8" xfId="16766" xr:uid="{00000000-0005-0000-0000-000092410000}"/>
    <cellStyle name="Normal 41 2 2 5" xfId="2028" xr:uid="{00000000-0005-0000-0000-0000FC070000}"/>
    <cellStyle name="Normal 41 2 2 5 2" xfId="3717" xr:uid="{00000000-0005-0000-0000-0000960E0000}"/>
    <cellStyle name="Normal 41 2 2 5 2 2" xfId="13790" xr:uid="{00000000-0005-0000-0000-0000EF350000}"/>
    <cellStyle name="Normal 41 2 2 5 2 2 3" xfId="28885" xr:uid="{00000000-0005-0000-0000-0000E9700000}"/>
    <cellStyle name="Normal 41 2 2 5 2 3" xfId="8770" xr:uid="{00000000-0005-0000-0000-000053220000}"/>
    <cellStyle name="Normal 41 2 2 5 2 3 3" xfId="23868" xr:uid="{00000000-0005-0000-0000-0000505D0000}"/>
    <cellStyle name="Normal 41 2 2 5 2 5" xfId="18855" xr:uid="{00000000-0005-0000-0000-0000BB490000}"/>
    <cellStyle name="Normal 41 2 2 5 3" xfId="5409" xr:uid="{00000000-0005-0000-0000-000032150000}"/>
    <cellStyle name="Normal 41 2 2 5 3 2" xfId="15461" xr:uid="{00000000-0005-0000-0000-0000763C0000}"/>
    <cellStyle name="Normal 41 2 2 5 3 2 3" xfId="30556" xr:uid="{00000000-0005-0000-0000-000070770000}"/>
    <cellStyle name="Normal 41 2 2 5 3 3" xfId="10441" xr:uid="{00000000-0005-0000-0000-0000DA280000}"/>
    <cellStyle name="Normal 41 2 2 5 3 3 3" xfId="25539" xr:uid="{00000000-0005-0000-0000-0000D7630000}"/>
    <cellStyle name="Normal 41 2 2 5 3 5" xfId="20526" xr:uid="{00000000-0005-0000-0000-000042500000}"/>
    <cellStyle name="Normal 41 2 2 5 4" xfId="12119" xr:uid="{00000000-0005-0000-0000-0000682F0000}"/>
    <cellStyle name="Normal 41 2 2 5 4 3" xfId="27214" xr:uid="{00000000-0005-0000-0000-0000626A0000}"/>
    <cellStyle name="Normal 41 2 2 5 5" xfId="7098" xr:uid="{00000000-0005-0000-0000-0000CB1B0000}"/>
    <cellStyle name="Normal 41 2 2 5 5 3" xfId="22197" xr:uid="{00000000-0005-0000-0000-0000C9560000}"/>
    <cellStyle name="Normal 41 2 2 5 7" xfId="17184" xr:uid="{00000000-0005-0000-0000-000034430000}"/>
    <cellStyle name="Normal 41 2 2 6" xfId="2880" xr:uid="{00000000-0005-0000-0000-0000510B0000}"/>
    <cellStyle name="Normal 41 2 2 6 2" xfId="12954" xr:uid="{00000000-0005-0000-0000-0000AB320000}"/>
    <cellStyle name="Normal 41 2 2 6 2 3" xfId="28049" xr:uid="{00000000-0005-0000-0000-0000A56D0000}"/>
    <cellStyle name="Normal 41 2 2 6 3" xfId="7934" xr:uid="{00000000-0005-0000-0000-00000F1F0000}"/>
    <cellStyle name="Normal 41 2 2 6 3 3" xfId="23032" xr:uid="{00000000-0005-0000-0000-00000C5A0000}"/>
    <cellStyle name="Normal 41 2 2 6 5" xfId="18019" xr:uid="{00000000-0005-0000-0000-000077460000}"/>
    <cellStyle name="Normal 41 2 2 7" xfId="4573" xr:uid="{00000000-0005-0000-0000-0000EE110000}"/>
    <cellStyle name="Normal 41 2 2 7 2" xfId="14625" xr:uid="{00000000-0005-0000-0000-000032390000}"/>
    <cellStyle name="Normal 41 2 2 7 2 3" xfId="29720" xr:uid="{00000000-0005-0000-0000-00002C740000}"/>
    <cellStyle name="Normal 41 2 2 7 3" xfId="9605" xr:uid="{00000000-0005-0000-0000-000096250000}"/>
    <cellStyle name="Normal 41 2 2 7 3 3" xfId="24703" xr:uid="{00000000-0005-0000-0000-000093600000}"/>
    <cellStyle name="Normal 41 2 2 7 5" xfId="19690" xr:uid="{00000000-0005-0000-0000-0000FE4C0000}"/>
    <cellStyle name="Normal 41 2 2 8" xfId="11283" xr:uid="{00000000-0005-0000-0000-0000242C0000}"/>
    <cellStyle name="Normal 41 2 2 8 3" xfId="26378" xr:uid="{00000000-0005-0000-0000-00001E670000}"/>
    <cellStyle name="Normal 41 2 2 9" xfId="6262" xr:uid="{00000000-0005-0000-0000-000087180000}"/>
    <cellStyle name="Normal 41 2 2 9 3" xfId="21361" xr:uid="{00000000-0005-0000-0000-000085530000}"/>
    <cellStyle name="Normal 41 2 3" xfId="1227" xr:uid="{00000000-0005-0000-0000-0000DB040000}"/>
    <cellStyle name="Normal 41 2 3 10" xfId="16400" xr:uid="{00000000-0005-0000-0000-000024400000}"/>
    <cellStyle name="Normal 41 2 3 2" xfId="1446" xr:uid="{00000000-0005-0000-0000-0000B6050000}"/>
    <cellStyle name="Normal 41 2 3 2 2" xfId="1867" xr:uid="{00000000-0005-0000-0000-00005B070000}"/>
    <cellStyle name="Normal 41 2 3 2 2 2" xfId="2706" xr:uid="{00000000-0005-0000-0000-0000A20A0000}"/>
    <cellStyle name="Normal 41 2 3 2 2 2 2" xfId="4395" xr:uid="{00000000-0005-0000-0000-00003C110000}"/>
    <cellStyle name="Normal 41 2 3 2 2 2 2 2" xfId="14468" xr:uid="{00000000-0005-0000-0000-000095380000}"/>
    <cellStyle name="Normal 41 2 3 2 2 2 2 2 3" xfId="29563" xr:uid="{00000000-0005-0000-0000-00008F730000}"/>
    <cellStyle name="Normal 41 2 3 2 2 2 2 3" xfId="9448" xr:uid="{00000000-0005-0000-0000-0000F9240000}"/>
    <cellStyle name="Normal 41 2 3 2 2 2 2 3 3" xfId="24546" xr:uid="{00000000-0005-0000-0000-0000F65F0000}"/>
    <cellStyle name="Normal 41 2 3 2 2 2 2 5" xfId="19533" xr:uid="{00000000-0005-0000-0000-0000614C0000}"/>
    <cellStyle name="Normal 41 2 3 2 2 2 3" xfId="6087" xr:uid="{00000000-0005-0000-0000-0000D8170000}"/>
    <cellStyle name="Normal 41 2 3 2 2 2 3 2" xfId="16139" xr:uid="{00000000-0005-0000-0000-00001C3F0000}"/>
    <cellStyle name="Normal 41 2 3 2 2 2 3 2 3" xfId="31234" xr:uid="{00000000-0005-0000-0000-0000167A0000}"/>
    <cellStyle name="Normal 41 2 3 2 2 2 3 3" xfId="11119" xr:uid="{00000000-0005-0000-0000-0000802B0000}"/>
    <cellStyle name="Normal 41 2 3 2 2 2 3 3 3" xfId="26217" xr:uid="{00000000-0005-0000-0000-00007D660000}"/>
    <cellStyle name="Normal 41 2 3 2 2 2 3 5" xfId="21204" xr:uid="{00000000-0005-0000-0000-0000E8520000}"/>
    <cellStyle name="Normal 41 2 3 2 2 2 4" xfId="12797" xr:uid="{00000000-0005-0000-0000-00000E320000}"/>
    <cellStyle name="Normal 41 2 3 2 2 2 4 3" xfId="27892" xr:uid="{00000000-0005-0000-0000-0000086D0000}"/>
    <cellStyle name="Normal 41 2 3 2 2 2 5" xfId="7776" xr:uid="{00000000-0005-0000-0000-0000711E0000}"/>
    <cellStyle name="Normal 41 2 3 2 2 2 5 3" xfId="22875" xr:uid="{00000000-0005-0000-0000-00006F590000}"/>
    <cellStyle name="Normal 41 2 3 2 2 2 7" xfId="17862" xr:uid="{00000000-0005-0000-0000-0000DA450000}"/>
    <cellStyle name="Normal 41 2 3 2 2 3" xfId="3558" xr:uid="{00000000-0005-0000-0000-0000F70D0000}"/>
    <cellStyle name="Normal 41 2 3 2 2 3 2" xfId="13632" xr:uid="{00000000-0005-0000-0000-000051350000}"/>
    <cellStyle name="Normal 41 2 3 2 2 3 2 3" xfId="28727" xr:uid="{00000000-0005-0000-0000-00004B700000}"/>
    <cellStyle name="Normal 41 2 3 2 2 3 3" xfId="8612" xr:uid="{00000000-0005-0000-0000-0000B5210000}"/>
    <cellStyle name="Normal 41 2 3 2 2 3 3 3" xfId="23710" xr:uid="{00000000-0005-0000-0000-0000B25C0000}"/>
    <cellStyle name="Normal 41 2 3 2 2 3 5" xfId="18697" xr:uid="{00000000-0005-0000-0000-00001D490000}"/>
    <cellStyle name="Normal 41 2 3 2 2 4" xfId="5251" xr:uid="{00000000-0005-0000-0000-000094140000}"/>
    <cellStyle name="Normal 41 2 3 2 2 4 2" xfId="15303" xr:uid="{00000000-0005-0000-0000-0000D83B0000}"/>
    <cellStyle name="Normal 41 2 3 2 2 4 2 3" xfId="30398" xr:uid="{00000000-0005-0000-0000-0000D2760000}"/>
    <cellStyle name="Normal 41 2 3 2 2 4 3" xfId="10283" xr:uid="{00000000-0005-0000-0000-00003C280000}"/>
    <cellStyle name="Normal 41 2 3 2 2 4 3 3" xfId="25381" xr:uid="{00000000-0005-0000-0000-000039630000}"/>
    <cellStyle name="Normal 41 2 3 2 2 4 5" xfId="20368" xr:uid="{00000000-0005-0000-0000-0000A44F0000}"/>
    <cellStyle name="Normal 41 2 3 2 2 5" xfId="11961" xr:uid="{00000000-0005-0000-0000-0000CA2E0000}"/>
    <cellStyle name="Normal 41 2 3 2 2 5 3" xfId="27056" xr:uid="{00000000-0005-0000-0000-0000C4690000}"/>
    <cellStyle name="Normal 41 2 3 2 2 6" xfId="6940" xr:uid="{00000000-0005-0000-0000-00002D1B0000}"/>
    <cellStyle name="Normal 41 2 3 2 2 6 3" xfId="22039" xr:uid="{00000000-0005-0000-0000-00002B560000}"/>
    <cellStyle name="Normal 41 2 3 2 2 8" xfId="17026" xr:uid="{00000000-0005-0000-0000-000096420000}"/>
    <cellStyle name="Normal 41 2 3 2 3" xfId="2288" xr:uid="{00000000-0005-0000-0000-000000090000}"/>
    <cellStyle name="Normal 41 2 3 2 3 2" xfId="3977" xr:uid="{00000000-0005-0000-0000-00009A0F0000}"/>
    <cellStyle name="Normal 41 2 3 2 3 2 2" xfId="14050" xr:uid="{00000000-0005-0000-0000-0000F3360000}"/>
    <cellStyle name="Normal 41 2 3 2 3 2 2 3" xfId="29145" xr:uid="{00000000-0005-0000-0000-0000ED710000}"/>
    <cellStyle name="Normal 41 2 3 2 3 2 3" xfId="9030" xr:uid="{00000000-0005-0000-0000-000057230000}"/>
    <cellStyle name="Normal 41 2 3 2 3 2 3 3" xfId="24128" xr:uid="{00000000-0005-0000-0000-0000545E0000}"/>
    <cellStyle name="Normal 41 2 3 2 3 2 5" xfId="19115" xr:uid="{00000000-0005-0000-0000-0000BF4A0000}"/>
    <cellStyle name="Normal 41 2 3 2 3 3" xfId="5669" xr:uid="{00000000-0005-0000-0000-000036160000}"/>
    <cellStyle name="Normal 41 2 3 2 3 3 2" xfId="15721" xr:uid="{00000000-0005-0000-0000-00007A3D0000}"/>
    <cellStyle name="Normal 41 2 3 2 3 3 2 3" xfId="30816" xr:uid="{00000000-0005-0000-0000-000074780000}"/>
    <cellStyle name="Normal 41 2 3 2 3 3 3" xfId="10701" xr:uid="{00000000-0005-0000-0000-0000DE290000}"/>
    <cellStyle name="Normal 41 2 3 2 3 3 3 3" xfId="25799" xr:uid="{00000000-0005-0000-0000-0000DB640000}"/>
    <cellStyle name="Normal 41 2 3 2 3 3 5" xfId="20786" xr:uid="{00000000-0005-0000-0000-000046510000}"/>
    <cellStyle name="Normal 41 2 3 2 3 4" xfId="12379" xr:uid="{00000000-0005-0000-0000-00006C300000}"/>
    <cellStyle name="Normal 41 2 3 2 3 4 3" xfId="27474" xr:uid="{00000000-0005-0000-0000-0000666B0000}"/>
    <cellStyle name="Normal 41 2 3 2 3 5" xfId="7358" xr:uid="{00000000-0005-0000-0000-0000CF1C0000}"/>
    <cellStyle name="Normal 41 2 3 2 3 5 3" xfId="22457" xr:uid="{00000000-0005-0000-0000-0000CD570000}"/>
    <cellStyle name="Normal 41 2 3 2 3 7" xfId="17444" xr:uid="{00000000-0005-0000-0000-000038440000}"/>
    <cellStyle name="Normal 41 2 3 2 4" xfId="3140" xr:uid="{00000000-0005-0000-0000-0000550C0000}"/>
    <cellStyle name="Normal 41 2 3 2 4 2" xfId="13214" xr:uid="{00000000-0005-0000-0000-0000AF330000}"/>
    <cellStyle name="Normal 41 2 3 2 4 2 3" xfId="28309" xr:uid="{00000000-0005-0000-0000-0000A96E0000}"/>
    <cellStyle name="Normal 41 2 3 2 4 3" xfId="8194" xr:uid="{00000000-0005-0000-0000-000013200000}"/>
    <cellStyle name="Normal 41 2 3 2 4 3 3" xfId="23292" xr:uid="{00000000-0005-0000-0000-0000105B0000}"/>
    <cellStyle name="Normal 41 2 3 2 4 5" xfId="18279" xr:uid="{00000000-0005-0000-0000-00007B470000}"/>
    <cellStyle name="Normal 41 2 3 2 5" xfId="4833" xr:uid="{00000000-0005-0000-0000-0000F2120000}"/>
    <cellStyle name="Normal 41 2 3 2 5 2" xfId="14885" xr:uid="{00000000-0005-0000-0000-0000363A0000}"/>
    <cellStyle name="Normal 41 2 3 2 5 2 3" xfId="29980" xr:uid="{00000000-0005-0000-0000-000030750000}"/>
    <cellStyle name="Normal 41 2 3 2 5 3" xfId="9865" xr:uid="{00000000-0005-0000-0000-00009A260000}"/>
    <cellStyle name="Normal 41 2 3 2 5 3 3" xfId="24963" xr:uid="{00000000-0005-0000-0000-000097610000}"/>
    <cellStyle name="Normal 41 2 3 2 5 5" xfId="19950" xr:uid="{00000000-0005-0000-0000-0000024E0000}"/>
    <cellStyle name="Normal 41 2 3 2 6" xfId="11543" xr:uid="{00000000-0005-0000-0000-0000282D0000}"/>
    <cellStyle name="Normal 41 2 3 2 6 3" xfId="26638" xr:uid="{00000000-0005-0000-0000-000022680000}"/>
    <cellStyle name="Normal 41 2 3 2 7" xfId="6522" xr:uid="{00000000-0005-0000-0000-00008B190000}"/>
    <cellStyle name="Normal 41 2 3 2 7 3" xfId="21621" xr:uid="{00000000-0005-0000-0000-000089540000}"/>
    <cellStyle name="Normal 41 2 3 2 9" xfId="16608" xr:uid="{00000000-0005-0000-0000-0000F4400000}"/>
    <cellStyle name="Normal 41 2 3 3" xfId="1659" xr:uid="{00000000-0005-0000-0000-00008B060000}"/>
    <cellStyle name="Normal 41 2 3 3 2" xfId="2498" xr:uid="{00000000-0005-0000-0000-0000D2090000}"/>
    <cellStyle name="Normal 41 2 3 3 2 2" xfId="4187" xr:uid="{00000000-0005-0000-0000-00006C100000}"/>
    <cellStyle name="Normal 41 2 3 3 2 2 2" xfId="14260" xr:uid="{00000000-0005-0000-0000-0000C5370000}"/>
    <cellStyle name="Normal 41 2 3 3 2 2 2 3" xfId="29355" xr:uid="{00000000-0005-0000-0000-0000BF720000}"/>
    <cellStyle name="Normal 41 2 3 3 2 2 3" xfId="9240" xr:uid="{00000000-0005-0000-0000-000029240000}"/>
    <cellStyle name="Normal 41 2 3 3 2 2 3 3" xfId="24338" xr:uid="{00000000-0005-0000-0000-0000265F0000}"/>
    <cellStyle name="Normal 41 2 3 3 2 2 5" xfId="19325" xr:uid="{00000000-0005-0000-0000-0000914B0000}"/>
    <cellStyle name="Normal 41 2 3 3 2 3" xfId="5879" xr:uid="{00000000-0005-0000-0000-000008170000}"/>
    <cellStyle name="Normal 41 2 3 3 2 3 2" xfId="15931" xr:uid="{00000000-0005-0000-0000-00004C3E0000}"/>
    <cellStyle name="Normal 41 2 3 3 2 3 2 3" xfId="31026" xr:uid="{00000000-0005-0000-0000-000046790000}"/>
    <cellStyle name="Normal 41 2 3 3 2 3 3" xfId="10911" xr:uid="{00000000-0005-0000-0000-0000B02A0000}"/>
    <cellStyle name="Normal 41 2 3 3 2 3 3 3" xfId="26009" xr:uid="{00000000-0005-0000-0000-0000AD650000}"/>
    <cellStyle name="Normal 41 2 3 3 2 3 5" xfId="20996" xr:uid="{00000000-0005-0000-0000-000018520000}"/>
    <cellStyle name="Normal 41 2 3 3 2 4" xfId="12589" xr:uid="{00000000-0005-0000-0000-00003E310000}"/>
    <cellStyle name="Normal 41 2 3 3 2 4 3" xfId="27684" xr:uid="{00000000-0005-0000-0000-0000386C0000}"/>
    <cellStyle name="Normal 41 2 3 3 2 5" xfId="7568" xr:uid="{00000000-0005-0000-0000-0000A11D0000}"/>
    <cellStyle name="Normal 41 2 3 3 2 5 3" xfId="22667" xr:uid="{00000000-0005-0000-0000-00009F580000}"/>
    <cellStyle name="Normal 41 2 3 3 2 7" xfId="17654" xr:uid="{00000000-0005-0000-0000-00000A450000}"/>
    <cellStyle name="Normal 41 2 3 3 3" xfId="3350" xr:uid="{00000000-0005-0000-0000-0000270D0000}"/>
    <cellStyle name="Normal 41 2 3 3 3 2" xfId="13424" xr:uid="{00000000-0005-0000-0000-000081340000}"/>
    <cellStyle name="Normal 41 2 3 3 3 2 3" xfId="28519" xr:uid="{00000000-0005-0000-0000-00007B6F0000}"/>
    <cellStyle name="Normal 41 2 3 3 3 3" xfId="8404" xr:uid="{00000000-0005-0000-0000-0000E5200000}"/>
    <cellStyle name="Normal 41 2 3 3 3 3 3" xfId="23502" xr:uid="{00000000-0005-0000-0000-0000E25B0000}"/>
    <cellStyle name="Normal 41 2 3 3 3 5" xfId="18489" xr:uid="{00000000-0005-0000-0000-00004D480000}"/>
    <cellStyle name="Normal 41 2 3 3 4" xfId="5043" xr:uid="{00000000-0005-0000-0000-0000C4130000}"/>
    <cellStyle name="Normal 41 2 3 3 4 2" xfId="15095" xr:uid="{00000000-0005-0000-0000-0000083B0000}"/>
    <cellStyle name="Normal 41 2 3 3 4 2 3" xfId="30190" xr:uid="{00000000-0005-0000-0000-000002760000}"/>
    <cellStyle name="Normal 41 2 3 3 4 3" xfId="10075" xr:uid="{00000000-0005-0000-0000-00006C270000}"/>
    <cellStyle name="Normal 41 2 3 3 4 3 3" xfId="25173" xr:uid="{00000000-0005-0000-0000-000069620000}"/>
    <cellStyle name="Normal 41 2 3 3 4 5" xfId="20160" xr:uid="{00000000-0005-0000-0000-0000D44E0000}"/>
    <cellStyle name="Normal 41 2 3 3 5" xfId="11753" xr:uid="{00000000-0005-0000-0000-0000FA2D0000}"/>
    <cellStyle name="Normal 41 2 3 3 5 3" xfId="26848" xr:uid="{00000000-0005-0000-0000-0000F4680000}"/>
    <cellStyle name="Normal 41 2 3 3 6" xfId="6732" xr:uid="{00000000-0005-0000-0000-00005D1A0000}"/>
    <cellStyle name="Normal 41 2 3 3 6 3" xfId="21831" xr:uid="{00000000-0005-0000-0000-00005B550000}"/>
    <cellStyle name="Normal 41 2 3 3 8" xfId="16818" xr:uid="{00000000-0005-0000-0000-0000C6410000}"/>
    <cellStyle name="Normal 41 2 3 4" xfId="2080" xr:uid="{00000000-0005-0000-0000-000030080000}"/>
    <cellStyle name="Normal 41 2 3 4 2" xfId="3769" xr:uid="{00000000-0005-0000-0000-0000CA0E0000}"/>
    <cellStyle name="Normal 41 2 3 4 2 2" xfId="13842" xr:uid="{00000000-0005-0000-0000-000023360000}"/>
    <cellStyle name="Normal 41 2 3 4 2 2 3" xfId="28937" xr:uid="{00000000-0005-0000-0000-00001D710000}"/>
    <cellStyle name="Normal 41 2 3 4 2 3" xfId="8822" xr:uid="{00000000-0005-0000-0000-000087220000}"/>
    <cellStyle name="Normal 41 2 3 4 2 3 3" xfId="23920" xr:uid="{00000000-0005-0000-0000-0000845D0000}"/>
    <cellStyle name="Normal 41 2 3 4 2 5" xfId="18907" xr:uid="{00000000-0005-0000-0000-0000EF490000}"/>
    <cellStyle name="Normal 41 2 3 4 3" xfId="5461" xr:uid="{00000000-0005-0000-0000-000066150000}"/>
    <cellStyle name="Normal 41 2 3 4 3 2" xfId="15513" xr:uid="{00000000-0005-0000-0000-0000AA3C0000}"/>
    <cellStyle name="Normal 41 2 3 4 3 2 3" xfId="30608" xr:uid="{00000000-0005-0000-0000-0000A4770000}"/>
    <cellStyle name="Normal 41 2 3 4 3 3" xfId="10493" xr:uid="{00000000-0005-0000-0000-00000E290000}"/>
    <cellStyle name="Normal 41 2 3 4 3 3 3" xfId="25591" xr:uid="{00000000-0005-0000-0000-00000B640000}"/>
    <cellStyle name="Normal 41 2 3 4 3 5" xfId="20578" xr:uid="{00000000-0005-0000-0000-000076500000}"/>
    <cellStyle name="Normal 41 2 3 4 4" xfId="12171" xr:uid="{00000000-0005-0000-0000-00009C2F0000}"/>
    <cellStyle name="Normal 41 2 3 4 4 3" xfId="27266" xr:uid="{00000000-0005-0000-0000-0000966A0000}"/>
    <cellStyle name="Normal 41 2 3 4 5" xfId="7150" xr:uid="{00000000-0005-0000-0000-0000FF1B0000}"/>
    <cellStyle name="Normal 41 2 3 4 5 3" xfId="22249" xr:uid="{00000000-0005-0000-0000-0000FD560000}"/>
    <cellStyle name="Normal 41 2 3 4 7" xfId="17236" xr:uid="{00000000-0005-0000-0000-000068430000}"/>
    <cellStyle name="Normal 41 2 3 5" xfId="2932" xr:uid="{00000000-0005-0000-0000-0000850B0000}"/>
    <cellStyle name="Normal 41 2 3 5 2" xfId="13006" xr:uid="{00000000-0005-0000-0000-0000DF320000}"/>
    <cellStyle name="Normal 41 2 3 5 2 3" xfId="28101" xr:uid="{00000000-0005-0000-0000-0000D96D0000}"/>
    <cellStyle name="Normal 41 2 3 5 3" xfId="7986" xr:uid="{00000000-0005-0000-0000-0000431F0000}"/>
    <cellStyle name="Normal 41 2 3 5 3 3" xfId="23084" xr:uid="{00000000-0005-0000-0000-0000405A0000}"/>
    <cellStyle name="Normal 41 2 3 5 5" xfId="18071" xr:uid="{00000000-0005-0000-0000-0000AB460000}"/>
    <cellStyle name="Normal 41 2 3 6" xfId="4625" xr:uid="{00000000-0005-0000-0000-000022120000}"/>
    <cellStyle name="Normal 41 2 3 6 2" xfId="14677" xr:uid="{00000000-0005-0000-0000-000066390000}"/>
    <cellStyle name="Normal 41 2 3 6 2 3" xfId="29772" xr:uid="{00000000-0005-0000-0000-000060740000}"/>
    <cellStyle name="Normal 41 2 3 6 3" xfId="9657" xr:uid="{00000000-0005-0000-0000-0000CA250000}"/>
    <cellStyle name="Normal 41 2 3 6 3 3" xfId="24755" xr:uid="{00000000-0005-0000-0000-0000C7600000}"/>
    <cellStyle name="Normal 41 2 3 6 5" xfId="19742" xr:uid="{00000000-0005-0000-0000-0000324D0000}"/>
    <cellStyle name="Normal 41 2 3 7" xfId="11335" xr:uid="{00000000-0005-0000-0000-0000582C0000}"/>
    <cellStyle name="Normal 41 2 3 7 3" xfId="26430" xr:uid="{00000000-0005-0000-0000-000052670000}"/>
    <cellStyle name="Normal 41 2 3 8" xfId="6314" xr:uid="{00000000-0005-0000-0000-0000BB180000}"/>
    <cellStyle name="Normal 41 2 3 8 3" xfId="21413" xr:uid="{00000000-0005-0000-0000-0000B9530000}"/>
    <cellStyle name="Normal 41 2 4" xfId="1340" xr:uid="{00000000-0005-0000-0000-00004C050000}"/>
    <cellStyle name="Normal 41 2 4 2" xfId="1763" xr:uid="{00000000-0005-0000-0000-0000F3060000}"/>
    <cellStyle name="Normal 41 2 4 2 2" xfId="2602" xr:uid="{00000000-0005-0000-0000-00003A0A0000}"/>
    <cellStyle name="Normal 41 2 4 2 2 2" xfId="4291" xr:uid="{00000000-0005-0000-0000-0000D4100000}"/>
    <cellStyle name="Normal 41 2 4 2 2 2 2" xfId="14364" xr:uid="{00000000-0005-0000-0000-00002D380000}"/>
    <cellStyle name="Normal 41 2 4 2 2 2 2 3" xfId="29459" xr:uid="{00000000-0005-0000-0000-000027730000}"/>
    <cellStyle name="Normal 41 2 4 2 2 2 3" xfId="9344" xr:uid="{00000000-0005-0000-0000-000091240000}"/>
    <cellStyle name="Normal 41 2 4 2 2 2 3 3" xfId="24442" xr:uid="{00000000-0005-0000-0000-00008E5F0000}"/>
    <cellStyle name="Normal 41 2 4 2 2 2 5" xfId="19429" xr:uid="{00000000-0005-0000-0000-0000F94B0000}"/>
    <cellStyle name="Normal 41 2 4 2 2 3" xfId="5983" xr:uid="{00000000-0005-0000-0000-000070170000}"/>
    <cellStyle name="Normal 41 2 4 2 2 3 2" xfId="16035" xr:uid="{00000000-0005-0000-0000-0000B43E0000}"/>
    <cellStyle name="Normal 41 2 4 2 2 3 2 3" xfId="31130" xr:uid="{00000000-0005-0000-0000-0000AE790000}"/>
    <cellStyle name="Normal 41 2 4 2 2 3 3" xfId="11015" xr:uid="{00000000-0005-0000-0000-0000182B0000}"/>
    <cellStyle name="Normal 41 2 4 2 2 3 3 3" xfId="26113" xr:uid="{00000000-0005-0000-0000-000015660000}"/>
    <cellStyle name="Normal 41 2 4 2 2 3 5" xfId="21100" xr:uid="{00000000-0005-0000-0000-000080520000}"/>
    <cellStyle name="Normal 41 2 4 2 2 4" xfId="12693" xr:uid="{00000000-0005-0000-0000-0000A6310000}"/>
    <cellStyle name="Normal 41 2 4 2 2 4 3" xfId="27788" xr:uid="{00000000-0005-0000-0000-0000A06C0000}"/>
    <cellStyle name="Normal 41 2 4 2 2 5" xfId="7672" xr:uid="{00000000-0005-0000-0000-0000091E0000}"/>
    <cellStyle name="Normal 41 2 4 2 2 5 3" xfId="22771" xr:uid="{00000000-0005-0000-0000-000007590000}"/>
    <cellStyle name="Normal 41 2 4 2 2 7" xfId="17758" xr:uid="{00000000-0005-0000-0000-000072450000}"/>
    <cellStyle name="Normal 41 2 4 2 3" xfId="3454" xr:uid="{00000000-0005-0000-0000-00008F0D0000}"/>
    <cellStyle name="Normal 41 2 4 2 3 2" xfId="13528" xr:uid="{00000000-0005-0000-0000-0000E9340000}"/>
    <cellStyle name="Normal 41 2 4 2 3 2 3" xfId="28623" xr:uid="{00000000-0005-0000-0000-0000E36F0000}"/>
    <cellStyle name="Normal 41 2 4 2 3 3" xfId="8508" xr:uid="{00000000-0005-0000-0000-00004D210000}"/>
    <cellStyle name="Normal 41 2 4 2 3 3 3" xfId="23606" xr:uid="{00000000-0005-0000-0000-00004A5C0000}"/>
    <cellStyle name="Normal 41 2 4 2 3 5" xfId="18593" xr:uid="{00000000-0005-0000-0000-0000B5480000}"/>
    <cellStyle name="Normal 41 2 4 2 4" xfId="5147" xr:uid="{00000000-0005-0000-0000-00002C140000}"/>
    <cellStyle name="Normal 41 2 4 2 4 2" xfId="15199" xr:uid="{00000000-0005-0000-0000-0000703B0000}"/>
    <cellStyle name="Normal 41 2 4 2 4 2 3" xfId="30294" xr:uid="{00000000-0005-0000-0000-00006A760000}"/>
    <cellStyle name="Normal 41 2 4 2 4 3" xfId="10179" xr:uid="{00000000-0005-0000-0000-0000D4270000}"/>
    <cellStyle name="Normal 41 2 4 2 4 3 3" xfId="25277" xr:uid="{00000000-0005-0000-0000-0000D1620000}"/>
    <cellStyle name="Normal 41 2 4 2 4 5" xfId="20264" xr:uid="{00000000-0005-0000-0000-00003C4F0000}"/>
    <cellStyle name="Normal 41 2 4 2 5" xfId="11857" xr:uid="{00000000-0005-0000-0000-0000622E0000}"/>
    <cellStyle name="Normal 41 2 4 2 5 3" xfId="26952" xr:uid="{00000000-0005-0000-0000-00005C690000}"/>
    <cellStyle name="Normal 41 2 4 2 6" xfId="6836" xr:uid="{00000000-0005-0000-0000-0000C51A0000}"/>
    <cellStyle name="Normal 41 2 4 2 6 3" xfId="21935" xr:uid="{00000000-0005-0000-0000-0000C3550000}"/>
    <cellStyle name="Normal 41 2 4 2 8" xfId="16922" xr:uid="{00000000-0005-0000-0000-00002E420000}"/>
    <cellStyle name="Normal 41 2 4 3" xfId="2184" xr:uid="{00000000-0005-0000-0000-000098080000}"/>
    <cellStyle name="Normal 41 2 4 3 2" xfId="3873" xr:uid="{00000000-0005-0000-0000-0000320F0000}"/>
    <cellStyle name="Normal 41 2 4 3 2 2" xfId="13946" xr:uid="{00000000-0005-0000-0000-00008B360000}"/>
    <cellStyle name="Normal 41 2 4 3 2 2 3" xfId="29041" xr:uid="{00000000-0005-0000-0000-000085710000}"/>
    <cellStyle name="Normal 41 2 4 3 2 3" xfId="8926" xr:uid="{00000000-0005-0000-0000-0000EF220000}"/>
    <cellStyle name="Normal 41 2 4 3 2 3 3" xfId="24024" xr:uid="{00000000-0005-0000-0000-0000EC5D0000}"/>
    <cellStyle name="Normal 41 2 4 3 2 5" xfId="19011" xr:uid="{00000000-0005-0000-0000-0000574A0000}"/>
    <cellStyle name="Normal 41 2 4 3 3" xfId="5565" xr:uid="{00000000-0005-0000-0000-0000CE150000}"/>
    <cellStyle name="Normal 41 2 4 3 3 2" xfId="15617" xr:uid="{00000000-0005-0000-0000-0000123D0000}"/>
    <cellStyle name="Normal 41 2 4 3 3 2 3" xfId="30712" xr:uid="{00000000-0005-0000-0000-00000C780000}"/>
    <cellStyle name="Normal 41 2 4 3 3 3" xfId="10597" xr:uid="{00000000-0005-0000-0000-000076290000}"/>
    <cellStyle name="Normal 41 2 4 3 3 3 3" xfId="25695" xr:uid="{00000000-0005-0000-0000-000073640000}"/>
    <cellStyle name="Normal 41 2 4 3 3 5" xfId="20682" xr:uid="{00000000-0005-0000-0000-0000DE500000}"/>
    <cellStyle name="Normal 41 2 4 3 4" xfId="12275" xr:uid="{00000000-0005-0000-0000-000004300000}"/>
    <cellStyle name="Normal 41 2 4 3 4 3" xfId="27370" xr:uid="{00000000-0005-0000-0000-0000FE6A0000}"/>
    <cellStyle name="Normal 41 2 4 3 5" xfId="7254" xr:uid="{00000000-0005-0000-0000-0000671C0000}"/>
    <cellStyle name="Normal 41 2 4 3 5 3" xfId="22353" xr:uid="{00000000-0005-0000-0000-000065570000}"/>
    <cellStyle name="Normal 41 2 4 3 7" xfId="17340" xr:uid="{00000000-0005-0000-0000-0000D0430000}"/>
    <cellStyle name="Normal 41 2 4 4" xfId="3036" xr:uid="{00000000-0005-0000-0000-0000ED0B0000}"/>
    <cellStyle name="Normal 41 2 4 4 2" xfId="13110" xr:uid="{00000000-0005-0000-0000-000047330000}"/>
    <cellStyle name="Normal 41 2 4 4 2 3" xfId="28205" xr:uid="{00000000-0005-0000-0000-0000416E0000}"/>
    <cellStyle name="Normal 41 2 4 4 3" xfId="8090" xr:uid="{00000000-0005-0000-0000-0000AB1F0000}"/>
    <cellStyle name="Normal 41 2 4 4 3 3" xfId="23188" xr:uid="{00000000-0005-0000-0000-0000A85A0000}"/>
    <cellStyle name="Normal 41 2 4 4 5" xfId="18175" xr:uid="{00000000-0005-0000-0000-000013470000}"/>
    <cellStyle name="Normal 41 2 4 5" xfId="4729" xr:uid="{00000000-0005-0000-0000-00008A120000}"/>
    <cellStyle name="Normal 41 2 4 5 2" xfId="14781" xr:uid="{00000000-0005-0000-0000-0000CE390000}"/>
    <cellStyle name="Normal 41 2 4 5 2 3" xfId="29876" xr:uid="{00000000-0005-0000-0000-0000C8740000}"/>
    <cellStyle name="Normal 41 2 4 5 3" xfId="9761" xr:uid="{00000000-0005-0000-0000-000032260000}"/>
    <cellStyle name="Normal 41 2 4 5 3 3" xfId="24859" xr:uid="{00000000-0005-0000-0000-00002F610000}"/>
    <cellStyle name="Normal 41 2 4 5 5" xfId="19846" xr:uid="{00000000-0005-0000-0000-00009A4D0000}"/>
    <cellStyle name="Normal 41 2 4 6" xfId="11439" xr:uid="{00000000-0005-0000-0000-0000C02C0000}"/>
    <cellStyle name="Normal 41 2 4 6 3" xfId="26534" xr:uid="{00000000-0005-0000-0000-0000BA670000}"/>
    <cellStyle name="Normal 41 2 4 7" xfId="6418" xr:uid="{00000000-0005-0000-0000-000023190000}"/>
    <cellStyle name="Normal 41 2 4 7 3" xfId="21517" xr:uid="{00000000-0005-0000-0000-000021540000}"/>
    <cellStyle name="Normal 41 2 4 9" xfId="16504" xr:uid="{00000000-0005-0000-0000-00008C400000}"/>
    <cellStyle name="Normal 41 2 5" xfId="1553" xr:uid="{00000000-0005-0000-0000-000021060000}"/>
    <cellStyle name="Normal 41 2 5 2" xfId="2394" xr:uid="{00000000-0005-0000-0000-00006A090000}"/>
    <cellStyle name="Normal 41 2 5 2 2" xfId="4083" xr:uid="{00000000-0005-0000-0000-000004100000}"/>
    <cellStyle name="Normal 41 2 5 2 2 2" xfId="14156" xr:uid="{00000000-0005-0000-0000-00005D370000}"/>
    <cellStyle name="Normal 41 2 5 2 2 2 3" xfId="29251" xr:uid="{00000000-0005-0000-0000-000057720000}"/>
    <cellStyle name="Normal 41 2 5 2 2 3" xfId="9136" xr:uid="{00000000-0005-0000-0000-0000C1230000}"/>
    <cellStyle name="Normal 41 2 5 2 2 3 3" xfId="24234" xr:uid="{00000000-0005-0000-0000-0000BE5E0000}"/>
    <cellStyle name="Normal 41 2 5 2 2 5" xfId="19221" xr:uid="{00000000-0005-0000-0000-0000294B0000}"/>
    <cellStyle name="Normal 41 2 5 2 3" xfId="5775" xr:uid="{00000000-0005-0000-0000-0000A0160000}"/>
    <cellStyle name="Normal 41 2 5 2 3 2" xfId="15827" xr:uid="{00000000-0005-0000-0000-0000E43D0000}"/>
    <cellStyle name="Normal 41 2 5 2 3 2 3" xfId="30922" xr:uid="{00000000-0005-0000-0000-0000DE780000}"/>
    <cellStyle name="Normal 41 2 5 2 3 3" xfId="10807" xr:uid="{00000000-0005-0000-0000-0000482A0000}"/>
    <cellStyle name="Normal 41 2 5 2 3 3 3" xfId="25905" xr:uid="{00000000-0005-0000-0000-000045650000}"/>
    <cellStyle name="Normal 41 2 5 2 3 5" xfId="20892" xr:uid="{00000000-0005-0000-0000-0000B0510000}"/>
    <cellStyle name="Normal 41 2 5 2 4" xfId="12485" xr:uid="{00000000-0005-0000-0000-0000D6300000}"/>
    <cellStyle name="Normal 41 2 5 2 4 3" xfId="27580" xr:uid="{00000000-0005-0000-0000-0000D06B0000}"/>
    <cellStyle name="Normal 41 2 5 2 5" xfId="7464" xr:uid="{00000000-0005-0000-0000-0000391D0000}"/>
    <cellStyle name="Normal 41 2 5 2 5 3" xfId="22563" xr:uid="{00000000-0005-0000-0000-000037580000}"/>
    <cellStyle name="Normal 41 2 5 2 7" xfId="17550" xr:uid="{00000000-0005-0000-0000-0000A2440000}"/>
    <cellStyle name="Normal 41 2 5 3" xfId="3246" xr:uid="{00000000-0005-0000-0000-0000BF0C0000}"/>
    <cellStyle name="Normal 41 2 5 3 2" xfId="13320" xr:uid="{00000000-0005-0000-0000-000019340000}"/>
    <cellStyle name="Normal 41 2 5 3 2 3" xfId="28415" xr:uid="{00000000-0005-0000-0000-0000136F0000}"/>
    <cellStyle name="Normal 41 2 5 3 3" xfId="8300" xr:uid="{00000000-0005-0000-0000-00007D200000}"/>
    <cellStyle name="Normal 41 2 5 3 3 3" xfId="23398" xr:uid="{00000000-0005-0000-0000-00007A5B0000}"/>
    <cellStyle name="Normal 41 2 5 3 5" xfId="18385" xr:uid="{00000000-0005-0000-0000-0000E5470000}"/>
    <cellStyle name="Normal 41 2 5 4" xfId="4939" xr:uid="{00000000-0005-0000-0000-00005C130000}"/>
    <cellStyle name="Normal 41 2 5 4 2" xfId="14991" xr:uid="{00000000-0005-0000-0000-0000A03A0000}"/>
    <cellStyle name="Normal 41 2 5 4 2 3" xfId="30086" xr:uid="{00000000-0005-0000-0000-00009A750000}"/>
    <cellStyle name="Normal 41 2 5 4 3" xfId="9971" xr:uid="{00000000-0005-0000-0000-000004270000}"/>
    <cellStyle name="Normal 41 2 5 4 3 3" xfId="25069" xr:uid="{00000000-0005-0000-0000-000001620000}"/>
    <cellStyle name="Normal 41 2 5 4 5" xfId="20056" xr:uid="{00000000-0005-0000-0000-00006C4E0000}"/>
    <cellStyle name="Normal 41 2 5 5" xfId="11649" xr:uid="{00000000-0005-0000-0000-0000922D0000}"/>
    <cellStyle name="Normal 41 2 5 5 3" xfId="26744" xr:uid="{00000000-0005-0000-0000-00008C680000}"/>
    <cellStyle name="Normal 41 2 5 6" xfId="6628" xr:uid="{00000000-0005-0000-0000-0000F5190000}"/>
    <cellStyle name="Normal 41 2 5 6 3" xfId="21727" xr:uid="{00000000-0005-0000-0000-0000F3540000}"/>
    <cellStyle name="Normal 41 2 5 8" xfId="16714" xr:uid="{00000000-0005-0000-0000-00005E410000}"/>
    <cellStyle name="Normal 41 2 6" xfId="1974" xr:uid="{00000000-0005-0000-0000-0000C6070000}"/>
    <cellStyle name="Normal 41 2 6 2" xfId="3665" xr:uid="{00000000-0005-0000-0000-0000620E0000}"/>
    <cellStyle name="Normal 41 2 6 2 2" xfId="13738" xr:uid="{00000000-0005-0000-0000-0000BB350000}"/>
    <cellStyle name="Normal 41 2 6 2 2 3" xfId="28833" xr:uid="{00000000-0005-0000-0000-0000B5700000}"/>
    <cellStyle name="Normal 41 2 6 2 3" xfId="8718" xr:uid="{00000000-0005-0000-0000-00001F220000}"/>
    <cellStyle name="Normal 41 2 6 2 3 3" xfId="23816" xr:uid="{00000000-0005-0000-0000-00001C5D0000}"/>
    <cellStyle name="Normal 41 2 6 2 5" xfId="18803" xr:uid="{00000000-0005-0000-0000-000087490000}"/>
    <cellStyle name="Normal 41 2 6 3" xfId="5357" xr:uid="{00000000-0005-0000-0000-0000FE140000}"/>
    <cellStyle name="Normal 41 2 6 3 2" xfId="15409" xr:uid="{00000000-0005-0000-0000-0000423C0000}"/>
    <cellStyle name="Normal 41 2 6 3 2 3" xfId="30504" xr:uid="{00000000-0005-0000-0000-00003C770000}"/>
    <cellStyle name="Normal 41 2 6 3 3" xfId="10389" xr:uid="{00000000-0005-0000-0000-0000A6280000}"/>
    <cellStyle name="Normal 41 2 6 3 3 3" xfId="25487" xr:uid="{00000000-0005-0000-0000-0000A3630000}"/>
    <cellStyle name="Normal 41 2 6 3 5" xfId="20474" xr:uid="{00000000-0005-0000-0000-00000E500000}"/>
    <cellStyle name="Normal 41 2 6 4" xfId="12067" xr:uid="{00000000-0005-0000-0000-0000342F0000}"/>
    <cellStyle name="Normal 41 2 6 4 3" xfId="27162" xr:uid="{00000000-0005-0000-0000-00002E6A0000}"/>
    <cellStyle name="Normal 41 2 6 5" xfId="7046" xr:uid="{00000000-0005-0000-0000-0000971B0000}"/>
    <cellStyle name="Normal 41 2 6 5 3" xfId="22145" xr:uid="{00000000-0005-0000-0000-000095560000}"/>
    <cellStyle name="Normal 41 2 6 7" xfId="17132" xr:uid="{00000000-0005-0000-0000-000000430000}"/>
    <cellStyle name="Normal 41 2 7" xfId="2824" xr:uid="{00000000-0005-0000-0000-0000190B0000}"/>
    <cellStyle name="Normal 41 2 7 2" xfId="12902" xr:uid="{00000000-0005-0000-0000-000077320000}"/>
    <cellStyle name="Normal 41 2 7 2 3" xfId="27997" xr:uid="{00000000-0005-0000-0000-0000716D0000}"/>
    <cellStyle name="Normal 41 2 7 3" xfId="7882" xr:uid="{00000000-0005-0000-0000-0000DB1E0000}"/>
    <cellStyle name="Normal 41 2 7 3 3" xfId="22980" xr:uid="{00000000-0005-0000-0000-0000D8590000}"/>
    <cellStyle name="Normal 41 2 7 5" xfId="17967" xr:uid="{00000000-0005-0000-0000-000043460000}"/>
    <cellStyle name="Normal 41 2 8" xfId="4518" xr:uid="{00000000-0005-0000-0000-0000B7110000}"/>
    <cellStyle name="Normal 41 2 8 2" xfId="14573" xr:uid="{00000000-0005-0000-0000-0000FE380000}"/>
    <cellStyle name="Normal 41 2 8 2 3" xfId="29668" xr:uid="{00000000-0005-0000-0000-0000F8730000}"/>
    <cellStyle name="Normal 41 2 8 3" xfId="9553" xr:uid="{00000000-0005-0000-0000-000062250000}"/>
    <cellStyle name="Normal 41 2 8 3 3" xfId="24651" xr:uid="{00000000-0005-0000-0000-00005F600000}"/>
    <cellStyle name="Normal 41 2 8 5" xfId="19638" xr:uid="{00000000-0005-0000-0000-0000CA4C0000}"/>
    <cellStyle name="Normal 41 2 9" xfId="11229" xr:uid="{00000000-0005-0000-0000-0000EE2B0000}"/>
    <cellStyle name="Normal 41 2 9 3" xfId="26326" xr:uid="{00000000-0005-0000-0000-0000EA660000}"/>
    <cellStyle name="Normal 42" xfId="166" xr:uid="{00000000-0005-0000-0000-0000AC000000}"/>
    <cellStyle name="Normal 42 2" xfId="848" xr:uid="{00000000-0005-0000-0000-00005F030000}"/>
    <cellStyle name="Normal 42 2 10" xfId="6209" xr:uid="{00000000-0005-0000-0000-000052180000}"/>
    <cellStyle name="Normal 42 2 10 3" xfId="21310" xr:uid="{00000000-0005-0000-0000-000052530000}"/>
    <cellStyle name="Normal 42 2 12" xfId="16295" xr:uid="{00000000-0005-0000-0000-0000BB3F0000}"/>
    <cellStyle name="Normal 42 2 2" xfId="1174" xr:uid="{00000000-0005-0000-0000-0000A6040000}"/>
    <cellStyle name="Normal 42 2 2 11" xfId="16349" xr:uid="{00000000-0005-0000-0000-0000F13F0000}"/>
    <cellStyle name="Normal 42 2 2 2" xfId="1282" xr:uid="{00000000-0005-0000-0000-000012050000}"/>
    <cellStyle name="Normal 42 2 2 2 10" xfId="16453" xr:uid="{00000000-0005-0000-0000-000059400000}"/>
    <cellStyle name="Normal 42 2 2 2 2" xfId="1499" xr:uid="{00000000-0005-0000-0000-0000EB050000}"/>
    <cellStyle name="Normal 42 2 2 2 2 2" xfId="1920" xr:uid="{00000000-0005-0000-0000-000090070000}"/>
    <cellStyle name="Normal 42 2 2 2 2 2 2" xfId="2759" xr:uid="{00000000-0005-0000-0000-0000D70A0000}"/>
    <cellStyle name="Normal 42 2 2 2 2 2 2 2" xfId="4448" xr:uid="{00000000-0005-0000-0000-000071110000}"/>
    <cellStyle name="Normal 42 2 2 2 2 2 2 2 2" xfId="14521" xr:uid="{00000000-0005-0000-0000-0000CA380000}"/>
    <cellStyle name="Normal 42 2 2 2 2 2 2 2 2 3" xfId="29616" xr:uid="{00000000-0005-0000-0000-0000C4730000}"/>
    <cellStyle name="Normal 42 2 2 2 2 2 2 2 3" xfId="9501" xr:uid="{00000000-0005-0000-0000-00002E250000}"/>
    <cellStyle name="Normal 42 2 2 2 2 2 2 2 3 3" xfId="24599" xr:uid="{00000000-0005-0000-0000-00002B600000}"/>
    <cellStyle name="Normal 42 2 2 2 2 2 2 2 5" xfId="19586" xr:uid="{00000000-0005-0000-0000-0000964C0000}"/>
    <cellStyle name="Normal 42 2 2 2 2 2 2 3" xfId="6140" xr:uid="{00000000-0005-0000-0000-00000D180000}"/>
    <cellStyle name="Normal 42 2 2 2 2 2 2 3 2" xfId="16192" xr:uid="{00000000-0005-0000-0000-0000513F0000}"/>
    <cellStyle name="Normal 42 2 2 2 2 2 2 3 3" xfId="11172" xr:uid="{00000000-0005-0000-0000-0000B52B0000}"/>
    <cellStyle name="Normal 42 2 2 2 2 2 2 3 3 3" xfId="26270" xr:uid="{00000000-0005-0000-0000-0000B2660000}"/>
    <cellStyle name="Normal 42 2 2 2 2 2 2 3 5" xfId="21257" xr:uid="{00000000-0005-0000-0000-00001D530000}"/>
    <cellStyle name="Normal 42 2 2 2 2 2 2 4" xfId="12850" xr:uid="{00000000-0005-0000-0000-000043320000}"/>
    <cellStyle name="Normal 42 2 2 2 2 2 2 4 3" xfId="27945" xr:uid="{00000000-0005-0000-0000-00003D6D0000}"/>
    <cellStyle name="Normal 42 2 2 2 2 2 2 5" xfId="7829" xr:uid="{00000000-0005-0000-0000-0000A61E0000}"/>
    <cellStyle name="Normal 42 2 2 2 2 2 2 5 3" xfId="22928" xr:uid="{00000000-0005-0000-0000-0000A4590000}"/>
    <cellStyle name="Normal 42 2 2 2 2 2 2 7" xfId="17915" xr:uid="{00000000-0005-0000-0000-00000F460000}"/>
    <cellStyle name="Normal 42 2 2 2 2 2 3" xfId="3611" xr:uid="{00000000-0005-0000-0000-00002C0E0000}"/>
    <cellStyle name="Normal 42 2 2 2 2 2 3 2" xfId="13685" xr:uid="{00000000-0005-0000-0000-000086350000}"/>
    <cellStyle name="Normal 42 2 2 2 2 2 3 2 3" xfId="28780" xr:uid="{00000000-0005-0000-0000-000080700000}"/>
    <cellStyle name="Normal 42 2 2 2 2 2 3 3" xfId="8665" xr:uid="{00000000-0005-0000-0000-0000EA210000}"/>
    <cellStyle name="Normal 42 2 2 2 2 2 3 3 3" xfId="23763" xr:uid="{00000000-0005-0000-0000-0000E75C0000}"/>
    <cellStyle name="Normal 42 2 2 2 2 2 3 5" xfId="18750" xr:uid="{00000000-0005-0000-0000-000052490000}"/>
    <cellStyle name="Normal 42 2 2 2 2 2 4" xfId="5304" xr:uid="{00000000-0005-0000-0000-0000C9140000}"/>
    <cellStyle name="Normal 42 2 2 2 2 2 4 2" xfId="15356" xr:uid="{00000000-0005-0000-0000-00000D3C0000}"/>
    <cellStyle name="Normal 42 2 2 2 2 2 4 2 3" xfId="30451" xr:uid="{00000000-0005-0000-0000-000007770000}"/>
    <cellStyle name="Normal 42 2 2 2 2 2 4 3" xfId="10336" xr:uid="{00000000-0005-0000-0000-000071280000}"/>
    <cellStyle name="Normal 42 2 2 2 2 2 4 3 3" xfId="25434" xr:uid="{00000000-0005-0000-0000-00006E630000}"/>
    <cellStyle name="Normal 42 2 2 2 2 2 4 5" xfId="20421" xr:uid="{00000000-0005-0000-0000-0000D94F0000}"/>
    <cellStyle name="Normal 42 2 2 2 2 2 5" xfId="12014" xr:uid="{00000000-0005-0000-0000-0000FF2E0000}"/>
    <cellStyle name="Normal 42 2 2 2 2 2 5 3" xfId="27109" xr:uid="{00000000-0005-0000-0000-0000F9690000}"/>
    <cellStyle name="Normal 42 2 2 2 2 2 6" xfId="6993" xr:uid="{00000000-0005-0000-0000-0000621B0000}"/>
    <cellStyle name="Normal 42 2 2 2 2 2 6 3" xfId="22092" xr:uid="{00000000-0005-0000-0000-000060560000}"/>
    <cellStyle name="Normal 42 2 2 2 2 2 8" xfId="17079" xr:uid="{00000000-0005-0000-0000-0000CB420000}"/>
    <cellStyle name="Normal 42 2 2 2 2 3" xfId="2341" xr:uid="{00000000-0005-0000-0000-000035090000}"/>
    <cellStyle name="Normal 42 2 2 2 2 3 2" xfId="4030" xr:uid="{00000000-0005-0000-0000-0000CF0F0000}"/>
    <cellStyle name="Normal 42 2 2 2 2 3 2 2" xfId="14103" xr:uid="{00000000-0005-0000-0000-000028370000}"/>
    <cellStyle name="Normal 42 2 2 2 2 3 2 2 3" xfId="29198" xr:uid="{00000000-0005-0000-0000-000022720000}"/>
    <cellStyle name="Normal 42 2 2 2 2 3 2 3" xfId="9083" xr:uid="{00000000-0005-0000-0000-00008C230000}"/>
    <cellStyle name="Normal 42 2 2 2 2 3 2 3 3" xfId="24181" xr:uid="{00000000-0005-0000-0000-0000895E0000}"/>
    <cellStyle name="Normal 42 2 2 2 2 3 2 5" xfId="19168" xr:uid="{00000000-0005-0000-0000-0000F44A0000}"/>
    <cellStyle name="Normal 42 2 2 2 2 3 3" xfId="5722" xr:uid="{00000000-0005-0000-0000-00006B160000}"/>
    <cellStyle name="Normal 42 2 2 2 2 3 3 2" xfId="15774" xr:uid="{00000000-0005-0000-0000-0000AF3D0000}"/>
    <cellStyle name="Normal 42 2 2 2 2 3 3 2 3" xfId="30869" xr:uid="{00000000-0005-0000-0000-0000A9780000}"/>
    <cellStyle name="Normal 42 2 2 2 2 3 3 3" xfId="10754" xr:uid="{00000000-0005-0000-0000-0000132A0000}"/>
    <cellStyle name="Normal 42 2 2 2 2 3 3 3 3" xfId="25852" xr:uid="{00000000-0005-0000-0000-000010650000}"/>
    <cellStyle name="Normal 42 2 2 2 2 3 3 5" xfId="20839" xr:uid="{00000000-0005-0000-0000-00007B510000}"/>
    <cellStyle name="Normal 42 2 2 2 2 3 4" xfId="12432" xr:uid="{00000000-0005-0000-0000-0000A1300000}"/>
    <cellStyle name="Normal 42 2 2 2 2 3 4 3" xfId="27527" xr:uid="{00000000-0005-0000-0000-00009B6B0000}"/>
    <cellStyle name="Normal 42 2 2 2 2 3 5" xfId="7411" xr:uid="{00000000-0005-0000-0000-0000041D0000}"/>
    <cellStyle name="Normal 42 2 2 2 2 3 5 3" xfId="22510" xr:uid="{00000000-0005-0000-0000-000002580000}"/>
    <cellStyle name="Normal 42 2 2 2 2 3 7" xfId="17497" xr:uid="{00000000-0005-0000-0000-00006D440000}"/>
    <cellStyle name="Normal 42 2 2 2 2 4" xfId="3193" xr:uid="{00000000-0005-0000-0000-00008A0C0000}"/>
    <cellStyle name="Normal 42 2 2 2 2 4 2" xfId="13267" xr:uid="{00000000-0005-0000-0000-0000E4330000}"/>
    <cellStyle name="Normal 42 2 2 2 2 4 2 3" xfId="28362" xr:uid="{00000000-0005-0000-0000-0000DE6E0000}"/>
    <cellStyle name="Normal 42 2 2 2 2 4 3" xfId="8247" xr:uid="{00000000-0005-0000-0000-000048200000}"/>
    <cellStyle name="Normal 42 2 2 2 2 4 3 3" xfId="23345" xr:uid="{00000000-0005-0000-0000-0000455B0000}"/>
    <cellStyle name="Normal 42 2 2 2 2 4 5" xfId="18332" xr:uid="{00000000-0005-0000-0000-0000B0470000}"/>
    <cellStyle name="Normal 42 2 2 2 2 5" xfId="4886" xr:uid="{00000000-0005-0000-0000-000027130000}"/>
    <cellStyle name="Normal 42 2 2 2 2 5 2" xfId="14938" xr:uid="{00000000-0005-0000-0000-00006B3A0000}"/>
    <cellStyle name="Normal 42 2 2 2 2 5 2 3" xfId="30033" xr:uid="{00000000-0005-0000-0000-000065750000}"/>
    <cellStyle name="Normal 42 2 2 2 2 5 3" xfId="9918" xr:uid="{00000000-0005-0000-0000-0000CF260000}"/>
    <cellStyle name="Normal 42 2 2 2 2 5 3 3" xfId="25016" xr:uid="{00000000-0005-0000-0000-0000CC610000}"/>
    <cellStyle name="Normal 42 2 2 2 2 5 5" xfId="20003" xr:uid="{00000000-0005-0000-0000-0000374E0000}"/>
    <cellStyle name="Normal 42 2 2 2 2 6" xfId="11596" xr:uid="{00000000-0005-0000-0000-00005D2D0000}"/>
    <cellStyle name="Normal 42 2 2 2 2 6 3" xfId="26691" xr:uid="{00000000-0005-0000-0000-000057680000}"/>
    <cellStyle name="Normal 42 2 2 2 2 7" xfId="6575" xr:uid="{00000000-0005-0000-0000-0000C0190000}"/>
    <cellStyle name="Normal 42 2 2 2 2 7 3" xfId="21674" xr:uid="{00000000-0005-0000-0000-0000BE540000}"/>
    <cellStyle name="Normal 42 2 2 2 2 9" xfId="16661" xr:uid="{00000000-0005-0000-0000-000029410000}"/>
    <cellStyle name="Normal 42 2 2 2 3" xfId="1712" xr:uid="{00000000-0005-0000-0000-0000C0060000}"/>
    <cellStyle name="Normal 42 2 2 2 3 2" xfId="2551" xr:uid="{00000000-0005-0000-0000-0000070A0000}"/>
    <cellStyle name="Normal 42 2 2 2 3 2 2" xfId="4240" xr:uid="{00000000-0005-0000-0000-0000A1100000}"/>
    <cellStyle name="Normal 42 2 2 2 3 2 2 2" xfId="14313" xr:uid="{00000000-0005-0000-0000-0000FA370000}"/>
    <cellStyle name="Normal 42 2 2 2 3 2 2 2 3" xfId="29408" xr:uid="{00000000-0005-0000-0000-0000F4720000}"/>
    <cellStyle name="Normal 42 2 2 2 3 2 2 3" xfId="9293" xr:uid="{00000000-0005-0000-0000-00005E240000}"/>
    <cellStyle name="Normal 42 2 2 2 3 2 2 3 3" xfId="24391" xr:uid="{00000000-0005-0000-0000-00005B5F0000}"/>
    <cellStyle name="Normal 42 2 2 2 3 2 2 5" xfId="19378" xr:uid="{00000000-0005-0000-0000-0000C64B0000}"/>
    <cellStyle name="Normal 42 2 2 2 3 2 3" xfId="5932" xr:uid="{00000000-0005-0000-0000-00003D170000}"/>
    <cellStyle name="Normal 42 2 2 2 3 2 3 2" xfId="15984" xr:uid="{00000000-0005-0000-0000-0000813E0000}"/>
    <cellStyle name="Normal 42 2 2 2 3 2 3 2 3" xfId="31079" xr:uid="{00000000-0005-0000-0000-00007B790000}"/>
    <cellStyle name="Normal 42 2 2 2 3 2 3 3" xfId="10964" xr:uid="{00000000-0005-0000-0000-0000E52A0000}"/>
    <cellStyle name="Normal 42 2 2 2 3 2 3 3 3" xfId="26062" xr:uid="{00000000-0005-0000-0000-0000E2650000}"/>
    <cellStyle name="Normal 42 2 2 2 3 2 3 5" xfId="21049" xr:uid="{00000000-0005-0000-0000-00004D520000}"/>
    <cellStyle name="Normal 42 2 2 2 3 2 4" xfId="12642" xr:uid="{00000000-0005-0000-0000-000073310000}"/>
    <cellStyle name="Normal 42 2 2 2 3 2 4 3" xfId="27737" xr:uid="{00000000-0005-0000-0000-00006D6C0000}"/>
    <cellStyle name="Normal 42 2 2 2 3 2 5" xfId="7621" xr:uid="{00000000-0005-0000-0000-0000D61D0000}"/>
    <cellStyle name="Normal 42 2 2 2 3 2 5 3" xfId="22720" xr:uid="{00000000-0005-0000-0000-0000D4580000}"/>
    <cellStyle name="Normal 42 2 2 2 3 2 7" xfId="17707" xr:uid="{00000000-0005-0000-0000-00003F450000}"/>
    <cellStyle name="Normal 42 2 2 2 3 3" xfId="3403" xr:uid="{00000000-0005-0000-0000-00005C0D0000}"/>
    <cellStyle name="Normal 42 2 2 2 3 3 2" xfId="13477" xr:uid="{00000000-0005-0000-0000-0000B6340000}"/>
    <cellStyle name="Normal 42 2 2 2 3 3 2 3" xfId="28572" xr:uid="{00000000-0005-0000-0000-0000B06F0000}"/>
    <cellStyle name="Normal 42 2 2 2 3 3 3" xfId="8457" xr:uid="{00000000-0005-0000-0000-00001A210000}"/>
    <cellStyle name="Normal 42 2 2 2 3 3 3 3" xfId="23555" xr:uid="{00000000-0005-0000-0000-0000175C0000}"/>
    <cellStyle name="Normal 42 2 2 2 3 3 5" xfId="18542" xr:uid="{00000000-0005-0000-0000-000082480000}"/>
    <cellStyle name="Normal 42 2 2 2 3 4" xfId="5096" xr:uid="{00000000-0005-0000-0000-0000F9130000}"/>
    <cellStyle name="Normal 42 2 2 2 3 4 2" xfId="15148" xr:uid="{00000000-0005-0000-0000-00003D3B0000}"/>
    <cellStyle name="Normal 42 2 2 2 3 4 2 3" xfId="30243" xr:uid="{00000000-0005-0000-0000-000037760000}"/>
    <cellStyle name="Normal 42 2 2 2 3 4 3" xfId="10128" xr:uid="{00000000-0005-0000-0000-0000A1270000}"/>
    <cellStyle name="Normal 42 2 2 2 3 4 3 3" xfId="25226" xr:uid="{00000000-0005-0000-0000-00009E620000}"/>
    <cellStyle name="Normal 42 2 2 2 3 4 5" xfId="20213" xr:uid="{00000000-0005-0000-0000-0000094F0000}"/>
    <cellStyle name="Normal 42 2 2 2 3 5" xfId="11806" xr:uid="{00000000-0005-0000-0000-00002F2E0000}"/>
    <cellStyle name="Normal 42 2 2 2 3 5 3" xfId="26901" xr:uid="{00000000-0005-0000-0000-000029690000}"/>
    <cellStyle name="Normal 42 2 2 2 3 6" xfId="6785" xr:uid="{00000000-0005-0000-0000-0000921A0000}"/>
    <cellStyle name="Normal 42 2 2 2 3 6 3" xfId="21884" xr:uid="{00000000-0005-0000-0000-000090550000}"/>
    <cellStyle name="Normal 42 2 2 2 3 8" xfId="16871" xr:uid="{00000000-0005-0000-0000-0000FB410000}"/>
    <cellStyle name="Normal 42 2 2 2 4" xfId="2133" xr:uid="{00000000-0005-0000-0000-000065080000}"/>
    <cellStyle name="Normal 42 2 2 2 4 2" xfId="3822" xr:uid="{00000000-0005-0000-0000-0000FF0E0000}"/>
    <cellStyle name="Normal 42 2 2 2 4 2 2" xfId="13895" xr:uid="{00000000-0005-0000-0000-000058360000}"/>
    <cellStyle name="Normal 42 2 2 2 4 2 2 3" xfId="28990" xr:uid="{00000000-0005-0000-0000-000052710000}"/>
    <cellStyle name="Normal 42 2 2 2 4 2 3" xfId="8875" xr:uid="{00000000-0005-0000-0000-0000BC220000}"/>
    <cellStyle name="Normal 42 2 2 2 4 2 3 3" xfId="23973" xr:uid="{00000000-0005-0000-0000-0000B95D0000}"/>
    <cellStyle name="Normal 42 2 2 2 4 2 5" xfId="18960" xr:uid="{00000000-0005-0000-0000-0000244A0000}"/>
    <cellStyle name="Normal 42 2 2 2 4 3" xfId="5514" xr:uid="{00000000-0005-0000-0000-00009B150000}"/>
    <cellStyle name="Normal 42 2 2 2 4 3 2" xfId="15566" xr:uid="{00000000-0005-0000-0000-0000DF3C0000}"/>
    <cellStyle name="Normal 42 2 2 2 4 3 2 3" xfId="30661" xr:uid="{00000000-0005-0000-0000-0000D9770000}"/>
    <cellStyle name="Normal 42 2 2 2 4 3 3" xfId="10546" xr:uid="{00000000-0005-0000-0000-000043290000}"/>
    <cellStyle name="Normal 42 2 2 2 4 3 3 3" xfId="25644" xr:uid="{00000000-0005-0000-0000-000040640000}"/>
    <cellStyle name="Normal 42 2 2 2 4 3 5" xfId="20631" xr:uid="{00000000-0005-0000-0000-0000AB500000}"/>
    <cellStyle name="Normal 42 2 2 2 4 4" xfId="12224" xr:uid="{00000000-0005-0000-0000-0000D12F0000}"/>
    <cellStyle name="Normal 42 2 2 2 4 4 3" xfId="27319" xr:uid="{00000000-0005-0000-0000-0000CB6A0000}"/>
    <cellStyle name="Normal 42 2 2 2 4 5" xfId="7203" xr:uid="{00000000-0005-0000-0000-0000341C0000}"/>
    <cellStyle name="Normal 42 2 2 2 4 5 3" xfId="22302" xr:uid="{00000000-0005-0000-0000-000032570000}"/>
    <cellStyle name="Normal 42 2 2 2 4 7" xfId="17289" xr:uid="{00000000-0005-0000-0000-00009D430000}"/>
    <cellStyle name="Normal 42 2 2 2 5" xfId="2985" xr:uid="{00000000-0005-0000-0000-0000BA0B0000}"/>
    <cellStyle name="Normal 42 2 2 2 5 2" xfId="13059" xr:uid="{00000000-0005-0000-0000-000014330000}"/>
    <cellStyle name="Normal 42 2 2 2 5 2 3" xfId="28154" xr:uid="{00000000-0005-0000-0000-00000E6E0000}"/>
    <cellStyle name="Normal 42 2 2 2 5 3" xfId="8039" xr:uid="{00000000-0005-0000-0000-0000781F0000}"/>
    <cellStyle name="Normal 42 2 2 2 5 3 3" xfId="23137" xr:uid="{00000000-0005-0000-0000-0000755A0000}"/>
    <cellStyle name="Normal 42 2 2 2 5 5" xfId="18124" xr:uid="{00000000-0005-0000-0000-0000E0460000}"/>
    <cellStyle name="Normal 42 2 2 2 6" xfId="4678" xr:uid="{00000000-0005-0000-0000-000057120000}"/>
    <cellStyle name="Normal 42 2 2 2 6 2" xfId="14730" xr:uid="{00000000-0005-0000-0000-00009B390000}"/>
    <cellStyle name="Normal 42 2 2 2 6 2 3" xfId="29825" xr:uid="{00000000-0005-0000-0000-000095740000}"/>
    <cellStyle name="Normal 42 2 2 2 6 3" xfId="9710" xr:uid="{00000000-0005-0000-0000-0000FF250000}"/>
    <cellStyle name="Normal 42 2 2 2 6 3 3" xfId="24808" xr:uid="{00000000-0005-0000-0000-0000FC600000}"/>
    <cellStyle name="Normal 42 2 2 2 6 5" xfId="19795" xr:uid="{00000000-0005-0000-0000-0000674D0000}"/>
    <cellStyle name="Normal 42 2 2 2 7" xfId="11388" xr:uid="{00000000-0005-0000-0000-00008D2C0000}"/>
    <cellStyle name="Normal 42 2 2 2 7 3" xfId="26483" xr:uid="{00000000-0005-0000-0000-000087670000}"/>
    <cellStyle name="Normal 42 2 2 2 8" xfId="6367" xr:uid="{00000000-0005-0000-0000-0000F0180000}"/>
    <cellStyle name="Normal 42 2 2 2 8 3" xfId="21466" xr:uid="{00000000-0005-0000-0000-0000EE530000}"/>
    <cellStyle name="Normal 42 2 2 3" xfId="1395" xr:uid="{00000000-0005-0000-0000-000083050000}"/>
    <cellStyle name="Normal 42 2 2 3 2" xfId="1816" xr:uid="{00000000-0005-0000-0000-000028070000}"/>
    <cellStyle name="Normal 42 2 2 3 2 2" xfId="2655" xr:uid="{00000000-0005-0000-0000-00006F0A0000}"/>
    <cellStyle name="Normal 42 2 2 3 2 2 2" xfId="4344" xr:uid="{00000000-0005-0000-0000-000009110000}"/>
    <cellStyle name="Normal 42 2 2 3 2 2 2 2" xfId="14417" xr:uid="{00000000-0005-0000-0000-000062380000}"/>
    <cellStyle name="Normal 42 2 2 3 2 2 2 2 3" xfId="29512" xr:uid="{00000000-0005-0000-0000-00005C730000}"/>
    <cellStyle name="Normal 42 2 2 3 2 2 2 3" xfId="9397" xr:uid="{00000000-0005-0000-0000-0000C6240000}"/>
    <cellStyle name="Normal 42 2 2 3 2 2 2 3 3" xfId="24495" xr:uid="{00000000-0005-0000-0000-0000C35F0000}"/>
    <cellStyle name="Normal 42 2 2 3 2 2 2 5" xfId="19482" xr:uid="{00000000-0005-0000-0000-00002E4C0000}"/>
    <cellStyle name="Normal 42 2 2 3 2 2 3" xfId="6036" xr:uid="{00000000-0005-0000-0000-0000A5170000}"/>
    <cellStyle name="Normal 42 2 2 3 2 2 3 2" xfId="16088" xr:uid="{00000000-0005-0000-0000-0000E93E0000}"/>
    <cellStyle name="Normal 42 2 2 3 2 2 3 2 3" xfId="31183" xr:uid="{00000000-0005-0000-0000-0000E3790000}"/>
    <cellStyle name="Normal 42 2 2 3 2 2 3 3" xfId="11068" xr:uid="{00000000-0005-0000-0000-00004D2B0000}"/>
    <cellStyle name="Normal 42 2 2 3 2 2 3 3 3" xfId="26166" xr:uid="{00000000-0005-0000-0000-00004A660000}"/>
    <cellStyle name="Normal 42 2 2 3 2 2 3 5" xfId="21153" xr:uid="{00000000-0005-0000-0000-0000B5520000}"/>
    <cellStyle name="Normal 42 2 2 3 2 2 4" xfId="12746" xr:uid="{00000000-0005-0000-0000-0000DB310000}"/>
    <cellStyle name="Normal 42 2 2 3 2 2 4 3" xfId="27841" xr:uid="{00000000-0005-0000-0000-0000D56C0000}"/>
    <cellStyle name="Normal 42 2 2 3 2 2 5" xfId="7725" xr:uid="{00000000-0005-0000-0000-00003E1E0000}"/>
    <cellStyle name="Normal 42 2 2 3 2 2 5 3" xfId="22824" xr:uid="{00000000-0005-0000-0000-00003C590000}"/>
    <cellStyle name="Normal 42 2 2 3 2 2 7" xfId="17811" xr:uid="{00000000-0005-0000-0000-0000A7450000}"/>
    <cellStyle name="Normal 42 2 2 3 2 3" xfId="3507" xr:uid="{00000000-0005-0000-0000-0000C40D0000}"/>
    <cellStyle name="Normal 42 2 2 3 2 3 2" xfId="13581" xr:uid="{00000000-0005-0000-0000-00001E350000}"/>
    <cellStyle name="Normal 42 2 2 3 2 3 2 3" xfId="28676" xr:uid="{00000000-0005-0000-0000-000018700000}"/>
    <cellStyle name="Normal 42 2 2 3 2 3 3" xfId="8561" xr:uid="{00000000-0005-0000-0000-000082210000}"/>
    <cellStyle name="Normal 42 2 2 3 2 3 3 3" xfId="23659" xr:uid="{00000000-0005-0000-0000-00007F5C0000}"/>
    <cellStyle name="Normal 42 2 2 3 2 3 5" xfId="18646" xr:uid="{00000000-0005-0000-0000-0000EA480000}"/>
    <cellStyle name="Normal 42 2 2 3 2 4" xfId="5200" xr:uid="{00000000-0005-0000-0000-000061140000}"/>
    <cellStyle name="Normal 42 2 2 3 2 4 2" xfId="15252" xr:uid="{00000000-0005-0000-0000-0000A53B0000}"/>
    <cellStyle name="Normal 42 2 2 3 2 4 2 3" xfId="30347" xr:uid="{00000000-0005-0000-0000-00009F760000}"/>
    <cellStyle name="Normal 42 2 2 3 2 4 3" xfId="10232" xr:uid="{00000000-0005-0000-0000-000009280000}"/>
    <cellStyle name="Normal 42 2 2 3 2 4 3 3" xfId="25330" xr:uid="{00000000-0005-0000-0000-000006630000}"/>
    <cellStyle name="Normal 42 2 2 3 2 4 5" xfId="20317" xr:uid="{00000000-0005-0000-0000-0000714F0000}"/>
    <cellStyle name="Normal 42 2 2 3 2 5" xfId="11910" xr:uid="{00000000-0005-0000-0000-0000972E0000}"/>
    <cellStyle name="Normal 42 2 2 3 2 5 3" xfId="27005" xr:uid="{00000000-0005-0000-0000-000091690000}"/>
    <cellStyle name="Normal 42 2 2 3 2 6" xfId="6889" xr:uid="{00000000-0005-0000-0000-0000FA1A0000}"/>
    <cellStyle name="Normal 42 2 2 3 2 6 3" xfId="21988" xr:uid="{00000000-0005-0000-0000-0000F8550000}"/>
    <cellStyle name="Normal 42 2 2 3 2 8" xfId="16975" xr:uid="{00000000-0005-0000-0000-000063420000}"/>
    <cellStyle name="Normal 42 2 2 3 3" xfId="2237" xr:uid="{00000000-0005-0000-0000-0000CD080000}"/>
    <cellStyle name="Normal 42 2 2 3 3 2" xfId="3926" xr:uid="{00000000-0005-0000-0000-0000670F0000}"/>
    <cellStyle name="Normal 42 2 2 3 3 2 2" xfId="13999" xr:uid="{00000000-0005-0000-0000-0000C0360000}"/>
    <cellStyle name="Normal 42 2 2 3 3 2 2 3" xfId="29094" xr:uid="{00000000-0005-0000-0000-0000BA710000}"/>
    <cellStyle name="Normal 42 2 2 3 3 2 3" xfId="8979" xr:uid="{00000000-0005-0000-0000-000024230000}"/>
    <cellStyle name="Normal 42 2 2 3 3 2 3 3" xfId="24077" xr:uid="{00000000-0005-0000-0000-0000215E0000}"/>
    <cellStyle name="Normal 42 2 2 3 3 2 5" xfId="19064" xr:uid="{00000000-0005-0000-0000-00008C4A0000}"/>
    <cellStyle name="Normal 42 2 2 3 3 3" xfId="5618" xr:uid="{00000000-0005-0000-0000-000003160000}"/>
    <cellStyle name="Normal 42 2 2 3 3 3 2" xfId="15670" xr:uid="{00000000-0005-0000-0000-0000473D0000}"/>
    <cellStyle name="Normal 42 2 2 3 3 3 2 3" xfId="30765" xr:uid="{00000000-0005-0000-0000-000041780000}"/>
    <cellStyle name="Normal 42 2 2 3 3 3 3" xfId="10650" xr:uid="{00000000-0005-0000-0000-0000AB290000}"/>
    <cellStyle name="Normal 42 2 2 3 3 3 3 3" xfId="25748" xr:uid="{00000000-0005-0000-0000-0000A8640000}"/>
    <cellStyle name="Normal 42 2 2 3 3 3 5" xfId="20735" xr:uid="{00000000-0005-0000-0000-000013510000}"/>
    <cellStyle name="Normal 42 2 2 3 3 4" xfId="12328" xr:uid="{00000000-0005-0000-0000-000039300000}"/>
    <cellStyle name="Normal 42 2 2 3 3 4 3" xfId="27423" xr:uid="{00000000-0005-0000-0000-0000336B0000}"/>
    <cellStyle name="Normal 42 2 2 3 3 5" xfId="7307" xr:uid="{00000000-0005-0000-0000-00009C1C0000}"/>
    <cellStyle name="Normal 42 2 2 3 3 5 3" xfId="22406" xr:uid="{00000000-0005-0000-0000-00009A570000}"/>
    <cellStyle name="Normal 42 2 2 3 3 7" xfId="17393" xr:uid="{00000000-0005-0000-0000-000005440000}"/>
    <cellStyle name="Normal 42 2 2 3 4" xfId="3089" xr:uid="{00000000-0005-0000-0000-0000220C0000}"/>
    <cellStyle name="Normal 42 2 2 3 4 2" xfId="13163" xr:uid="{00000000-0005-0000-0000-00007C330000}"/>
    <cellStyle name="Normal 42 2 2 3 4 2 3" xfId="28258" xr:uid="{00000000-0005-0000-0000-0000766E0000}"/>
    <cellStyle name="Normal 42 2 2 3 4 3" xfId="8143" xr:uid="{00000000-0005-0000-0000-0000E01F0000}"/>
    <cellStyle name="Normal 42 2 2 3 4 3 3" xfId="23241" xr:uid="{00000000-0005-0000-0000-0000DD5A0000}"/>
    <cellStyle name="Normal 42 2 2 3 4 5" xfId="18228" xr:uid="{00000000-0005-0000-0000-000048470000}"/>
    <cellStyle name="Normal 42 2 2 3 5" xfId="4782" xr:uid="{00000000-0005-0000-0000-0000BF120000}"/>
    <cellStyle name="Normal 42 2 2 3 5 2" xfId="14834" xr:uid="{00000000-0005-0000-0000-0000033A0000}"/>
    <cellStyle name="Normal 42 2 2 3 5 2 3" xfId="29929" xr:uid="{00000000-0005-0000-0000-0000FD740000}"/>
    <cellStyle name="Normal 42 2 2 3 5 3" xfId="9814" xr:uid="{00000000-0005-0000-0000-000067260000}"/>
    <cellStyle name="Normal 42 2 2 3 5 3 3" xfId="24912" xr:uid="{00000000-0005-0000-0000-000064610000}"/>
    <cellStyle name="Normal 42 2 2 3 5 5" xfId="19899" xr:uid="{00000000-0005-0000-0000-0000CF4D0000}"/>
    <cellStyle name="Normal 42 2 2 3 6" xfId="11492" xr:uid="{00000000-0005-0000-0000-0000F52C0000}"/>
    <cellStyle name="Normal 42 2 2 3 6 3" xfId="26587" xr:uid="{00000000-0005-0000-0000-0000EF670000}"/>
    <cellStyle name="Normal 42 2 2 3 7" xfId="6471" xr:uid="{00000000-0005-0000-0000-000058190000}"/>
    <cellStyle name="Normal 42 2 2 3 7 3" xfId="21570" xr:uid="{00000000-0005-0000-0000-000056540000}"/>
    <cellStyle name="Normal 42 2 2 3 9" xfId="16557" xr:uid="{00000000-0005-0000-0000-0000C1400000}"/>
    <cellStyle name="Normal 42 2 2 4" xfId="1608" xr:uid="{00000000-0005-0000-0000-000058060000}"/>
    <cellStyle name="Normal 42 2 2 4 2" xfId="2447" xr:uid="{00000000-0005-0000-0000-00009F090000}"/>
    <cellStyle name="Normal 42 2 2 4 2 2" xfId="4136" xr:uid="{00000000-0005-0000-0000-000039100000}"/>
    <cellStyle name="Normal 42 2 2 4 2 2 2" xfId="14209" xr:uid="{00000000-0005-0000-0000-000092370000}"/>
    <cellStyle name="Normal 42 2 2 4 2 2 2 3" xfId="29304" xr:uid="{00000000-0005-0000-0000-00008C720000}"/>
    <cellStyle name="Normal 42 2 2 4 2 2 3" xfId="9189" xr:uid="{00000000-0005-0000-0000-0000F6230000}"/>
    <cellStyle name="Normal 42 2 2 4 2 2 3 3" xfId="24287" xr:uid="{00000000-0005-0000-0000-0000F35E0000}"/>
    <cellStyle name="Normal 42 2 2 4 2 2 5" xfId="19274" xr:uid="{00000000-0005-0000-0000-00005E4B0000}"/>
    <cellStyle name="Normal 42 2 2 4 2 3" xfId="5828" xr:uid="{00000000-0005-0000-0000-0000D5160000}"/>
    <cellStyle name="Normal 42 2 2 4 2 3 2" xfId="15880" xr:uid="{00000000-0005-0000-0000-0000193E0000}"/>
    <cellStyle name="Normal 42 2 2 4 2 3 2 3" xfId="30975" xr:uid="{00000000-0005-0000-0000-000013790000}"/>
    <cellStyle name="Normal 42 2 2 4 2 3 3" xfId="10860" xr:uid="{00000000-0005-0000-0000-00007D2A0000}"/>
    <cellStyle name="Normal 42 2 2 4 2 3 3 3" xfId="25958" xr:uid="{00000000-0005-0000-0000-00007A650000}"/>
    <cellStyle name="Normal 42 2 2 4 2 3 5" xfId="20945" xr:uid="{00000000-0005-0000-0000-0000E5510000}"/>
    <cellStyle name="Normal 42 2 2 4 2 4" xfId="12538" xr:uid="{00000000-0005-0000-0000-00000B310000}"/>
    <cellStyle name="Normal 42 2 2 4 2 4 3" xfId="27633" xr:uid="{00000000-0005-0000-0000-0000056C0000}"/>
    <cellStyle name="Normal 42 2 2 4 2 5" xfId="7517" xr:uid="{00000000-0005-0000-0000-00006E1D0000}"/>
    <cellStyle name="Normal 42 2 2 4 2 5 3" xfId="22616" xr:uid="{00000000-0005-0000-0000-00006C580000}"/>
    <cellStyle name="Normal 42 2 2 4 2 7" xfId="17603" xr:uid="{00000000-0005-0000-0000-0000D7440000}"/>
    <cellStyle name="Normal 42 2 2 4 3" xfId="3299" xr:uid="{00000000-0005-0000-0000-0000F40C0000}"/>
    <cellStyle name="Normal 42 2 2 4 3 2" xfId="13373" xr:uid="{00000000-0005-0000-0000-00004E340000}"/>
    <cellStyle name="Normal 42 2 2 4 3 2 3" xfId="28468" xr:uid="{00000000-0005-0000-0000-0000486F0000}"/>
    <cellStyle name="Normal 42 2 2 4 3 3" xfId="8353" xr:uid="{00000000-0005-0000-0000-0000B2200000}"/>
    <cellStyle name="Normal 42 2 2 4 3 3 3" xfId="23451" xr:uid="{00000000-0005-0000-0000-0000AF5B0000}"/>
    <cellStyle name="Normal 42 2 2 4 3 5" xfId="18438" xr:uid="{00000000-0005-0000-0000-00001A480000}"/>
    <cellStyle name="Normal 42 2 2 4 4" xfId="4992" xr:uid="{00000000-0005-0000-0000-000091130000}"/>
    <cellStyle name="Normal 42 2 2 4 4 2" xfId="15044" xr:uid="{00000000-0005-0000-0000-0000D53A0000}"/>
    <cellStyle name="Normal 42 2 2 4 4 2 3" xfId="30139" xr:uid="{00000000-0005-0000-0000-0000CF750000}"/>
    <cellStyle name="Normal 42 2 2 4 4 3" xfId="10024" xr:uid="{00000000-0005-0000-0000-000039270000}"/>
    <cellStyle name="Normal 42 2 2 4 4 3 3" xfId="25122" xr:uid="{00000000-0005-0000-0000-000036620000}"/>
    <cellStyle name="Normal 42 2 2 4 4 5" xfId="20109" xr:uid="{00000000-0005-0000-0000-0000A14E0000}"/>
    <cellStyle name="Normal 42 2 2 4 5" xfId="11702" xr:uid="{00000000-0005-0000-0000-0000C72D0000}"/>
    <cellStyle name="Normal 42 2 2 4 5 3" xfId="26797" xr:uid="{00000000-0005-0000-0000-0000C1680000}"/>
    <cellStyle name="Normal 42 2 2 4 6" xfId="6681" xr:uid="{00000000-0005-0000-0000-00002A1A0000}"/>
    <cellStyle name="Normal 42 2 2 4 6 3" xfId="21780" xr:uid="{00000000-0005-0000-0000-000028550000}"/>
    <cellStyle name="Normal 42 2 2 4 8" xfId="16767" xr:uid="{00000000-0005-0000-0000-000093410000}"/>
    <cellStyle name="Normal 42 2 2 5" xfId="2029" xr:uid="{00000000-0005-0000-0000-0000FD070000}"/>
    <cellStyle name="Normal 42 2 2 5 2" xfId="3718" xr:uid="{00000000-0005-0000-0000-0000970E0000}"/>
    <cellStyle name="Normal 42 2 2 5 2 2" xfId="13791" xr:uid="{00000000-0005-0000-0000-0000F0350000}"/>
    <cellStyle name="Normal 42 2 2 5 2 2 3" xfId="28886" xr:uid="{00000000-0005-0000-0000-0000EA700000}"/>
    <cellStyle name="Normal 42 2 2 5 2 3" xfId="8771" xr:uid="{00000000-0005-0000-0000-000054220000}"/>
    <cellStyle name="Normal 42 2 2 5 2 3 3" xfId="23869" xr:uid="{00000000-0005-0000-0000-0000515D0000}"/>
    <cellStyle name="Normal 42 2 2 5 2 5" xfId="18856" xr:uid="{00000000-0005-0000-0000-0000BC490000}"/>
    <cellStyle name="Normal 42 2 2 5 3" xfId="5410" xr:uid="{00000000-0005-0000-0000-000033150000}"/>
    <cellStyle name="Normal 42 2 2 5 3 2" xfId="15462" xr:uid="{00000000-0005-0000-0000-0000773C0000}"/>
    <cellStyle name="Normal 42 2 2 5 3 2 3" xfId="30557" xr:uid="{00000000-0005-0000-0000-000071770000}"/>
    <cellStyle name="Normal 42 2 2 5 3 3" xfId="10442" xr:uid="{00000000-0005-0000-0000-0000DB280000}"/>
    <cellStyle name="Normal 42 2 2 5 3 3 3" xfId="25540" xr:uid="{00000000-0005-0000-0000-0000D8630000}"/>
    <cellStyle name="Normal 42 2 2 5 3 5" xfId="20527" xr:uid="{00000000-0005-0000-0000-000043500000}"/>
    <cellStyle name="Normal 42 2 2 5 4" xfId="12120" xr:uid="{00000000-0005-0000-0000-0000692F0000}"/>
    <cellStyle name="Normal 42 2 2 5 4 3" xfId="27215" xr:uid="{00000000-0005-0000-0000-0000636A0000}"/>
    <cellStyle name="Normal 42 2 2 5 5" xfId="7099" xr:uid="{00000000-0005-0000-0000-0000CC1B0000}"/>
    <cellStyle name="Normal 42 2 2 5 5 3" xfId="22198" xr:uid="{00000000-0005-0000-0000-0000CA560000}"/>
    <cellStyle name="Normal 42 2 2 5 7" xfId="17185" xr:uid="{00000000-0005-0000-0000-000035430000}"/>
    <cellStyle name="Normal 42 2 2 6" xfId="2881" xr:uid="{00000000-0005-0000-0000-0000520B0000}"/>
    <cellStyle name="Normal 42 2 2 6 2" xfId="12955" xr:uid="{00000000-0005-0000-0000-0000AC320000}"/>
    <cellStyle name="Normal 42 2 2 6 2 3" xfId="28050" xr:uid="{00000000-0005-0000-0000-0000A66D0000}"/>
    <cellStyle name="Normal 42 2 2 6 3" xfId="7935" xr:uid="{00000000-0005-0000-0000-0000101F0000}"/>
    <cellStyle name="Normal 42 2 2 6 3 3" xfId="23033" xr:uid="{00000000-0005-0000-0000-00000D5A0000}"/>
    <cellStyle name="Normal 42 2 2 6 5" xfId="18020" xr:uid="{00000000-0005-0000-0000-000078460000}"/>
    <cellStyle name="Normal 42 2 2 7" xfId="4574" xr:uid="{00000000-0005-0000-0000-0000EF110000}"/>
    <cellStyle name="Normal 42 2 2 7 2" xfId="14626" xr:uid="{00000000-0005-0000-0000-000033390000}"/>
    <cellStyle name="Normal 42 2 2 7 2 3" xfId="29721" xr:uid="{00000000-0005-0000-0000-00002D740000}"/>
    <cellStyle name="Normal 42 2 2 7 3" xfId="9606" xr:uid="{00000000-0005-0000-0000-000097250000}"/>
    <cellStyle name="Normal 42 2 2 7 3 3" xfId="24704" xr:uid="{00000000-0005-0000-0000-000094600000}"/>
    <cellStyle name="Normal 42 2 2 7 5" xfId="19691" xr:uid="{00000000-0005-0000-0000-0000FF4C0000}"/>
    <cellStyle name="Normal 42 2 2 8" xfId="11284" xr:uid="{00000000-0005-0000-0000-0000252C0000}"/>
    <cellStyle name="Normal 42 2 2 8 3" xfId="26379" xr:uid="{00000000-0005-0000-0000-00001F670000}"/>
    <cellStyle name="Normal 42 2 2 9" xfId="6263" xr:uid="{00000000-0005-0000-0000-000088180000}"/>
    <cellStyle name="Normal 42 2 2 9 3" xfId="21362" xr:uid="{00000000-0005-0000-0000-000086530000}"/>
    <cellStyle name="Normal 42 2 3" xfId="1228" xr:uid="{00000000-0005-0000-0000-0000DC040000}"/>
    <cellStyle name="Normal 42 2 3 10" xfId="16401" xr:uid="{00000000-0005-0000-0000-000025400000}"/>
    <cellStyle name="Normal 42 2 3 2" xfId="1447" xr:uid="{00000000-0005-0000-0000-0000B7050000}"/>
    <cellStyle name="Normal 42 2 3 2 2" xfId="1868" xr:uid="{00000000-0005-0000-0000-00005C070000}"/>
    <cellStyle name="Normal 42 2 3 2 2 2" xfId="2707" xr:uid="{00000000-0005-0000-0000-0000A30A0000}"/>
    <cellStyle name="Normal 42 2 3 2 2 2 2" xfId="4396" xr:uid="{00000000-0005-0000-0000-00003D110000}"/>
    <cellStyle name="Normal 42 2 3 2 2 2 2 2" xfId="14469" xr:uid="{00000000-0005-0000-0000-000096380000}"/>
    <cellStyle name="Normal 42 2 3 2 2 2 2 2 3" xfId="29564" xr:uid="{00000000-0005-0000-0000-000090730000}"/>
    <cellStyle name="Normal 42 2 3 2 2 2 2 3" xfId="9449" xr:uid="{00000000-0005-0000-0000-0000FA240000}"/>
    <cellStyle name="Normal 42 2 3 2 2 2 2 3 3" xfId="24547" xr:uid="{00000000-0005-0000-0000-0000F75F0000}"/>
    <cellStyle name="Normal 42 2 3 2 2 2 2 5" xfId="19534" xr:uid="{00000000-0005-0000-0000-0000624C0000}"/>
    <cellStyle name="Normal 42 2 3 2 2 2 3" xfId="6088" xr:uid="{00000000-0005-0000-0000-0000D9170000}"/>
    <cellStyle name="Normal 42 2 3 2 2 2 3 2" xfId="16140" xr:uid="{00000000-0005-0000-0000-00001D3F0000}"/>
    <cellStyle name="Normal 42 2 3 2 2 2 3 2 3" xfId="31235" xr:uid="{00000000-0005-0000-0000-0000177A0000}"/>
    <cellStyle name="Normal 42 2 3 2 2 2 3 3" xfId="11120" xr:uid="{00000000-0005-0000-0000-0000812B0000}"/>
    <cellStyle name="Normal 42 2 3 2 2 2 3 3 3" xfId="26218" xr:uid="{00000000-0005-0000-0000-00007E660000}"/>
    <cellStyle name="Normal 42 2 3 2 2 2 3 5" xfId="21205" xr:uid="{00000000-0005-0000-0000-0000E9520000}"/>
    <cellStyle name="Normal 42 2 3 2 2 2 4" xfId="12798" xr:uid="{00000000-0005-0000-0000-00000F320000}"/>
    <cellStyle name="Normal 42 2 3 2 2 2 4 3" xfId="27893" xr:uid="{00000000-0005-0000-0000-0000096D0000}"/>
    <cellStyle name="Normal 42 2 3 2 2 2 5" xfId="7777" xr:uid="{00000000-0005-0000-0000-0000721E0000}"/>
    <cellStyle name="Normal 42 2 3 2 2 2 5 3" xfId="22876" xr:uid="{00000000-0005-0000-0000-000070590000}"/>
    <cellStyle name="Normal 42 2 3 2 2 2 7" xfId="17863" xr:uid="{00000000-0005-0000-0000-0000DB450000}"/>
    <cellStyle name="Normal 42 2 3 2 2 3" xfId="3559" xr:uid="{00000000-0005-0000-0000-0000F80D0000}"/>
    <cellStyle name="Normal 42 2 3 2 2 3 2" xfId="13633" xr:uid="{00000000-0005-0000-0000-000052350000}"/>
    <cellStyle name="Normal 42 2 3 2 2 3 2 3" xfId="28728" xr:uid="{00000000-0005-0000-0000-00004C700000}"/>
    <cellStyle name="Normal 42 2 3 2 2 3 3" xfId="8613" xr:uid="{00000000-0005-0000-0000-0000B6210000}"/>
    <cellStyle name="Normal 42 2 3 2 2 3 3 3" xfId="23711" xr:uid="{00000000-0005-0000-0000-0000B35C0000}"/>
    <cellStyle name="Normal 42 2 3 2 2 3 5" xfId="18698" xr:uid="{00000000-0005-0000-0000-00001E490000}"/>
    <cellStyle name="Normal 42 2 3 2 2 4" xfId="5252" xr:uid="{00000000-0005-0000-0000-000095140000}"/>
    <cellStyle name="Normal 42 2 3 2 2 4 2" xfId="15304" xr:uid="{00000000-0005-0000-0000-0000D93B0000}"/>
    <cellStyle name="Normal 42 2 3 2 2 4 2 3" xfId="30399" xr:uid="{00000000-0005-0000-0000-0000D3760000}"/>
    <cellStyle name="Normal 42 2 3 2 2 4 3" xfId="10284" xr:uid="{00000000-0005-0000-0000-00003D280000}"/>
    <cellStyle name="Normal 42 2 3 2 2 4 3 3" xfId="25382" xr:uid="{00000000-0005-0000-0000-00003A630000}"/>
    <cellStyle name="Normal 42 2 3 2 2 4 5" xfId="20369" xr:uid="{00000000-0005-0000-0000-0000A54F0000}"/>
    <cellStyle name="Normal 42 2 3 2 2 5" xfId="11962" xr:uid="{00000000-0005-0000-0000-0000CB2E0000}"/>
    <cellStyle name="Normal 42 2 3 2 2 5 3" xfId="27057" xr:uid="{00000000-0005-0000-0000-0000C5690000}"/>
    <cellStyle name="Normal 42 2 3 2 2 6" xfId="6941" xr:uid="{00000000-0005-0000-0000-00002E1B0000}"/>
    <cellStyle name="Normal 42 2 3 2 2 6 3" xfId="22040" xr:uid="{00000000-0005-0000-0000-00002C560000}"/>
    <cellStyle name="Normal 42 2 3 2 2 8" xfId="17027" xr:uid="{00000000-0005-0000-0000-000097420000}"/>
    <cellStyle name="Normal 42 2 3 2 3" xfId="2289" xr:uid="{00000000-0005-0000-0000-000001090000}"/>
    <cellStyle name="Normal 42 2 3 2 3 2" xfId="3978" xr:uid="{00000000-0005-0000-0000-00009B0F0000}"/>
    <cellStyle name="Normal 42 2 3 2 3 2 2" xfId="14051" xr:uid="{00000000-0005-0000-0000-0000F4360000}"/>
    <cellStyle name="Normal 42 2 3 2 3 2 2 3" xfId="29146" xr:uid="{00000000-0005-0000-0000-0000EE710000}"/>
    <cellStyle name="Normal 42 2 3 2 3 2 3" xfId="9031" xr:uid="{00000000-0005-0000-0000-000058230000}"/>
    <cellStyle name="Normal 42 2 3 2 3 2 3 3" xfId="24129" xr:uid="{00000000-0005-0000-0000-0000555E0000}"/>
    <cellStyle name="Normal 42 2 3 2 3 2 5" xfId="19116" xr:uid="{00000000-0005-0000-0000-0000C04A0000}"/>
    <cellStyle name="Normal 42 2 3 2 3 3" xfId="5670" xr:uid="{00000000-0005-0000-0000-000037160000}"/>
    <cellStyle name="Normal 42 2 3 2 3 3 2" xfId="15722" xr:uid="{00000000-0005-0000-0000-00007B3D0000}"/>
    <cellStyle name="Normal 42 2 3 2 3 3 2 3" xfId="30817" xr:uid="{00000000-0005-0000-0000-000075780000}"/>
    <cellStyle name="Normal 42 2 3 2 3 3 3" xfId="10702" xr:uid="{00000000-0005-0000-0000-0000DF290000}"/>
    <cellStyle name="Normal 42 2 3 2 3 3 3 3" xfId="25800" xr:uid="{00000000-0005-0000-0000-0000DC640000}"/>
    <cellStyle name="Normal 42 2 3 2 3 3 5" xfId="20787" xr:uid="{00000000-0005-0000-0000-000047510000}"/>
    <cellStyle name="Normal 42 2 3 2 3 4" xfId="12380" xr:uid="{00000000-0005-0000-0000-00006D300000}"/>
    <cellStyle name="Normal 42 2 3 2 3 4 3" xfId="27475" xr:uid="{00000000-0005-0000-0000-0000676B0000}"/>
    <cellStyle name="Normal 42 2 3 2 3 5" xfId="7359" xr:uid="{00000000-0005-0000-0000-0000D01C0000}"/>
    <cellStyle name="Normal 42 2 3 2 3 5 3" xfId="22458" xr:uid="{00000000-0005-0000-0000-0000CE570000}"/>
    <cellStyle name="Normal 42 2 3 2 3 7" xfId="17445" xr:uid="{00000000-0005-0000-0000-000039440000}"/>
    <cellStyle name="Normal 42 2 3 2 4" xfId="3141" xr:uid="{00000000-0005-0000-0000-0000560C0000}"/>
    <cellStyle name="Normal 42 2 3 2 4 2" xfId="13215" xr:uid="{00000000-0005-0000-0000-0000B0330000}"/>
    <cellStyle name="Normal 42 2 3 2 4 2 3" xfId="28310" xr:uid="{00000000-0005-0000-0000-0000AA6E0000}"/>
    <cellStyle name="Normal 42 2 3 2 4 3" xfId="8195" xr:uid="{00000000-0005-0000-0000-000014200000}"/>
    <cellStyle name="Normal 42 2 3 2 4 3 3" xfId="23293" xr:uid="{00000000-0005-0000-0000-0000115B0000}"/>
    <cellStyle name="Normal 42 2 3 2 4 5" xfId="18280" xr:uid="{00000000-0005-0000-0000-00007C470000}"/>
    <cellStyle name="Normal 42 2 3 2 5" xfId="4834" xr:uid="{00000000-0005-0000-0000-0000F3120000}"/>
    <cellStyle name="Normal 42 2 3 2 5 2" xfId="14886" xr:uid="{00000000-0005-0000-0000-0000373A0000}"/>
    <cellStyle name="Normal 42 2 3 2 5 2 3" xfId="29981" xr:uid="{00000000-0005-0000-0000-000031750000}"/>
    <cellStyle name="Normal 42 2 3 2 5 3" xfId="9866" xr:uid="{00000000-0005-0000-0000-00009B260000}"/>
    <cellStyle name="Normal 42 2 3 2 5 3 3" xfId="24964" xr:uid="{00000000-0005-0000-0000-000098610000}"/>
    <cellStyle name="Normal 42 2 3 2 5 5" xfId="19951" xr:uid="{00000000-0005-0000-0000-0000034E0000}"/>
    <cellStyle name="Normal 42 2 3 2 6" xfId="11544" xr:uid="{00000000-0005-0000-0000-0000292D0000}"/>
    <cellStyle name="Normal 42 2 3 2 6 3" xfId="26639" xr:uid="{00000000-0005-0000-0000-000023680000}"/>
    <cellStyle name="Normal 42 2 3 2 7" xfId="6523" xr:uid="{00000000-0005-0000-0000-00008C190000}"/>
    <cellStyle name="Normal 42 2 3 2 7 3" xfId="21622" xr:uid="{00000000-0005-0000-0000-00008A540000}"/>
    <cellStyle name="Normal 42 2 3 2 9" xfId="16609" xr:uid="{00000000-0005-0000-0000-0000F5400000}"/>
    <cellStyle name="Normal 42 2 3 3" xfId="1660" xr:uid="{00000000-0005-0000-0000-00008C060000}"/>
    <cellStyle name="Normal 42 2 3 3 2" xfId="2499" xr:uid="{00000000-0005-0000-0000-0000D3090000}"/>
    <cellStyle name="Normal 42 2 3 3 2 2" xfId="4188" xr:uid="{00000000-0005-0000-0000-00006D100000}"/>
    <cellStyle name="Normal 42 2 3 3 2 2 2" xfId="14261" xr:uid="{00000000-0005-0000-0000-0000C6370000}"/>
    <cellStyle name="Normal 42 2 3 3 2 2 2 3" xfId="29356" xr:uid="{00000000-0005-0000-0000-0000C0720000}"/>
    <cellStyle name="Normal 42 2 3 3 2 2 3" xfId="9241" xr:uid="{00000000-0005-0000-0000-00002A240000}"/>
    <cellStyle name="Normal 42 2 3 3 2 2 3 3" xfId="24339" xr:uid="{00000000-0005-0000-0000-0000275F0000}"/>
    <cellStyle name="Normal 42 2 3 3 2 2 5" xfId="19326" xr:uid="{00000000-0005-0000-0000-0000924B0000}"/>
    <cellStyle name="Normal 42 2 3 3 2 3" xfId="5880" xr:uid="{00000000-0005-0000-0000-000009170000}"/>
    <cellStyle name="Normal 42 2 3 3 2 3 2" xfId="15932" xr:uid="{00000000-0005-0000-0000-00004D3E0000}"/>
    <cellStyle name="Normal 42 2 3 3 2 3 2 3" xfId="31027" xr:uid="{00000000-0005-0000-0000-000047790000}"/>
    <cellStyle name="Normal 42 2 3 3 2 3 3" xfId="10912" xr:uid="{00000000-0005-0000-0000-0000B12A0000}"/>
    <cellStyle name="Normal 42 2 3 3 2 3 3 3" xfId="26010" xr:uid="{00000000-0005-0000-0000-0000AE650000}"/>
    <cellStyle name="Normal 42 2 3 3 2 3 5" xfId="20997" xr:uid="{00000000-0005-0000-0000-000019520000}"/>
    <cellStyle name="Normal 42 2 3 3 2 4" xfId="12590" xr:uid="{00000000-0005-0000-0000-00003F310000}"/>
    <cellStyle name="Normal 42 2 3 3 2 4 3" xfId="27685" xr:uid="{00000000-0005-0000-0000-0000396C0000}"/>
    <cellStyle name="Normal 42 2 3 3 2 5" xfId="7569" xr:uid="{00000000-0005-0000-0000-0000A21D0000}"/>
    <cellStyle name="Normal 42 2 3 3 2 5 3" xfId="22668" xr:uid="{00000000-0005-0000-0000-0000A0580000}"/>
    <cellStyle name="Normal 42 2 3 3 2 7" xfId="17655" xr:uid="{00000000-0005-0000-0000-00000B450000}"/>
    <cellStyle name="Normal 42 2 3 3 3" xfId="3351" xr:uid="{00000000-0005-0000-0000-0000280D0000}"/>
    <cellStyle name="Normal 42 2 3 3 3 2" xfId="13425" xr:uid="{00000000-0005-0000-0000-000082340000}"/>
    <cellStyle name="Normal 42 2 3 3 3 2 3" xfId="28520" xr:uid="{00000000-0005-0000-0000-00007C6F0000}"/>
    <cellStyle name="Normal 42 2 3 3 3 3" xfId="8405" xr:uid="{00000000-0005-0000-0000-0000E6200000}"/>
    <cellStyle name="Normal 42 2 3 3 3 3 3" xfId="23503" xr:uid="{00000000-0005-0000-0000-0000E35B0000}"/>
    <cellStyle name="Normal 42 2 3 3 3 5" xfId="18490" xr:uid="{00000000-0005-0000-0000-00004E480000}"/>
    <cellStyle name="Normal 42 2 3 3 4" xfId="5044" xr:uid="{00000000-0005-0000-0000-0000C5130000}"/>
    <cellStyle name="Normal 42 2 3 3 4 2" xfId="15096" xr:uid="{00000000-0005-0000-0000-0000093B0000}"/>
    <cellStyle name="Normal 42 2 3 3 4 2 3" xfId="30191" xr:uid="{00000000-0005-0000-0000-000003760000}"/>
    <cellStyle name="Normal 42 2 3 3 4 3" xfId="10076" xr:uid="{00000000-0005-0000-0000-00006D270000}"/>
    <cellStyle name="Normal 42 2 3 3 4 3 3" xfId="25174" xr:uid="{00000000-0005-0000-0000-00006A620000}"/>
    <cellStyle name="Normal 42 2 3 3 4 5" xfId="20161" xr:uid="{00000000-0005-0000-0000-0000D54E0000}"/>
    <cellStyle name="Normal 42 2 3 3 5" xfId="11754" xr:uid="{00000000-0005-0000-0000-0000FB2D0000}"/>
    <cellStyle name="Normal 42 2 3 3 5 3" xfId="26849" xr:uid="{00000000-0005-0000-0000-0000F5680000}"/>
    <cellStyle name="Normal 42 2 3 3 6" xfId="6733" xr:uid="{00000000-0005-0000-0000-00005E1A0000}"/>
    <cellStyle name="Normal 42 2 3 3 6 3" xfId="21832" xr:uid="{00000000-0005-0000-0000-00005C550000}"/>
    <cellStyle name="Normal 42 2 3 3 8" xfId="16819" xr:uid="{00000000-0005-0000-0000-0000C7410000}"/>
    <cellStyle name="Normal 42 2 3 4" xfId="2081" xr:uid="{00000000-0005-0000-0000-000031080000}"/>
    <cellStyle name="Normal 42 2 3 4 2" xfId="3770" xr:uid="{00000000-0005-0000-0000-0000CB0E0000}"/>
    <cellStyle name="Normal 42 2 3 4 2 2" xfId="13843" xr:uid="{00000000-0005-0000-0000-000024360000}"/>
    <cellStyle name="Normal 42 2 3 4 2 2 3" xfId="28938" xr:uid="{00000000-0005-0000-0000-00001E710000}"/>
    <cellStyle name="Normal 42 2 3 4 2 3" xfId="8823" xr:uid="{00000000-0005-0000-0000-000088220000}"/>
    <cellStyle name="Normal 42 2 3 4 2 3 3" xfId="23921" xr:uid="{00000000-0005-0000-0000-0000855D0000}"/>
    <cellStyle name="Normal 42 2 3 4 2 5" xfId="18908" xr:uid="{00000000-0005-0000-0000-0000F0490000}"/>
    <cellStyle name="Normal 42 2 3 4 3" xfId="5462" xr:uid="{00000000-0005-0000-0000-000067150000}"/>
    <cellStyle name="Normal 42 2 3 4 3 2" xfId="15514" xr:uid="{00000000-0005-0000-0000-0000AB3C0000}"/>
    <cellStyle name="Normal 42 2 3 4 3 2 3" xfId="30609" xr:uid="{00000000-0005-0000-0000-0000A5770000}"/>
    <cellStyle name="Normal 42 2 3 4 3 3" xfId="10494" xr:uid="{00000000-0005-0000-0000-00000F290000}"/>
    <cellStyle name="Normal 42 2 3 4 3 3 3" xfId="25592" xr:uid="{00000000-0005-0000-0000-00000C640000}"/>
    <cellStyle name="Normal 42 2 3 4 3 5" xfId="20579" xr:uid="{00000000-0005-0000-0000-000077500000}"/>
    <cellStyle name="Normal 42 2 3 4 4" xfId="12172" xr:uid="{00000000-0005-0000-0000-00009D2F0000}"/>
    <cellStyle name="Normal 42 2 3 4 4 3" xfId="27267" xr:uid="{00000000-0005-0000-0000-0000976A0000}"/>
    <cellStyle name="Normal 42 2 3 4 5" xfId="7151" xr:uid="{00000000-0005-0000-0000-0000001C0000}"/>
    <cellStyle name="Normal 42 2 3 4 5 3" xfId="22250" xr:uid="{00000000-0005-0000-0000-0000FE560000}"/>
    <cellStyle name="Normal 42 2 3 4 7" xfId="17237" xr:uid="{00000000-0005-0000-0000-000069430000}"/>
    <cellStyle name="Normal 42 2 3 5" xfId="2933" xr:uid="{00000000-0005-0000-0000-0000860B0000}"/>
    <cellStyle name="Normal 42 2 3 5 2" xfId="13007" xr:uid="{00000000-0005-0000-0000-0000E0320000}"/>
    <cellStyle name="Normal 42 2 3 5 2 3" xfId="28102" xr:uid="{00000000-0005-0000-0000-0000DA6D0000}"/>
    <cellStyle name="Normal 42 2 3 5 3" xfId="7987" xr:uid="{00000000-0005-0000-0000-0000441F0000}"/>
    <cellStyle name="Normal 42 2 3 5 3 3" xfId="23085" xr:uid="{00000000-0005-0000-0000-0000415A0000}"/>
    <cellStyle name="Normal 42 2 3 5 5" xfId="18072" xr:uid="{00000000-0005-0000-0000-0000AC460000}"/>
    <cellStyle name="Normal 42 2 3 6" xfId="4626" xr:uid="{00000000-0005-0000-0000-000023120000}"/>
    <cellStyle name="Normal 42 2 3 6 2" xfId="14678" xr:uid="{00000000-0005-0000-0000-000067390000}"/>
    <cellStyle name="Normal 42 2 3 6 2 3" xfId="29773" xr:uid="{00000000-0005-0000-0000-000061740000}"/>
    <cellStyle name="Normal 42 2 3 6 3" xfId="9658" xr:uid="{00000000-0005-0000-0000-0000CB250000}"/>
    <cellStyle name="Normal 42 2 3 6 3 3" xfId="24756" xr:uid="{00000000-0005-0000-0000-0000C8600000}"/>
    <cellStyle name="Normal 42 2 3 6 5" xfId="19743" xr:uid="{00000000-0005-0000-0000-0000334D0000}"/>
    <cellStyle name="Normal 42 2 3 7" xfId="11336" xr:uid="{00000000-0005-0000-0000-0000592C0000}"/>
    <cellStyle name="Normal 42 2 3 7 3" xfId="26431" xr:uid="{00000000-0005-0000-0000-000053670000}"/>
    <cellStyle name="Normal 42 2 3 8" xfId="6315" xr:uid="{00000000-0005-0000-0000-0000BC180000}"/>
    <cellStyle name="Normal 42 2 3 8 3" xfId="21414" xr:uid="{00000000-0005-0000-0000-0000BA530000}"/>
    <cellStyle name="Normal 42 2 4" xfId="1341" xr:uid="{00000000-0005-0000-0000-00004D050000}"/>
    <cellStyle name="Normal 42 2 4 2" xfId="1764" xr:uid="{00000000-0005-0000-0000-0000F4060000}"/>
    <cellStyle name="Normal 42 2 4 2 2" xfId="2603" xr:uid="{00000000-0005-0000-0000-00003B0A0000}"/>
    <cellStyle name="Normal 42 2 4 2 2 2" xfId="4292" xr:uid="{00000000-0005-0000-0000-0000D5100000}"/>
    <cellStyle name="Normal 42 2 4 2 2 2 2" xfId="14365" xr:uid="{00000000-0005-0000-0000-00002E380000}"/>
    <cellStyle name="Normal 42 2 4 2 2 2 2 3" xfId="29460" xr:uid="{00000000-0005-0000-0000-000028730000}"/>
    <cellStyle name="Normal 42 2 4 2 2 2 3" xfId="9345" xr:uid="{00000000-0005-0000-0000-000092240000}"/>
    <cellStyle name="Normal 42 2 4 2 2 2 3 3" xfId="24443" xr:uid="{00000000-0005-0000-0000-00008F5F0000}"/>
    <cellStyle name="Normal 42 2 4 2 2 2 5" xfId="19430" xr:uid="{00000000-0005-0000-0000-0000FA4B0000}"/>
    <cellStyle name="Normal 42 2 4 2 2 3" xfId="5984" xr:uid="{00000000-0005-0000-0000-000071170000}"/>
    <cellStyle name="Normal 42 2 4 2 2 3 2" xfId="16036" xr:uid="{00000000-0005-0000-0000-0000B53E0000}"/>
    <cellStyle name="Normal 42 2 4 2 2 3 2 3" xfId="31131" xr:uid="{00000000-0005-0000-0000-0000AF790000}"/>
    <cellStyle name="Normal 42 2 4 2 2 3 3" xfId="11016" xr:uid="{00000000-0005-0000-0000-0000192B0000}"/>
    <cellStyle name="Normal 42 2 4 2 2 3 3 3" xfId="26114" xr:uid="{00000000-0005-0000-0000-000016660000}"/>
    <cellStyle name="Normal 42 2 4 2 2 3 5" xfId="21101" xr:uid="{00000000-0005-0000-0000-000081520000}"/>
    <cellStyle name="Normal 42 2 4 2 2 4" xfId="12694" xr:uid="{00000000-0005-0000-0000-0000A7310000}"/>
    <cellStyle name="Normal 42 2 4 2 2 4 3" xfId="27789" xr:uid="{00000000-0005-0000-0000-0000A16C0000}"/>
    <cellStyle name="Normal 42 2 4 2 2 5" xfId="7673" xr:uid="{00000000-0005-0000-0000-00000A1E0000}"/>
    <cellStyle name="Normal 42 2 4 2 2 5 3" xfId="22772" xr:uid="{00000000-0005-0000-0000-000008590000}"/>
    <cellStyle name="Normal 42 2 4 2 2 7" xfId="17759" xr:uid="{00000000-0005-0000-0000-000073450000}"/>
    <cellStyle name="Normal 42 2 4 2 3" xfId="3455" xr:uid="{00000000-0005-0000-0000-0000900D0000}"/>
    <cellStyle name="Normal 42 2 4 2 3 2" xfId="13529" xr:uid="{00000000-0005-0000-0000-0000EA340000}"/>
    <cellStyle name="Normal 42 2 4 2 3 2 3" xfId="28624" xr:uid="{00000000-0005-0000-0000-0000E46F0000}"/>
    <cellStyle name="Normal 42 2 4 2 3 3" xfId="8509" xr:uid="{00000000-0005-0000-0000-00004E210000}"/>
    <cellStyle name="Normal 42 2 4 2 3 3 3" xfId="23607" xr:uid="{00000000-0005-0000-0000-00004B5C0000}"/>
    <cellStyle name="Normal 42 2 4 2 3 5" xfId="18594" xr:uid="{00000000-0005-0000-0000-0000B6480000}"/>
    <cellStyle name="Normal 42 2 4 2 4" xfId="5148" xr:uid="{00000000-0005-0000-0000-00002D140000}"/>
    <cellStyle name="Normal 42 2 4 2 4 2" xfId="15200" xr:uid="{00000000-0005-0000-0000-0000713B0000}"/>
    <cellStyle name="Normal 42 2 4 2 4 2 3" xfId="30295" xr:uid="{00000000-0005-0000-0000-00006B760000}"/>
    <cellStyle name="Normal 42 2 4 2 4 3" xfId="10180" xr:uid="{00000000-0005-0000-0000-0000D5270000}"/>
    <cellStyle name="Normal 42 2 4 2 4 3 3" xfId="25278" xr:uid="{00000000-0005-0000-0000-0000D2620000}"/>
    <cellStyle name="Normal 42 2 4 2 4 5" xfId="20265" xr:uid="{00000000-0005-0000-0000-00003D4F0000}"/>
    <cellStyle name="Normal 42 2 4 2 5" xfId="11858" xr:uid="{00000000-0005-0000-0000-0000632E0000}"/>
    <cellStyle name="Normal 42 2 4 2 5 3" xfId="26953" xr:uid="{00000000-0005-0000-0000-00005D690000}"/>
    <cellStyle name="Normal 42 2 4 2 6" xfId="6837" xr:uid="{00000000-0005-0000-0000-0000C61A0000}"/>
    <cellStyle name="Normal 42 2 4 2 6 3" xfId="21936" xr:uid="{00000000-0005-0000-0000-0000C4550000}"/>
    <cellStyle name="Normal 42 2 4 2 8" xfId="16923" xr:uid="{00000000-0005-0000-0000-00002F420000}"/>
    <cellStyle name="Normal 42 2 4 3" xfId="2185" xr:uid="{00000000-0005-0000-0000-000099080000}"/>
    <cellStyle name="Normal 42 2 4 3 2" xfId="3874" xr:uid="{00000000-0005-0000-0000-0000330F0000}"/>
    <cellStyle name="Normal 42 2 4 3 2 2" xfId="13947" xr:uid="{00000000-0005-0000-0000-00008C360000}"/>
    <cellStyle name="Normal 42 2 4 3 2 2 3" xfId="29042" xr:uid="{00000000-0005-0000-0000-000086710000}"/>
    <cellStyle name="Normal 42 2 4 3 2 3" xfId="8927" xr:uid="{00000000-0005-0000-0000-0000F0220000}"/>
    <cellStyle name="Normal 42 2 4 3 2 3 3" xfId="24025" xr:uid="{00000000-0005-0000-0000-0000ED5D0000}"/>
    <cellStyle name="Normal 42 2 4 3 2 5" xfId="19012" xr:uid="{00000000-0005-0000-0000-0000584A0000}"/>
    <cellStyle name="Normal 42 2 4 3 3" xfId="5566" xr:uid="{00000000-0005-0000-0000-0000CF150000}"/>
    <cellStyle name="Normal 42 2 4 3 3 2" xfId="15618" xr:uid="{00000000-0005-0000-0000-0000133D0000}"/>
    <cellStyle name="Normal 42 2 4 3 3 2 3" xfId="30713" xr:uid="{00000000-0005-0000-0000-00000D780000}"/>
    <cellStyle name="Normal 42 2 4 3 3 3" xfId="10598" xr:uid="{00000000-0005-0000-0000-000077290000}"/>
    <cellStyle name="Normal 42 2 4 3 3 3 3" xfId="25696" xr:uid="{00000000-0005-0000-0000-000074640000}"/>
    <cellStyle name="Normal 42 2 4 3 3 5" xfId="20683" xr:uid="{00000000-0005-0000-0000-0000DF500000}"/>
    <cellStyle name="Normal 42 2 4 3 4" xfId="12276" xr:uid="{00000000-0005-0000-0000-000005300000}"/>
    <cellStyle name="Normal 42 2 4 3 4 3" xfId="27371" xr:uid="{00000000-0005-0000-0000-0000FF6A0000}"/>
    <cellStyle name="Normal 42 2 4 3 5" xfId="7255" xr:uid="{00000000-0005-0000-0000-0000681C0000}"/>
    <cellStyle name="Normal 42 2 4 3 5 3" xfId="22354" xr:uid="{00000000-0005-0000-0000-000066570000}"/>
    <cellStyle name="Normal 42 2 4 3 7" xfId="17341" xr:uid="{00000000-0005-0000-0000-0000D1430000}"/>
    <cellStyle name="Normal 42 2 4 4" xfId="3037" xr:uid="{00000000-0005-0000-0000-0000EE0B0000}"/>
    <cellStyle name="Normal 42 2 4 4 2" xfId="13111" xr:uid="{00000000-0005-0000-0000-000048330000}"/>
    <cellStyle name="Normal 42 2 4 4 2 3" xfId="28206" xr:uid="{00000000-0005-0000-0000-0000426E0000}"/>
    <cellStyle name="Normal 42 2 4 4 3" xfId="8091" xr:uid="{00000000-0005-0000-0000-0000AC1F0000}"/>
    <cellStyle name="Normal 42 2 4 4 3 3" xfId="23189" xr:uid="{00000000-0005-0000-0000-0000A95A0000}"/>
    <cellStyle name="Normal 42 2 4 4 5" xfId="18176" xr:uid="{00000000-0005-0000-0000-000014470000}"/>
    <cellStyle name="Normal 42 2 4 5" xfId="4730" xr:uid="{00000000-0005-0000-0000-00008B120000}"/>
    <cellStyle name="Normal 42 2 4 5 2" xfId="14782" xr:uid="{00000000-0005-0000-0000-0000CF390000}"/>
    <cellStyle name="Normal 42 2 4 5 2 3" xfId="29877" xr:uid="{00000000-0005-0000-0000-0000C9740000}"/>
    <cellStyle name="Normal 42 2 4 5 3" xfId="9762" xr:uid="{00000000-0005-0000-0000-000033260000}"/>
    <cellStyle name="Normal 42 2 4 5 3 3" xfId="24860" xr:uid="{00000000-0005-0000-0000-000030610000}"/>
    <cellStyle name="Normal 42 2 4 5 5" xfId="19847" xr:uid="{00000000-0005-0000-0000-00009B4D0000}"/>
    <cellStyle name="Normal 42 2 4 6" xfId="11440" xr:uid="{00000000-0005-0000-0000-0000C12C0000}"/>
    <cellStyle name="Normal 42 2 4 6 3" xfId="26535" xr:uid="{00000000-0005-0000-0000-0000BB670000}"/>
    <cellStyle name="Normal 42 2 4 7" xfId="6419" xr:uid="{00000000-0005-0000-0000-000024190000}"/>
    <cellStyle name="Normal 42 2 4 7 3" xfId="21518" xr:uid="{00000000-0005-0000-0000-000022540000}"/>
    <cellStyle name="Normal 42 2 4 9" xfId="16505" xr:uid="{00000000-0005-0000-0000-00008D400000}"/>
    <cellStyle name="Normal 42 2 5" xfId="1554" xr:uid="{00000000-0005-0000-0000-000022060000}"/>
    <cellStyle name="Normal 42 2 5 2" xfId="2395" xr:uid="{00000000-0005-0000-0000-00006B090000}"/>
    <cellStyle name="Normal 42 2 5 2 2" xfId="4084" xr:uid="{00000000-0005-0000-0000-000005100000}"/>
    <cellStyle name="Normal 42 2 5 2 2 2" xfId="14157" xr:uid="{00000000-0005-0000-0000-00005E370000}"/>
    <cellStyle name="Normal 42 2 5 2 2 2 3" xfId="29252" xr:uid="{00000000-0005-0000-0000-000058720000}"/>
    <cellStyle name="Normal 42 2 5 2 2 3" xfId="9137" xr:uid="{00000000-0005-0000-0000-0000C2230000}"/>
    <cellStyle name="Normal 42 2 5 2 2 3 3" xfId="24235" xr:uid="{00000000-0005-0000-0000-0000BF5E0000}"/>
    <cellStyle name="Normal 42 2 5 2 2 5" xfId="19222" xr:uid="{00000000-0005-0000-0000-00002A4B0000}"/>
    <cellStyle name="Normal 42 2 5 2 3" xfId="5776" xr:uid="{00000000-0005-0000-0000-0000A1160000}"/>
    <cellStyle name="Normal 42 2 5 2 3 2" xfId="15828" xr:uid="{00000000-0005-0000-0000-0000E53D0000}"/>
    <cellStyle name="Normal 42 2 5 2 3 2 3" xfId="30923" xr:uid="{00000000-0005-0000-0000-0000DF780000}"/>
    <cellStyle name="Normal 42 2 5 2 3 3" xfId="10808" xr:uid="{00000000-0005-0000-0000-0000492A0000}"/>
    <cellStyle name="Normal 42 2 5 2 3 3 3" xfId="25906" xr:uid="{00000000-0005-0000-0000-000046650000}"/>
    <cellStyle name="Normal 42 2 5 2 3 5" xfId="20893" xr:uid="{00000000-0005-0000-0000-0000B1510000}"/>
    <cellStyle name="Normal 42 2 5 2 4" xfId="12486" xr:uid="{00000000-0005-0000-0000-0000D7300000}"/>
    <cellStyle name="Normal 42 2 5 2 4 3" xfId="27581" xr:uid="{00000000-0005-0000-0000-0000D16B0000}"/>
    <cellStyle name="Normal 42 2 5 2 5" xfId="7465" xr:uid="{00000000-0005-0000-0000-00003A1D0000}"/>
    <cellStyle name="Normal 42 2 5 2 5 3" xfId="22564" xr:uid="{00000000-0005-0000-0000-000038580000}"/>
    <cellStyle name="Normal 42 2 5 2 7" xfId="17551" xr:uid="{00000000-0005-0000-0000-0000A3440000}"/>
    <cellStyle name="Normal 42 2 5 3" xfId="3247" xr:uid="{00000000-0005-0000-0000-0000C00C0000}"/>
    <cellStyle name="Normal 42 2 5 3 2" xfId="13321" xr:uid="{00000000-0005-0000-0000-00001A340000}"/>
    <cellStyle name="Normal 42 2 5 3 2 3" xfId="28416" xr:uid="{00000000-0005-0000-0000-0000146F0000}"/>
    <cellStyle name="Normal 42 2 5 3 3" xfId="8301" xr:uid="{00000000-0005-0000-0000-00007E200000}"/>
    <cellStyle name="Normal 42 2 5 3 3 3" xfId="23399" xr:uid="{00000000-0005-0000-0000-00007B5B0000}"/>
    <cellStyle name="Normal 42 2 5 3 5" xfId="18386" xr:uid="{00000000-0005-0000-0000-0000E6470000}"/>
    <cellStyle name="Normal 42 2 5 4" xfId="4940" xr:uid="{00000000-0005-0000-0000-00005D130000}"/>
    <cellStyle name="Normal 42 2 5 4 2" xfId="14992" xr:uid="{00000000-0005-0000-0000-0000A13A0000}"/>
    <cellStyle name="Normal 42 2 5 4 2 3" xfId="30087" xr:uid="{00000000-0005-0000-0000-00009B750000}"/>
    <cellStyle name="Normal 42 2 5 4 3" xfId="9972" xr:uid="{00000000-0005-0000-0000-000005270000}"/>
    <cellStyle name="Normal 42 2 5 4 3 3" xfId="25070" xr:uid="{00000000-0005-0000-0000-000002620000}"/>
    <cellStyle name="Normal 42 2 5 4 5" xfId="20057" xr:uid="{00000000-0005-0000-0000-00006D4E0000}"/>
    <cellStyle name="Normal 42 2 5 5" xfId="11650" xr:uid="{00000000-0005-0000-0000-0000932D0000}"/>
    <cellStyle name="Normal 42 2 5 5 3" xfId="26745" xr:uid="{00000000-0005-0000-0000-00008D680000}"/>
    <cellStyle name="Normal 42 2 5 6" xfId="6629" xr:uid="{00000000-0005-0000-0000-0000F6190000}"/>
    <cellStyle name="Normal 42 2 5 6 3" xfId="21728" xr:uid="{00000000-0005-0000-0000-0000F4540000}"/>
    <cellStyle name="Normal 42 2 5 8" xfId="16715" xr:uid="{00000000-0005-0000-0000-00005F410000}"/>
    <cellStyle name="Normal 42 2 6" xfId="1975" xr:uid="{00000000-0005-0000-0000-0000C7070000}"/>
    <cellStyle name="Normal 42 2 6 2" xfId="3666" xr:uid="{00000000-0005-0000-0000-0000630E0000}"/>
    <cellStyle name="Normal 42 2 6 2 2" xfId="13739" xr:uid="{00000000-0005-0000-0000-0000BC350000}"/>
    <cellStyle name="Normal 42 2 6 2 2 3" xfId="28834" xr:uid="{00000000-0005-0000-0000-0000B6700000}"/>
    <cellStyle name="Normal 42 2 6 2 3" xfId="8719" xr:uid="{00000000-0005-0000-0000-000020220000}"/>
    <cellStyle name="Normal 42 2 6 2 3 3" xfId="23817" xr:uid="{00000000-0005-0000-0000-00001D5D0000}"/>
    <cellStyle name="Normal 42 2 6 2 5" xfId="18804" xr:uid="{00000000-0005-0000-0000-000088490000}"/>
    <cellStyle name="Normal 42 2 6 3" xfId="5358" xr:uid="{00000000-0005-0000-0000-0000FF140000}"/>
    <cellStyle name="Normal 42 2 6 3 2" xfId="15410" xr:uid="{00000000-0005-0000-0000-0000433C0000}"/>
    <cellStyle name="Normal 42 2 6 3 2 3" xfId="30505" xr:uid="{00000000-0005-0000-0000-00003D770000}"/>
    <cellStyle name="Normal 42 2 6 3 3" xfId="10390" xr:uid="{00000000-0005-0000-0000-0000A7280000}"/>
    <cellStyle name="Normal 42 2 6 3 3 3" xfId="25488" xr:uid="{00000000-0005-0000-0000-0000A4630000}"/>
    <cellStyle name="Normal 42 2 6 3 5" xfId="20475" xr:uid="{00000000-0005-0000-0000-00000F500000}"/>
    <cellStyle name="Normal 42 2 6 4" xfId="12068" xr:uid="{00000000-0005-0000-0000-0000352F0000}"/>
    <cellStyle name="Normal 42 2 6 4 3" xfId="27163" xr:uid="{00000000-0005-0000-0000-00002F6A0000}"/>
    <cellStyle name="Normal 42 2 6 5" xfId="7047" xr:uid="{00000000-0005-0000-0000-0000981B0000}"/>
    <cellStyle name="Normal 42 2 6 5 3" xfId="22146" xr:uid="{00000000-0005-0000-0000-000096560000}"/>
    <cellStyle name="Normal 42 2 6 7" xfId="17133" xr:uid="{00000000-0005-0000-0000-000001430000}"/>
    <cellStyle name="Normal 42 2 7" xfId="2825" xr:uid="{00000000-0005-0000-0000-00001A0B0000}"/>
    <cellStyle name="Normal 42 2 7 2" xfId="12903" xr:uid="{00000000-0005-0000-0000-000078320000}"/>
    <cellStyle name="Normal 42 2 7 2 3" xfId="27998" xr:uid="{00000000-0005-0000-0000-0000726D0000}"/>
    <cellStyle name="Normal 42 2 7 3" xfId="7883" xr:uid="{00000000-0005-0000-0000-0000DC1E0000}"/>
    <cellStyle name="Normal 42 2 7 3 3" xfId="22981" xr:uid="{00000000-0005-0000-0000-0000D9590000}"/>
    <cellStyle name="Normal 42 2 7 5" xfId="17968" xr:uid="{00000000-0005-0000-0000-000044460000}"/>
    <cellStyle name="Normal 42 2 8" xfId="4519" xr:uid="{00000000-0005-0000-0000-0000B8110000}"/>
    <cellStyle name="Normal 42 2 8 2" xfId="14574" xr:uid="{00000000-0005-0000-0000-0000FF380000}"/>
    <cellStyle name="Normal 42 2 8 2 3" xfId="29669" xr:uid="{00000000-0005-0000-0000-0000F9730000}"/>
    <cellStyle name="Normal 42 2 8 3" xfId="9554" xr:uid="{00000000-0005-0000-0000-000063250000}"/>
    <cellStyle name="Normal 42 2 8 3 3" xfId="24652" xr:uid="{00000000-0005-0000-0000-000060600000}"/>
    <cellStyle name="Normal 42 2 8 5" xfId="19639" xr:uid="{00000000-0005-0000-0000-0000CB4C0000}"/>
    <cellStyle name="Normal 42 2 9" xfId="11230" xr:uid="{00000000-0005-0000-0000-0000EF2B0000}"/>
    <cellStyle name="Normal 42 2 9 3" xfId="26327" xr:uid="{00000000-0005-0000-0000-0000EB660000}"/>
    <cellStyle name="Normal 43" xfId="167" xr:uid="{00000000-0005-0000-0000-0000AD000000}"/>
    <cellStyle name="Normal 43 2" xfId="849" xr:uid="{00000000-0005-0000-0000-000060030000}"/>
    <cellStyle name="Normal 43 2 10" xfId="6210" xr:uid="{00000000-0005-0000-0000-000053180000}"/>
    <cellStyle name="Normal 43 2 10 3" xfId="21311" xr:uid="{00000000-0005-0000-0000-000053530000}"/>
    <cellStyle name="Normal 43 2 12" xfId="16296" xr:uid="{00000000-0005-0000-0000-0000BC3F0000}"/>
    <cellStyle name="Normal 43 2 2" xfId="1175" xr:uid="{00000000-0005-0000-0000-0000A7040000}"/>
    <cellStyle name="Normal 43 2 2 11" xfId="16350" xr:uid="{00000000-0005-0000-0000-0000F23F0000}"/>
    <cellStyle name="Normal 43 2 2 2" xfId="1283" xr:uid="{00000000-0005-0000-0000-000013050000}"/>
    <cellStyle name="Normal 43 2 2 2 10" xfId="16454" xr:uid="{00000000-0005-0000-0000-00005A400000}"/>
    <cellStyle name="Normal 43 2 2 2 2" xfId="1500" xr:uid="{00000000-0005-0000-0000-0000EC050000}"/>
    <cellStyle name="Normal 43 2 2 2 2 2" xfId="1921" xr:uid="{00000000-0005-0000-0000-000091070000}"/>
    <cellStyle name="Normal 43 2 2 2 2 2 2" xfId="2760" xr:uid="{00000000-0005-0000-0000-0000D80A0000}"/>
    <cellStyle name="Normal 43 2 2 2 2 2 2 2" xfId="4449" xr:uid="{00000000-0005-0000-0000-000072110000}"/>
    <cellStyle name="Normal 43 2 2 2 2 2 2 2 2" xfId="14522" xr:uid="{00000000-0005-0000-0000-0000CB380000}"/>
    <cellStyle name="Normal 43 2 2 2 2 2 2 2 2 3" xfId="29617" xr:uid="{00000000-0005-0000-0000-0000C5730000}"/>
    <cellStyle name="Normal 43 2 2 2 2 2 2 2 3" xfId="9502" xr:uid="{00000000-0005-0000-0000-00002F250000}"/>
    <cellStyle name="Normal 43 2 2 2 2 2 2 2 3 3" xfId="24600" xr:uid="{00000000-0005-0000-0000-00002C600000}"/>
    <cellStyle name="Normal 43 2 2 2 2 2 2 2 5" xfId="19587" xr:uid="{00000000-0005-0000-0000-0000974C0000}"/>
    <cellStyle name="Normal 43 2 2 2 2 2 2 3" xfId="6141" xr:uid="{00000000-0005-0000-0000-00000E180000}"/>
    <cellStyle name="Normal 43 2 2 2 2 2 2 3 2" xfId="16193" xr:uid="{00000000-0005-0000-0000-0000523F0000}"/>
    <cellStyle name="Normal 43 2 2 2 2 2 2 3 3" xfId="11173" xr:uid="{00000000-0005-0000-0000-0000B62B0000}"/>
    <cellStyle name="Normal 43 2 2 2 2 2 2 3 3 3" xfId="26271" xr:uid="{00000000-0005-0000-0000-0000B3660000}"/>
    <cellStyle name="Normal 43 2 2 2 2 2 2 3 5" xfId="21258" xr:uid="{00000000-0005-0000-0000-00001E530000}"/>
    <cellStyle name="Normal 43 2 2 2 2 2 2 4" xfId="12851" xr:uid="{00000000-0005-0000-0000-000044320000}"/>
    <cellStyle name="Normal 43 2 2 2 2 2 2 4 3" xfId="27946" xr:uid="{00000000-0005-0000-0000-00003E6D0000}"/>
    <cellStyle name="Normal 43 2 2 2 2 2 2 5" xfId="7830" xr:uid="{00000000-0005-0000-0000-0000A71E0000}"/>
    <cellStyle name="Normal 43 2 2 2 2 2 2 5 3" xfId="22929" xr:uid="{00000000-0005-0000-0000-0000A5590000}"/>
    <cellStyle name="Normal 43 2 2 2 2 2 2 7" xfId="17916" xr:uid="{00000000-0005-0000-0000-000010460000}"/>
    <cellStyle name="Normal 43 2 2 2 2 2 3" xfId="3612" xr:uid="{00000000-0005-0000-0000-00002D0E0000}"/>
    <cellStyle name="Normal 43 2 2 2 2 2 3 2" xfId="13686" xr:uid="{00000000-0005-0000-0000-000087350000}"/>
    <cellStyle name="Normal 43 2 2 2 2 2 3 2 3" xfId="28781" xr:uid="{00000000-0005-0000-0000-000081700000}"/>
    <cellStyle name="Normal 43 2 2 2 2 2 3 3" xfId="8666" xr:uid="{00000000-0005-0000-0000-0000EB210000}"/>
    <cellStyle name="Normal 43 2 2 2 2 2 3 3 3" xfId="23764" xr:uid="{00000000-0005-0000-0000-0000E85C0000}"/>
    <cellStyle name="Normal 43 2 2 2 2 2 3 5" xfId="18751" xr:uid="{00000000-0005-0000-0000-000053490000}"/>
    <cellStyle name="Normal 43 2 2 2 2 2 4" xfId="5305" xr:uid="{00000000-0005-0000-0000-0000CA140000}"/>
    <cellStyle name="Normal 43 2 2 2 2 2 4 2" xfId="15357" xr:uid="{00000000-0005-0000-0000-00000E3C0000}"/>
    <cellStyle name="Normal 43 2 2 2 2 2 4 2 3" xfId="30452" xr:uid="{00000000-0005-0000-0000-000008770000}"/>
    <cellStyle name="Normal 43 2 2 2 2 2 4 3" xfId="10337" xr:uid="{00000000-0005-0000-0000-000072280000}"/>
    <cellStyle name="Normal 43 2 2 2 2 2 4 3 3" xfId="25435" xr:uid="{00000000-0005-0000-0000-00006F630000}"/>
    <cellStyle name="Normal 43 2 2 2 2 2 4 5" xfId="20422" xr:uid="{00000000-0005-0000-0000-0000DA4F0000}"/>
    <cellStyle name="Normal 43 2 2 2 2 2 5" xfId="12015" xr:uid="{00000000-0005-0000-0000-0000002F0000}"/>
    <cellStyle name="Normal 43 2 2 2 2 2 5 3" xfId="27110" xr:uid="{00000000-0005-0000-0000-0000FA690000}"/>
    <cellStyle name="Normal 43 2 2 2 2 2 6" xfId="6994" xr:uid="{00000000-0005-0000-0000-0000631B0000}"/>
    <cellStyle name="Normal 43 2 2 2 2 2 6 3" xfId="22093" xr:uid="{00000000-0005-0000-0000-000061560000}"/>
    <cellStyle name="Normal 43 2 2 2 2 2 8" xfId="17080" xr:uid="{00000000-0005-0000-0000-0000CC420000}"/>
    <cellStyle name="Normal 43 2 2 2 2 3" xfId="2342" xr:uid="{00000000-0005-0000-0000-000036090000}"/>
    <cellStyle name="Normal 43 2 2 2 2 3 2" xfId="4031" xr:uid="{00000000-0005-0000-0000-0000D00F0000}"/>
    <cellStyle name="Normal 43 2 2 2 2 3 2 2" xfId="14104" xr:uid="{00000000-0005-0000-0000-000029370000}"/>
    <cellStyle name="Normal 43 2 2 2 2 3 2 2 3" xfId="29199" xr:uid="{00000000-0005-0000-0000-000023720000}"/>
    <cellStyle name="Normal 43 2 2 2 2 3 2 3" xfId="9084" xr:uid="{00000000-0005-0000-0000-00008D230000}"/>
    <cellStyle name="Normal 43 2 2 2 2 3 2 3 3" xfId="24182" xr:uid="{00000000-0005-0000-0000-00008A5E0000}"/>
    <cellStyle name="Normal 43 2 2 2 2 3 2 5" xfId="19169" xr:uid="{00000000-0005-0000-0000-0000F54A0000}"/>
    <cellStyle name="Normal 43 2 2 2 2 3 3" xfId="5723" xr:uid="{00000000-0005-0000-0000-00006C160000}"/>
    <cellStyle name="Normal 43 2 2 2 2 3 3 2" xfId="15775" xr:uid="{00000000-0005-0000-0000-0000B03D0000}"/>
    <cellStyle name="Normal 43 2 2 2 2 3 3 2 3" xfId="30870" xr:uid="{00000000-0005-0000-0000-0000AA780000}"/>
    <cellStyle name="Normal 43 2 2 2 2 3 3 3" xfId="10755" xr:uid="{00000000-0005-0000-0000-0000142A0000}"/>
    <cellStyle name="Normal 43 2 2 2 2 3 3 3 3" xfId="25853" xr:uid="{00000000-0005-0000-0000-000011650000}"/>
    <cellStyle name="Normal 43 2 2 2 2 3 3 5" xfId="20840" xr:uid="{00000000-0005-0000-0000-00007C510000}"/>
    <cellStyle name="Normal 43 2 2 2 2 3 4" xfId="12433" xr:uid="{00000000-0005-0000-0000-0000A2300000}"/>
    <cellStyle name="Normal 43 2 2 2 2 3 4 3" xfId="27528" xr:uid="{00000000-0005-0000-0000-00009C6B0000}"/>
    <cellStyle name="Normal 43 2 2 2 2 3 5" xfId="7412" xr:uid="{00000000-0005-0000-0000-0000051D0000}"/>
    <cellStyle name="Normal 43 2 2 2 2 3 5 3" xfId="22511" xr:uid="{00000000-0005-0000-0000-000003580000}"/>
    <cellStyle name="Normal 43 2 2 2 2 3 7" xfId="17498" xr:uid="{00000000-0005-0000-0000-00006E440000}"/>
    <cellStyle name="Normal 43 2 2 2 2 4" xfId="3194" xr:uid="{00000000-0005-0000-0000-00008B0C0000}"/>
    <cellStyle name="Normal 43 2 2 2 2 4 2" xfId="13268" xr:uid="{00000000-0005-0000-0000-0000E5330000}"/>
    <cellStyle name="Normal 43 2 2 2 2 4 2 3" xfId="28363" xr:uid="{00000000-0005-0000-0000-0000DF6E0000}"/>
    <cellStyle name="Normal 43 2 2 2 2 4 3" xfId="8248" xr:uid="{00000000-0005-0000-0000-000049200000}"/>
    <cellStyle name="Normal 43 2 2 2 2 4 3 3" xfId="23346" xr:uid="{00000000-0005-0000-0000-0000465B0000}"/>
    <cellStyle name="Normal 43 2 2 2 2 4 5" xfId="18333" xr:uid="{00000000-0005-0000-0000-0000B1470000}"/>
    <cellStyle name="Normal 43 2 2 2 2 5" xfId="4887" xr:uid="{00000000-0005-0000-0000-000028130000}"/>
    <cellStyle name="Normal 43 2 2 2 2 5 2" xfId="14939" xr:uid="{00000000-0005-0000-0000-00006C3A0000}"/>
    <cellStyle name="Normal 43 2 2 2 2 5 2 3" xfId="30034" xr:uid="{00000000-0005-0000-0000-000066750000}"/>
    <cellStyle name="Normal 43 2 2 2 2 5 3" xfId="9919" xr:uid="{00000000-0005-0000-0000-0000D0260000}"/>
    <cellStyle name="Normal 43 2 2 2 2 5 3 3" xfId="25017" xr:uid="{00000000-0005-0000-0000-0000CD610000}"/>
    <cellStyle name="Normal 43 2 2 2 2 5 5" xfId="20004" xr:uid="{00000000-0005-0000-0000-0000384E0000}"/>
    <cellStyle name="Normal 43 2 2 2 2 6" xfId="11597" xr:uid="{00000000-0005-0000-0000-00005E2D0000}"/>
    <cellStyle name="Normal 43 2 2 2 2 6 3" xfId="26692" xr:uid="{00000000-0005-0000-0000-000058680000}"/>
    <cellStyle name="Normal 43 2 2 2 2 7" xfId="6576" xr:uid="{00000000-0005-0000-0000-0000C1190000}"/>
    <cellStyle name="Normal 43 2 2 2 2 7 3" xfId="21675" xr:uid="{00000000-0005-0000-0000-0000BF540000}"/>
    <cellStyle name="Normal 43 2 2 2 2 9" xfId="16662" xr:uid="{00000000-0005-0000-0000-00002A410000}"/>
    <cellStyle name="Normal 43 2 2 2 3" xfId="1713" xr:uid="{00000000-0005-0000-0000-0000C1060000}"/>
    <cellStyle name="Normal 43 2 2 2 3 2" xfId="2552" xr:uid="{00000000-0005-0000-0000-0000080A0000}"/>
    <cellStyle name="Normal 43 2 2 2 3 2 2" xfId="4241" xr:uid="{00000000-0005-0000-0000-0000A2100000}"/>
    <cellStyle name="Normal 43 2 2 2 3 2 2 2" xfId="14314" xr:uid="{00000000-0005-0000-0000-0000FB370000}"/>
    <cellStyle name="Normal 43 2 2 2 3 2 2 2 3" xfId="29409" xr:uid="{00000000-0005-0000-0000-0000F5720000}"/>
    <cellStyle name="Normal 43 2 2 2 3 2 2 3" xfId="9294" xr:uid="{00000000-0005-0000-0000-00005F240000}"/>
    <cellStyle name="Normal 43 2 2 2 3 2 2 3 3" xfId="24392" xr:uid="{00000000-0005-0000-0000-00005C5F0000}"/>
    <cellStyle name="Normal 43 2 2 2 3 2 2 5" xfId="19379" xr:uid="{00000000-0005-0000-0000-0000C74B0000}"/>
    <cellStyle name="Normal 43 2 2 2 3 2 3" xfId="5933" xr:uid="{00000000-0005-0000-0000-00003E170000}"/>
    <cellStyle name="Normal 43 2 2 2 3 2 3 2" xfId="15985" xr:uid="{00000000-0005-0000-0000-0000823E0000}"/>
    <cellStyle name="Normal 43 2 2 2 3 2 3 2 3" xfId="31080" xr:uid="{00000000-0005-0000-0000-00007C790000}"/>
    <cellStyle name="Normal 43 2 2 2 3 2 3 3" xfId="10965" xr:uid="{00000000-0005-0000-0000-0000E62A0000}"/>
    <cellStyle name="Normal 43 2 2 2 3 2 3 3 3" xfId="26063" xr:uid="{00000000-0005-0000-0000-0000E3650000}"/>
    <cellStyle name="Normal 43 2 2 2 3 2 3 5" xfId="21050" xr:uid="{00000000-0005-0000-0000-00004E520000}"/>
    <cellStyle name="Normal 43 2 2 2 3 2 4" xfId="12643" xr:uid="{00000000-0005-0000-0000-000074310000}"/>
    <cellStyle name="Normal 43 2 2 2 3 2 4 3" xfId="27738" xr:uid="{00000000-0005-0000-0000-00006E6C0000}"/>
    <cellStyle name="Normal 43 2 2 2 3 2 5" xfId="7622" xr:uid="{00000000-0005-0000-0000-0000D71D0000}"/>
    <cellStyle name="Normal 43 2 2 2 3 2 5 3" xfId="22721" xr:uid="{00000000-0005-0000-0000-0000D5580000}"/>
    <cellStyle name="Normal 43 2 2 2 3 2 7" xfId="17708" xr:uid="{00000000-0005-0000-0000-000040450000}"/>
    <cellStyle name="Normal 43 2 2 2 3 3" xfId="3404" xr:uid="{00000000-0005-0000-0000-00005D0D0000}"/>
    <cellStyle name="Normal 43 2 2 2 3 3 2" xfId="13478" xr:uid="{00000000-0005-0000-0000-0000B7340000}"/>
    <cellStyle name="Normal 43 2 2 2 3 3 2 3" xfId="28573" xr:uid="{00000000-0005-0000-0000-0000B16F0000}"/>
    <cellStyle name="Normal 43 2 2 2 3 3 3" xfId="8458" xr:uid="{00000000-0005-0000-0000-00001B210000}"/>
    <cellStyle name="Normal 43 2 2 2 3 3 3 3" xfId="23556" xr:uid="{00000000-0005-0000-0000-0000185C0000}"/>
    <cellStyle name="Normal 43 2 2 2 3 3 5" xfId="18543" xr:uid="{00000000-0005-0000-0000-000083480000}"/>
    <cellStyle name="Normal 43 2 2 2 3 4" xfId="5097" xr:uid="{00000000-0005-0000-0000-0000FA130000}"/>
    <cellStyle name="Normal 43 2 2 2 3 4 2" xfId="15149" xr:uid="{00000000-0005-0000-0000-00003E3B0000}"/>
    <cellStyle name="Normal 43 2 2 2 3 4 2 3" xfId="30244" xr:uid="{00000000-0005-0000-0000-000038760000}"/>
    <cellStyle name="Normal 43 2 2 2 3 4 3" xfId="10129" xr:uid="{00000000-0005-0000-0000-0000A2270000}"/>
    <cellStyle name="Normal 43 2 2 2 3 4 3 3" xfId="25227" xr:uid="{00000000-0005-0000-0000-00009F620000}"/>
    <cellStyle name="Normal 43 2 2 2 3 4 5" xfId="20214" xr:uid="{00000000-0005-0000-0000-00000A4F0000}"/>
    <cellStyle name="Normal 43 2 2 2 3 5" xfId="11807" xr:uid="{00000000-0005-0000-0000-0000302E0000}"/>
    <cellStyle name="Normal 43 2 2 2 3 5 3" xfId="26902" xr:uid="{00000000-0005-0000-0000-00002A690000}"/>
    <cellStyle name="Normal 43 2 2 2 3 6" xfId="6786" xr:uid="{00000000-0005-0000-0000-0000931A0000}"/>
    <cellStyle name="Normal 43 2 2 2 3 6 3" xfId="21885" xr:uid="{00000000-0005-0000-0000-000091550000}"/>
    <cellStyle name="Normal 43 2 2 2 3 8" xfId="16872" xr:uid="{00000000-0005-0000-0000-0000FC410000}"/>
    <cellStyle name="Normal 43 2 2 2 4" xfId="2134" xr:uid="{00000000-0005-0000-0000-000066080000}"/>
    <cellStyle name="Normal 43 2 2 2 4 2" xfId="3823" xr:uid="{00000000-0005-0000-0000-0000000F0000}"/>
    <cellStyle name="Normal 43 2 2 2 4 2 2" xfId="13896" xr:uid="{00000000-0005-0000-0000-000059360000}"/>
    <cellStyle name="Normal 43 2 2 2 4 2 2 3" xfId="28991" xr:uid="{00000000-0005-0000-0000-000053710000}"/>
    <cellStyle name="Normal 43 2 2 2 4 2 3" xfId="8876" xr:uid="{00000000-0005-0000-0000-0000BD220000}"/>
    <cellStyle name="Normal 43 2 2 2 4 2 3 3" xfId="23974" xr:uid="{00000000-0005-0000-0000-0000BA5D0000}"/>
    <cellStyle name="Normal 43 2 2 2 4 2 5" xfId="18961" xr:uid="{00000000-0005-0000-0000-0000254A0000}"/>
    <cellStyle name="Normal 43 2 2 2 4 3" xfId="5515" xr:uid="{00000000-0005-0000-0000-00009C150000}"/>
    <cellStyle name="Normal 43 2 2 2 4 3 2" xfId="15567" xr:uid="{00000000-0005-0000-0000-0000E03C0000}"/>
    <cellStyle name="Normal 43 2 2 2 4 3 2 3" xfId="30662" xr:uid="{00000000-0005-0000-0000-0000DA770000}"/>
    <cellStyle name="Normal 43 2 2 2 4 3 3" xfId="10547" xr:uid="{00000000-0005-0000-0000-000044290000}"/>
    <cellStyle name="Normal 43 2 2 2 4 3 3 3" xfId="25645" xr:uid="{00000000-0005-0000-0000-000041640000}"/>
    <cellStyle name="Normal 43 2 2 2 4 3 5" xfId="20632" xr:uid="{00000000-0005-0000-0000-0000AC500000}"/>
    <cellStyle name="Normal 43 2 2 2 4 4" xfId="12225" xr:uid="{00000000-0005-0000-0000-0000D22F0000}"/>
    <cellStyle name="Normal 43 2 2 2 4 4 3" xfId="27320" xr:uid="{00000000-0005-0000-0000-0000CC6A0000}"/>
    <cellStyle name="Normal 43 2 2 2 4 5" xfId="7204" xr:uid="{00000000-0005-0000-0000-0000351C0000}"/>
    <cellStyle name="Normal 43 2 2 2 4 5 3" xfId="22303" xr:uid="{00000000-0005-0000-0000-000033570000}"/>
    <cellStyle name="Normal 43 2 2 2 4 7" xfId="17290" xr:uid="{00000000-0005-0000-0000-00009E430000}"/>
    <cellStyle name="Normal 43 2 2 2 5" xfId="2986" xr:uid="{00000000-0005-0000-0000-0000BB0B0000}"/>
    <cellStyle name="Normal 43 2 2 2 5 2" xfId="13060" xr:uid="{00000000-0005-0000-0000-000015330000}"/>
    <cellStyle name="Normal 43 2 2 2 5 2 3" xfId="28155" xr:uid="{00000000-0005-0000-0000-00000F6E0000}"/>
    <cellStyle name="Normal 43 2 2 2 5 3" xfId="8040" xr:uid="{00000000-0005-0000-0000-0000791F0000}"/>
    <cellStyle name="Normal 43 2 2 2 5 3 3" xfId="23138" xr:uid="{00000000-0005-0000-0000-0000765A0000}"/>
    <cellStyle name="Normal 43 2 2 2 5 5" xfId="18125" xr:uid="{00000000-0005-0000-0000-0000E1460000}"/>
    <cellStyle name="Normal 43 2 2 2 6" xfId="4679" xr:uid="{00000000-0005-0000-0000-000058120000}"/>
    <cellStyle name="Normal 43 2 2 2 6 2" xfId="14731" xr:uid="{00000000-0005-0000-0000-00009C390000}"/>
    <cellStyle name="Normal 43 2 2 2 6 2 3" xfId="29826" xr:uid="{00000000-0005-0000-0000-000096740000}"/>
    <cellStyle name="Normal 43 2 2 2 6 3" xfId="9711" xr:uid="{00000000-0005-0000-0000-000000260000}"/>
    <cellStyle name="Normal 43 2 2 2 6 3 3" xfId="24809" xr:uid="{00000000-0005-0000-0000-0000FD600000}"/>
    <cellStyle name="Normal 43 2 2 2 6 5" xfId="19796" xr:uid="{00000000-0005-0000-0000-0000684D0000}"/>
    <cellStyle name="Normal 43 2 2 2 7" xfId="11389" xr:uid="{00000000-0005-0000-0000-00008E2C0000}"/>
    <cellStyle name="Normal 43 2 2 2 7 3" xfId="26484" xr:uid="{00000000-0005-0000-0000-000088670000}"/>
    <cellStyle name="Normal 43 2 2 2 8" xfId="6368" xr:uid="{00000000-0005-0000-0000-0000F1180000}"/>
    <cellStyle name="Normal 43 2 2 2 8 3" xfId="21467" xr:uid="{00000000-0005-0000-0000-0000EF530000}"/>
    <cellStyle name="Normal 43 2 2 3" xfId="1396" xr:uid="{00000000-0005-0000-0000-000084050000}"/>
    <cellStyle name="Normal 43 2 2 3 2" xfId="1817" xr:uid="{00000000-0005-0000-0000-000029070000}"/>
    <cellStyle name="Normal 43 2 2 3 2 2" xfId="2656" xr:uid="{00000000-0005-0000-0000-0000700A0000}"/>
    <cellStyle name="Normal 43 2 2 3 2 2 2" xfId="4345" xr:uid="{00000000-0005-0000-0000-00000A110000}"/>
    <cellStyle name="Normal 43 2 2 3 2 2 2 2" xfId="14418" xr:uid="{00000000-0005-0000-0000-000063380000}"/>
    <cellStyle name="Normal 43 2 2 3 2 2 2 2 3" xfId="29513" xr:uid="{00000000-0005-0000-0000-00005D730000}"/>
    <cellStyle name="Normal 43 2 2 3 2 2 2 3" xfId="9398" xr:uid="{00000000-0005-0000-0000-0000C7240000}"/>
    <cellStyle name="Normal 43 2 2 3 2 2 2 3 3" xfId="24496" xr:uid="{00000000-0005-0000-0000-0000C45F0000}"/>
    <cellStyle name="Normal 43 2 2 3 2 2 2 5" xfId="19483" xr:uid="{00000000-0005-0000-0000-00002F4C0000}"/>
    <cellStyle name="Normal 43 2 2 3 2 2 3" xfId="6037" xr:uid="{00000000-0005-0000-0000-0000A6170000}"/>
    <cellStyle name="Normal 43 2 2 3 2 2 3 2" xfId="16089" xr:uid="{00000000-0005-0000-0000-0000EA3E0000}"/>
    <cellStyle name="Normal 43 2 2 3 2 2 3 2 3" xfId="31184" xr:uid="{00000000-0005-0000-0000-0000E4790000}"/>
    <cellStyle name="Normal 43 2 2 3 2 2 3 3" xfId="11069" xr:uid="{00000000-0005-0000-0000-00004E2B0000}"/>
    <cellStyle name="Normal 43 2 2 3 2 2 3 3 3" xfId="26167" xr:uid="{00000000-0005-0000-0000-00004B660000}"/>
    <cellStyle name="Normal 43 2 2 3 2 2 3 5" xfId="21154" xr:uid="{00000000-0005-0000-0000-0000B6520000}"/>
    <cellStyle name="Normal 43 2 2 3 2 2 4" xfId="12747" xr:uid="{00000000-0005-0000-0000-0000DC310000}"/>
    <cellStyle name="Normal 43 2 2 3 2 2 4 3" xfId="27842" xr:uid="{00000000-0005-0000-0000-0000D66C0000}"/>
    <cellStyle name="Normal 43 2 2 3 2 2 5" xfId="7726" xr:uid="{00000000-0005-0000-0000-00003F1E0000}"/>
    <cellStyle name="Normal 43 2 2 3 2 2 5 3" xfId="22825" xr:uid="{00000000-0005-0000-0000-00003D590000}"/>
    <cellStyle name="Normal 43 2 2 3 2 2 7" xfId="17812" xr:uid="{00000000-0005-0000-0000-0000A8450000}"/>
    <cellStyle name="Normal 43 2 2 3 2 3" xfId="3508" xr:uid="{00000000-0005-0000-0000-0000C50D0000}"/>
    <cellStyle name="Normal 43 2 2 3 2 3 2" xfId="13582" xr:uid="{00000000-0005-0000-0000-00001F350000}"/>
    <cellStyle name="Normal 43 2 2 3 2 3 2 3" xfId="28677" xr:uid="{00000000-0005-0000-0000-000019700000}"/>
    <cellStyle name="Normal 43 2 2 3 2 3 3" xfId="8562" xr:uid="{00000000-0005-0000-0000-000083210000}"/>
    <cellStyle name="Normal 43 2 2 3 2 3 3 3" xfId="23660" xr:uid="{00000000-0005-0000-0000-0000805C0000}"/>
    <cellStyle name="Normal 43 2 2 3 2 3 5" xfId="18647" xr:uid="{00000000-0005-0000-0000-0000EB480000}"/>
    <cellStyle name="Normal 43 2 2 3 2 4" xfId="5201" xr:uid="{00000000-0005-0000-0000-000062140000}"/>
    <cellStyle name="Normal 43 2 2 3 2 4 2" xfId="15253" xr:uid="{00000000-0005-0000-0000-0000A63B0000}"/>
    <cellStyle name="Normal 43 2 2 3 2 4 2 3" xfId="30348" xr:uid="{00000000-0005-0000-0000-0000A0760000}"/>
    <cellStyle name="Normal 43 2 2 3 2 4 3" xfId="10233" xr:uid="{00000000-0005-0000-0000-00000A280000}"/>
    <cellStyle name="Normal 43 2 2 3 2 4 3 3" xfId="25331" xr:uid="{00000000-0005-0000-0000-000007630000}"/>
    <cellStyle name="Normal 43 2 2 3 2 4 5" xfId="20318" xr:uid="{00000000-0005-0000-0000-0000724F0000}"/>
    <cellStyle name="Normal 43 2 2 3 2 5" xfId="11911" xr:uid="{00000000-0005-0000-0000-0000982E0000}"/>
    <cellStyle name="Normal 43 2 2 3 2 5 3" xfId="27006" xr:uid="{00000000-0005-0000-0000-000092690000}"/>
    <cellStyle name="Normal 43 2 2 3 2 6" xfId="6890" xr:uid="{00000000-0005-0000-0000-0000FB1A0000}"/>
    <cellStyle name="Normal 43 2 2 3 2 6 3" xfId="21989" xr:uid="{00000000-0005-0000-0000-0000F9550000}"/>
    <cellStyle name="Normal 43 2 2 3 2 8" xfId="16976" xr:uid="{00000000-0005-0000-0000-000064420000}"/>
    <cellStyle name="Normal 43 2 2 3 3" xfId="2238" xr:uid="{00000000-0005-0000-0000-0000CE080000}"/>
    <cellStyle name="Normal 43 2 2 3 3 2" xfId="3927" xr:uid="{00000000-0005-0000-0000-0000680F0000}"/>
    <cellStyle name="Normal 43 2 2 3 3 2 2" xfId="14000" xr:uid="{00000000-0005-0000-0000-0000C1360000}"/>
    <cellStyle name="Normal 43 2 2 3 3 2 2 3" xfId="29095" xr:uid="{00000000-0005-0000-0000-0000BB710000}"/>
    <cellStyle name="Normal 43 2 2 3 3 2 3" xfId="8980" xr:uid="{00000000-0005-0000-0000-000025230000}"/>
    <cellStyle name="Normal 43 2 2 3 3 2 3 3" xfId="24078" xr:uid="{00000000-0005-0000-0000-0000225E0000}"/>
    <cellStyle name="Normal 43 2 2 3 3 2 5" xfId="19065" xr:uid="{00000000-0005-0000-0000-00008D4A0000}"/>
    <cellStyle name="Normal 43 2 2 3 3 3" xfId="5619" xr:uid="{00000000-0005-0000-0000-000004160000}"/>
    <cellStyle name="Normal 43 2 2 3 3 3 2" xfId="15671" xr:uid="{00000000-0005-0000-0000-0000483D0000}"/>
    <cellStyle name="Normal 43 2 2 3 3 3 2 3" xfId="30766" xr:uid="{00000000-0005-0000-0000-000042780000}"/>
    <cellStyle name="Normal 43 2 2 3 3 3 3" xfId="10651" xr:uid="{00000000-0005-0000-0000-0000AC290000}"/>
    <cellStyle name="Normal 43 2 2 3 3 3 3 3" xfId="25749" xr:uid="{00000000-0005-0000-0000-0000A9640000}"/>
    <cellStyle name="Normal 43 2 2 3 3 3 5" xfId="20736" xr:uid="{00000000-0005-0000-0000-000014510000}"/>
    <cellStyle name="Normal 43 2 2 3 3 4" xfId="12329" xr:uid="{00000000-0005-0000-0000-00003A300000}"/>
    <cellStyle name="Normal 43 2 2 3 3 4 3" xfId="27424" xr:uid="{00000000-0005-0000-0000-0000346B0000}"/>
    <cellStyle name="Normal 43 2 2 3 3 5" xfId="7308" xr:uid="{00000000-0005-0000-0000-00009D1C0000}"/>
    <cellStyle name="Normal 43 2 2 3 3 5 3" xfId="22407" xr:uid="{00000000-0005-0000-0000-00009B570000}"/>
    <cellStyle name="Normal 43 2 2 3 3 7" xfId="17394" xr:uid="{00000000-0005-0000-0000-000006440000}"/>
    <cellStyle name="Normal 43 2 2 3 4" xfId="3090" xr:uid="{00000000-0005-0000-0000-0000230C0000}"/>
    <cellStyle name="Normal 43 2 2 3 4 2" xfId="13164" xr:uid="{00000000-0005-0000-0000-00007D330000}"/>
    <cellStyle name="Normal 43 2 2 3 4 2 3" xfId="28259" xr:uid="{00000000-0005-0000-0000-0000776E0000}"/>
    <cellStyle name="Normal 43 2 2 3 4 3" xfId="8144" xr:uid="{00000000-0005-0000-0000-0000E11F0000}"/>
    <cellStyle name="Normal 43 2 2 3 4 3 3" xfId="23242" xr:uid="{00000000-0005-0000-0000-0000DE5A0000}"/>
    <cellStyle name="Normal 43 2 2 3 4 5" xfId="18229" xr:uid="{00000000-0005-0000-0000-000049470000}"/>
    <cellStyle name="Normal 43 2 2 3 5" xfId="4783" xr:uid="{00000000-0005-0000-0000-0000C0120000}"/>
    <cellStyle name="Normal 43 2 2 3 5 2" xfId="14835" xr:uid="{00000000-0005-0000-0000-0000043A0000}"/>
    <cellStyle name="Normal 43 2 2 3 5 2 3" xfId="29930" xr:uid="{00000000-0005-0000-0000-0000FE740000}"/>
    <cellStyle name="Normal 43 2 2 3 5 3" xfId="9815" xr:uid="{00000000-0005-0000-0000-000068260000}"/>
    <cellStyle name="Normal 43 2 2 3 5 3 3" xfId="24913" xr:uid="{00000000-0005-0000-0000-000065610000}"/>
    <cellStyle name="Normal 43 2 2 3 5 5" xfId="19900" xr:uid="{00000000-0005-0000-0000-0000D04D0000}"/>
    <cellStyle name="Normal 43 2 2 3 6" xfId="11493" xr:uid="{00000000-0005-0000-0000-0000F62C0000}"/>
    <cellStyle name="Normal 43 2 2 3 6 3" xfId="26588" xr:uid="{00000000-0005-0000-0000-0000F0670000}"/>
    <cellStyle name="Normal 43 2 2 3 7" xfId="6472" xr:uid="{00000000-0005-0000-0000-000059190000}"/>
    <cellStyle name="Normal 43 2 2 3 7 3" xfId="21571" xr:uid="{00000000-0005-0000-0000-000057540000}"/>
    <cellStyle name="Normal 43 2 2 3 9" xfId="16558" xr:uid="{00000000-0005-0000-0000-0000C2400000}"/>
    <cellStyle name="Normal 43 2 2 4" xfId="1609" xr:uid="{00000000-0005-0000-0000-000059060000}"/>
    <cellStyle name="Normal 43 2 2 4 2" xfId="2448" xr:uid="{00000000-0005-0000-0000-0000A0090000}"/>
    <cellStyle name="Normal 43 2 2 4 2 2" xfId="4137" xr:uid="{00000000-0005-0000-0000-00003A100000}"/>
    <cellStyle name="Normal 43 2 2 4 2 2 2" xfId="14210" xr:uid="{00000000-0005-0000-0000-000093370000}"/>
    <cellStyle name="Normal 43 2 2 4 2 2 2 3" xfId="29305" xr:uid="{00000000-0005-0000-0000-00008D720000}"/>
    <cellStyle name="Normal 43 2 2 4 2 2 3" xfId="9190" xr:uid="{00000000-0005-0000-0000-0000F7230000}"/>
    <cellStyle name="Normal 43 2 2 4 2 2 3 3" xfId="24288" xr:uid="{00000000-0005-0000-0000-0000F45E0000}"/>
    <cellStyle name="Normal 43 2 2 4 2 2 5" xfId="19275" xr:uid="{00000000-0005-0000-0000-00005F4B0000}"/>
    <cellStyle name="Normal 43 2 2 4 2 3" xfId="5829" xr:uid="{00000000-0005-0000-0000-0000D6160000}"/>
    <cellStyle name="Normal 43 2 2 4 2 3 2" xfId="15881" xr:uid="{00000000-0005-0000-0000-00001A3E0000}"/>
    <cellStyle name="Normal 43 2 2 4 2 3 2 3" xfId="30976" xr:uid="{00000000-0005-0000-0000-000014790000}"/>
    <cellStyle name="Normal 43 2 2 4 2 3 3" xfId="10861" xr:uid="{00000000-0005-0000-0000-00007E2A0000}"/>
    <cellStyle name="Normal 43 2 2 4 2 3 3 3" xfId="25959" xr:uid="{00000000-0005-0000-0000-00007B650000}"/>
    <cellStyle name="Normal 43 2 2 4 2 3 5" xfId="20946" xr:uid="{00000000-0005-0000-0000-0000E6510000}"/>
    <cellStyle name="Normal 43 2 2 4 2 4" xfId="12539" xr:uid="{00000000-0005-0000-0000-00000C310000}"/>
    <cellStyle name="Normal 43 2 2 4 2 4 3" xfId="27634" xr:uid="{00000000-0005-0000-0000-0000066C0000}"/>
    <cellStyle name="Normal 43 2 2 4 2 5" xfId="7518" xr:uid="{00000000-0005-0000-0000-00006F1D0000}"/>
    <cellStyle name="Normal 43 2 2 4 2 5 3" xfId="22617" xr:uid="{00000000-0005-0000-0000-00006D580000}"/>
    <cellStyle name="Normal 43 2 2 4 2 7" xfId="17604" xr:uid="{00000000-0005-0000-0000-0000D8440000}"/>
    <cellStyle name="Normal 43 2 2 4 3" xfId="3300" xr:uid="{00000000-0005-0000-0000-0000F50C0000}"/>
    <cellStyle name="Normal 43 2 2 4 3 2" xfId="13374" xr:uid="{00000000-0005-0000-0000-00004F340000}"/>
    <cellStyle name="Normal 43 2 2 4 3 2 3" xfId="28469" xr:uid="{00000000-0005-0000-0000-0000496F0000}"/>
    <cellStyle name="Normal 43 2 2 4 3 3" xfId="8354" xr:uid="{00000000-0005-0000-0000-0000B3200000}"/>
    <cellStyle name="Normal 43 2 2 4 3 3 3" xfId="23452" xr:uid="{00000000-0005-0000-0000-0000B05B0000}"/>
    <cellStyle name="Normal 43 2 2 4 3 5" xfId="18439" xr:uid="{00000000-0005-0000-0000-00001B480000}"/>
    <cellStyle name="Normal 43 2 2 4 4" xfId="4993" xr:uid="{00000000-0005-0000-0000-000092130000}"/>
    <cellStyle name="Normal 43 2 2 4 4 2" xfId="15045" xr:uid="{00000000-0005-0000-0000-0000D63A0000}"/>
    <cellStyle name="Normal 43 2 2 4 4 2 3" xfId="30140" xr:uid="{00000000-0005-0000-0000-0000D0750000}"/>
    <cellStyle name="Normal 43 2 2 4 4 3" xfId="10025" xr:uid="{00000000-0005-0000-0000-00003A270000}"/>
    <cellStyle name="Normal 43 2 2 4 4 3 3" xfId="25123" xr:uid="{00000000-0005-0000-0000-000037620000}"/>
    <cellStyle name="Normal 43 2 2 4 4 5" xfId="20110" xr:uid="{00000000-0005-0000-0000-0000A24E0000}"/>
    <cellStyle name="Normal 43 2 2 4 5" xfId="11703" xr:uid="{00000000-0005-0000-0000-0000C82D0000}"/>
    <cellStyle name="Normal 43 2 2 4 5 3" xfId="26798" xr:uid="{00000000-0005-0000-0000-0000C2680000}"/>
    <cellStyle name="Normal 43 2 2 4 6" xfId="6682" xr:uid="{00000000-0005-0000-0000-00002B1A0000}"/>
    <cellStyle name="Normal 43 2 2 4 6 3" xfId="21781" xr:uid="{00000000-0005-0000-0000-000029550000}"/>
    <cellStyle name="Normal 43 2 2 4 8" xfId="16768" xr:uid="{00000000-0005-0000-0000-000094410000}"/>
    <cellStyle name="Normal 43 2 2 5" xfId="2030" xr:uid="{00000000-0005-0000-0000-0000FE070000}"/>
    <cellStyle name="Normal 43 2 2 5 2" xfId="3719" xr:uid="{00000000-0005-0000-0000-0000980E0000}"/>
    <cellStyle name="Normal 43 2 2 5 2 2" xfId="13792" xr:uid="{00000000-0005-0000-0000-0000F1350000}"/>
    <cellStyle name="Normal 43 2 2 5 2 2 3" xfId="28887" xr:uid="{00000000-0005-0000-0000-0000EB700000}"/>
    <cellStyle name="Normal 43 2 2 5 2 3" xfId="8772" xr:uid="{00000000-0005-0000-0000-000055220000}"/>
    <cellStyle name="Normal 43 2 2 5 2 3 3" xfId="23870" xr:uid="{00000000-0005-0000-0000-0000525D0000}"/>
    <cellStyle name="Normal 43 2 2 5 2 5" xfId="18857" xr:uid="{00000000-0005-0000-0000-0000BD490000}"/>
    <cellStyle name="Normal 43 2 2 5 3" xfId="5411" xr:uid="{00000000-0005-0000-0000-000034150000}"/>
    <cellStyle name="Normal 43 2 2 5 3 2" xfId="15463" xr:uid="{00000000-0005-0000-0000-0000783C0000}"/>
    <cellStyle name="Normal 43 2 2 5 3 2 3" xfId="30558" xr:uid="{00000000-0005-0000-0000-000072770000}"/>
    <cellStyle name="Normal 43 2 2 5 3 3" xfId="10443" xr:uid="{00000000-0005-0000-0000-0000DC280000}"/>
    <cellStyle name="Normal 43 2 2 5 3 3 3" xfId="25541" xr:uid="{00000000-0005-0000-0000-0000D9630000}"/>
    <cellStyle name="Normal 43 2 2 5 3 5" xfId="20528" xr:uid="{00000000-0005-0000-0000-000044500000}"/>
    <cellStyle name="Normal 43 2 2 5 4" xfId="12121" xr:uid="{00000000-0005-0000-0000-00006A2F0000}"/>
    <cellStyle name="Normal 43 2 2 5 4 3" xfId="27216" xr:uid="{00000000-0005-0000-0000-0000646A0000}"/>
    <cellStyle name="Normal 43 2 2 5 5" xfId="7100" xr:uid="{00000000-0005-0000-0000-0000CD1B0000}"/>
    <cellStyle name="Normal 43 2 2 5 5 3" xfId="22199" xr:uid="{00000000-0005-0000-0000-0000CB560000}"/>
    <cellStyle name="Normal 43 2 2 5 7" xfId="17186" xr:uid="{00000000-0005-0000-0000-000036430000}"/>
    <cellStyle name="Normal 43 2 2 6" xfId="2882" xr:uid="{00000000-0005-0000-0000-0000530B0000}"/>
    <cellStyle name="Normal 43 2 2 6 2" xfId="12956" xr:uid="{00000000-0005-0000-0000-0000AD320000}"/>
    <cellStyle name="Normal 43 2 2 6 2 3" xfId="28051" xr:uid="{00000000-0005-0000-0000-0000A76D0000}"/>
    <cellStyle name="Normal 43 2 2 6 3" xfId="7936" xr:uid="{00000000-0005-0000-0000-0000111F0000}"/>
    <cellStyle name="Normal 43 2 2 6 3 3" xfId="23034" xr:uid="{00000000-0005-0000-0000-00000E5A0000}"/>
    <cellStyle name="Normal 43 2 2 6 5" xfId="18021" xr:uid="{00000000-0005-0000-0000-000079460000}"/>
    <cellStyle name="Normal 43 2 2 7" xfId="4575" xr:uid="{00000000-0005-0000-0000-0000F0110000}"/>
    <cellStyle name="Normal 43 2 2 7 2" xfId="14627" xr:uid="{00000000-0005-0000-0000-000034390000}"/>
    <cellStyle name="Normal 43 2 2 7 2 3" xfId="29722" xr:uid="{00000000-0005-0000-0000-00002E740000}"/>
    <cellStyle name="Normal 43 2 2 7 3" xfId="9607" xr:uid="{00000000-0005-0000-0000-000098250000}"/>
    <cellStyle name="Normal 43 2 2 7 3 3" xfId="24705" xr:uid="{00000000-0005-0000-0000-000095600000}"/>
    <cellStyle name="Normal 43 2 2 7 5" xfId="19692" xr:uid="{00000000-0005-0000-0000-0000004D0000}"/>
    <cellStyle name="Normal 43 2 2 8" xfId="11285" xr:uid="{00000000-0005-0000-0000-0000262C0000}"/>
    <cellStyle name="Normal 43 2 2 8 3" xfId="26380" xr:uid="{00000000-0005-0000-0000-000020670000}"/>
    <cellStyle name="Normal 43 2 2 9" xfId="6264" xr:uid="{00000000-0005-0000-0000-000089180000}"/>
    <cellStyle name="Normal 43 2 2 9 3" xfId="21363" xr:uid="{00000000-0005-0000-0000-000087530000}"/>
    <cellStyle name="Normal 43 2 3" xfId="1229" xr:uid="{00000000-0005-0000-0000-0000DD040000}"/>
    <cellStyle name="Normal 43 2 3 10" xfId="16402" xr:uid="{00000000-0005-0000-0000-000026400000}"/>
    <cellStyle name="Normal 43 2 3 2" xfId="1448" xr:uid="{00000000-0005-0000-0000-0000B8050000}"/>
    <cellStyle name="Normal 43 2 3 2 2" xfId="1869" xr:uid="{00000000-0005-0000-0000-00005D070000}"/>
    <cellStyle name="Normal 43 2 3 2 2 2" xfId="2708" xr:uid="{00000000-0005-0000-0000-0000A40A0000}"/>
    <cellStyle name="Normal 43 2 3 2 2 2 2" xfId="4397" xr:uid="{00000000-0005-0000-0000-00003E110000}"/>
    <cellStyle name="Normal 43 2 3 2 2 2 2 2" xfId="14470" xr:uid="{00000000-0005-0000-0000-000097380000}"/>
    <cellStyle name="Normal 43 2 3 2 2 2 2 2 3" xfId="29565" xr:uid="{00000000-0005-0000-0000-000091730000}"/>
    <cellStyle name="Normal 43 2 3 2 2 2 2 3" xfId="9450" xr:uid="{00000000-0005-0000-0000-0000FB240000}"/>
    <cellStyle name="Normal 43 2 3 2 2 2 2 3 3" xfId="24548" xr:uid="{00000000-0005-0000-0000-0000F85F0000}"/>
    <cellStyle name="Normal 43 2 3 2 2 2 2 5" xfId="19535" xr:uid="{00000000-0005-0000-0000-0000634C0000}"/>
    <cellStyle name="Normal 43 2 3 2 2 2 3" xfId="6089" xr:uid="{00000000-0005-0000-0000-0000DA170000}"/>
    <cellStyle name="Normal 43 2 3 2 2 2 3 2" xfId="16141" xr:uid="{00000000-0005-0000-0000-00001E3F0000}"/>
    <cellStyle name="Normal 43 2 3 2 2 2 3 2 3" xfId="31236" xr:uid="{00000000-0005-0000-0000-0000187A0000}"/>
    <cellStyle name="Normal 43 2 3 2 2 2 3 3" xfId="11121" xr:uid="{00000000-0005-0000-0000-0000822B0000}"/>
    <cellStyle name="Normal 43 2 3 2 2 2 3 3 3" xfId="26219" xr:uid="{00000000-0005-0000-0000-00007F660000}"/>
    <cellStyle name="Normal 43 2 3 2 2 2 3 5" xfId="21206" xr:uid="{00000000-0005-0000-0000-0000EA520000}"/>
    <cellStyle name="Normal 43 2 3 2 2 2 4" xfId="12799" xr:uid="{00000000-0005-0000-0000-000010320000}"/>
    <cellStyle name="Normal 43 2 3 2 2 2 4 3" xfId="27894" xr:uid="{00000000-0005-0000-0000-00000A6D0000}"/>
    <cellStyle name="Normal 43 2 3 2 2 2 5" xfId="7778" xr:uid="{00000000-0005-0000-0000-0000731E0000}"/>
    <cellStyle name="Normal 43 2 3 2 2 2 5 3" xfId="22877" xr:uid="{00000000-0005-0000-0000-000071590000}"/>
    <cellStyle name="Normal 43 2 3 2 2 2 7" xfId="17864" xr:uid="{00000000-0005-0000-0000-0000DC450000}"/>
    <cellStyle name="Normal 43 2 3 2 2 3" xfId="3560" xr:uid="{00000000-0005-0000-0000-0000F90D0000}"/>
    <cellStyle name="Normal 43 2 3 2 2 3 2" xfId="13634" xr:uid="{00000000-0005-0000-0000-000053350000}"/>
    <cellStyle name="Normal 43 2 3 2 2 3 2 3" xfId="28729" xr:uid="{00000000-0005-0000-0000-00004D700000}"/>
    <cellStyle name="Normal 43 2 3 2 2 3 3" xfId="8614" xr:uid="{00000000-0005-0000-0000-0000B7210000}"/>
    <cellStyle name="Normal 43 2 3 2 2 3 3 3" xfId="23712" xr:uid="{00000000-0005-0000-0000-0000B45C0000}"/>
    <cellStyle name="Normal 43 2 3 2 2 3 5" xfId="18699" xr:uid="{00000000-0005-0000-0000-00001F490000}"/>
    <cellStyle name="Normal 43 2 3 2 2 4" xfId="5253" xr:uid="{00000000-0005-0000-0000-000096140000}"/>
    <cellStyle name="Normal 43 2 3 2 2 4 2" xfId="15305" xr:uid="{00000000-0005-0000-0000-0000DA3B0000}"/>
    <cellStyle name="Normal 43 2 3 2 2 4 2 3" xfId="30400" xr:uid="{00000000-0005-0000-0000-0000D4760000}"/>
    <cellStyle name="Normal 43 2 3 2 2 4 3" xfId="10285" xr:uid="{00000000-0005-0000-0000-00003E280000}"/>
    <cellStyle name="Normal 43 2 3 2 2 4 3 3" xfId="25383" xr:uid="{00000000-0005-0000-0000-00003B630000}"/>
    <cellStyle name="Normal 43 2 3 2 2 4 5" xfId="20370" xr:uid="{00000000-0005-0000-0000-0000A64F0000}"/>
    <cellStyle name="Normal 43 2 3 2 2 5" xfId="11963" xr:uid="{00000000-0005-0000-0000-0000CC2E0000}"/>
    <cellStyle name="Normal 43 2 3 2 2 5 3" xfId="27058" xr:uid="{00000000-0005-0000-0000-0000C6690000}"/>
    <cellStyle name="Normal 43 2 3 2 2 6" xfId="6942" xr:uid="{00000000-0005-0000-0000-00002F1B0000}"/>
    <cellStyle name="Normal 43 2 3 2 2 6 3" xfId="22041" xr:uid="{00000000-0005-0000-0000-00002D560000}"/>
    <cellStyle name="Normal 43 2 3 2 2 8" xfId="17028" xr:uid="{00000000-0005-0000-0000-000098420000}"/>
    <cellStyle name="Normal 43 2 3 2 3" xfId="2290" xr:uid="{00000000-0005-0000-0000-000002090000}"/>
    <cellStyle name="Normal 43 2 3 2 3 2" xfId="3979" xr:uid="{00000000-0005-0000-0000-00009C0F0000}"/>
    <cellStyle name="Normal 43 2 3 2 3 2 2" xfId="14052" xr:uid="{00000000-0005-0000-0000-0000F5360000}"/>
    <cellStyle name="Normal 43 2 3 2 3 2 2 3" xfId="29147" xr:uid="{00000000-0005-0000-0000-0000EF710000}"/>
    <cellStyle name="Normal 43 2 3 2 3 2 3" xfId="9032" xr:uid="{00000000-0005-0000-0000-000059230000}"/>
    <cellStyle name="Normal 43 2 3 2 3 2 3 3" xfId="24130" xr:uid="{00000000-0005-0000-0000-0000565E0000}"/>
    <cellStyle name="Normal 43 2 3 2 3 2 5" xfId="19117" xr:uid="{00000000-0005-0000-0000-0000C14A0000}"/>
    <cellStyle name="Normal 43 2 3 2 3 3" xfId="5671" xr:uid="{00000000-0005-0000-0000-000038160000}"/>
    <cellStyle name="Normal 43 2 3 2 3 3 2" xfId="15723" xr:uid="{00000000-0005-0000-0000-00007C3D0000}"/>
    <cellStyle name="Normal 43 2 3 2 3 3 2 3" xfId="30818" xr:uid="{00000000-0005-0000-0000-000076780000}"/>
    <cellStyle name="Normal 43 2 3 2 3 3 3" xfId="10703" xr:uid="{00000000-0005-0000-0000-0000E0290000}"/>
    <cellStyle name="Normal 43 2 3 2 3 3 3 3" xfId="25801" xr:uid="{00000000-0005-0000-0000-0000DD640000}"/>
    <cellStyle name="Normal 43 2 3 2 3 3 5" xfId="20788" xr:uid="{00000000-0005-0000-0000-000048510000}"/>
    <cellStyle name="Normal 43 2 3 2 3 4" xfId="12381" xr:uid="{00000000-0005-0000-0000-00006E300000}"/>
    <cellStyle name="Normal 43 2 3 2 3 4 3" xfId="27476" xr:uid="{00000000-0005-0000-0000-0000686B0000}"/>
    <cellStyle name="Normal 43 2 3 2 3 5" xfId="7360" xr:uid="{00000000-0005-0000-0000-0000D11C0000}"/>
    <cellStyle name="Normal 43 2 3 2 3 5 3" xfId="22459" xr:uid="{00000000-0005-0000-0000-0000CF570000}"/>
    <cellStyle name="Normal 43 2 3 2 3 7" xfId="17446" xr:uid="{00000000-0005-0000-0000-00003A440000}"/>
    <cellStyle name="Normal 43 2 3 2 4" xfId="3142" xr:uid="{00000000-0005-0000-0000-0000570C0000}"/>
    <cellStyle name="Normal 43 2 3 2 4 2" xfId="13216" xr:uid="{00000000-0005-0000-0000-0000B1330000}"/>
    <cellStyle name="Normal 43 2 3 2 4 2 3" xfId="28311" xr:uid="{00000000-0005-0000-0000-0000AB6E0000}"/>
    <cellStyle name="Normal 43 2 3 2 4 3" xfId="8196" xr:uid="{00000000-0005-0000-0000-000015200000}"/>
    <cellStyle name="Normal 43 2 3 2 4 3 3" xfId="23294" xr:uid="{00000000-0005-0000-0000-0000125B0000}"/>
    <cellStyle name="Normal 43 2 3 2 4 5" xfId="18281" xr:uid="{00000000-0005-0000-0000-00007D470000}"/>
    <cellStyle name="Normal 43 2 3 2 5" xfId="4835" xr:uid="{00000000-0005-0000-0000-0000F4120000}"/>
    <cellStyle name="Normal 43 2 3 2 5 2" xfId="14887" xr:uid="{00000000-0005-0000-0000-0000383A0000}"/>
    <cellStyle name="Normal 43 2 3 2 5 2 3" xfId="29982" xr:uid="{00000000-0005-0000-0000-000032750000}"/>
    <cellStyle name="Normal 43 2 3 2 5 3" xfId="9867" xr:uid="{00000000-0005-0000-0000-00009C260000}"/>
    <cellStyle name="Normal 43 2 3 2 5 3 3" xfId="24965" xr:uid="{00000000-0005-0000-0000-000099610000}"/>
    <cellStyle name="Normal 43 2 3 2 5 5" xfId="19952" xr:uid="{00000000-0005-0000-0000-0000044E0000}"/>
    <cellStyle name="Normal 43 2 3 2 6" xfId="11545" xr:uid="{00000000-0005-0000-0000-00002A2D0000}"/>
    <cellStyle name="Normal 43 2 3 2 6 3" xfId="26640" xr:uid="{00000000-0005-0000-0000-000024680000}"/>
    <cellStyle name="Normal 43 2 3 2 7" xfId="6524" xr:uid="{00000000-0005-0000-0000-00008D190000}"/>
    <cellStyle name="Normal 43 2 3 2 7 3" xfId="21623" xr:uid="{00000000-0005-0000-0000-00008B540000}"/>
    <cellStyle name="Normal 43 2 3 2 9" xfId="16610" xr:uid="{00000000-0005-0000-0000-0000F6400000}"/>
    <cellStyle name="Normal 43 2 3 3" xfId="1661" xr:uid="{00000000-0005-0000-0000-00008D060000}"/>
    <cellStyle name="Normal 43 2 3 3 2" xfId="2500" xr:uid="{00000000-0005-0000-0000-0000D4090000}"/>
    <cellStyle name="Normal 43 2 3 3 2 2" xfId="4189" xr:uid="{00000000-0005-0000-0000-00006E100000}"/>
    <cellStyle name="Normal 43 2 3 3 2 2 2" xfId="14262" xr:uid="{00000000-0005-0000-0000-0000C7370000}"/>
    <cellStyle name="Normal 43 2 3 3 2 2 2 3" xfId="29357" xr:uid="{00000000-0005-0000-0000-0000C1720000}"/>
    <cellStyle name="Normal 43 2 3 3 2 2 3" xfId="9242" xr:uid="{00000000-0005-0000-0000-00002B240000}"/>
    <cellStyle name="Normal 43 2 3 3 2 2 3 3" xfId="24340" xr:uid="{00000000-0005-0000-0000-0000285F0000}"/>
    <cellStyle name="Normal 43 2 3 3 2 2 5" xfId="19327" xr:uid="{00000000-0005-0000-0000-0000934B0000}"/>
    <cellStyle name="Normal 43 2 3 3 2 3" xfId="5881" xr:uid="{00000000-0005-0000-0000-00000A170000}"/>
    <cellStyle name="Normal 43 2 3 3 2 3 2" xfId="15933" xr:uid="{00000000-0005-0000-0000-00004E3E0000}"/>
    <cellStyle name="Normal 43 2 3 3 2 3 2 3" xfId="31028" xr:uid="{00000000-0005-0000-0000-000048790000}"/>
    <cellStyle name="Normal 43 2 3 3 2 3 3" xfId="10913" xr:uid="{00000000-0005-0000-0000-0000B22A0000}"/>
    <cellStyle name="Normal 43 2 3 3 2 3 3 3" xfId="26011" xr:uid="{00000000-0005-0000-0000-0000AF650000}"/>
    <cellStyle name="Normal 43 2 3 3 2 3 5" xfId="20998" xr:uid="{00000000-0005-0000-0000-00001A520000}"/>
    <cellStyle name="Normal 43 2 3 3 2 4" xfId="12591" xr:uid="{00000000-0005-0000-0000-000040310000}"/>
    <cellStyle name="Normal 43 2 3 3 2 4 3" xfId="27686" xr:uid="{00000000-0005-0000-0000-00003A6C0000}"/>
    <cellStyle name="Normal 43 2 3 3 2 5" xfId="7570" xr:uid="{00000000-0005-0000-0000-0000A31D0000}"/>
    <cellStyle name="Normal 43 2 3 3 2 5 3" xfId="22669" xr:uid="{00000000-0005-0000-0000-0000A1580000}"/>
    <cellStyle name="Normal 43 2 3 3 2 7" xfId="17656" xr:uid="{00000000-0005-0000-0000-00000C450000}"/>
    <cellStyle name="Normal 43 2 3 3 3" xfId="3352" xr:uid="{00000000-0005-0000-0000-0000290D0000}"/>
    <cellStyle name="Normal 43 2 3 3 3 2" xfId="13426" xr:uid="{00000000-0005-0000-0000-000083340000}"/>
    <cellStyle name="Normal 43 2 3 3 3 2 3" xfId="28521" xr:uid="{00000000-0005-0000-0000-00007D6F0000}"/>
    <cellStyle name="Normal 43 2 3 3 3 3" xfId="8406" xr:uid="{00000000-0005-0000-0000-0000E7200000}"/>
    <cellStyle name="Normal 43 2 3 3 3 3 3" xfId="23504" xr:uid="{00000000-0005-0000-0000-0000E45B0000}"/>
    <cellStyle name="Normal 43 2 3 3 3 5" xfId="18491" xr:uid="{00000000-0005-0000-0000-00004F480000}"/>
    <cellStyle name="Normal 43 2 3 3 4" xfId="5045" xr:uid="{00000000-0005-0000-0000-0000C6130000}"/>
    <cellStyle name="Normal 43 2 3 3 4 2" xfId="15097" xr:uid="{00000000-0005-0000-0000-00000A3B0000}"/>
    <cellStyle name="Normal 43 2 3 3 4 2 3" xfId="30192" xr:uid="{00000000-0005-0000-0000-000004760000}"/>
    <cellStyle name="Normal 43 2 3 3 4 3" xfId="10077" xr:uid="{00000000-0005-0000-0000-00006E270000}"/>
    <cellStyle name="Normal 43 2 3 3 4 3 3" xfId="25175" xr:uid="{00000000-0005-0000-0000-00006B620000}"/>
    <cellStyle name="Normal 43 2 3 3 4 5" xfId="20162" xr:uid="{00000000-0005-0000-0000-0000D64E0000}"/>
    <cellStyle name="Normal 43 2 3 3 5" xfId="11755" xr:uid="{00000000-0005-0000-0000-0000FC2D0000}"/>
    <cellStyle name="Normal 43 2 3 3 5 3" xfId="26850" xr:uid="{00000000-0005-0000-0000-0000F6680000}"/>
    <cellStyle name="Normal 43 2 3 3 6" xfId="6734" xr:uid="{00000000-0005-0000-0000-00005F1A0000}"/>
    <cellStyle name="Normal 43 2 3 3 6 3" xfId="21833" xr:uid="{00000000-0005-0000-0000-00005D550000}"/>
    <cellStyle name="Normal 43 2 3 3 8" xfId="16820" xr:uid="{00000000-0005-0000-0000-0000C8410000}"/>
    <cellStyle name="Normal 43 2 3 4" xfId="2082" xr:uid="{00000000-0005-0000-0000-000032080000}"/>
    <cellStyle name="Normal 43 2 3 4 2" xfId="3771" xr:uid="{00000000-0005-0000-0000-0000CC0E0000}"/>
    <cellStyle name="Normal 43 2 3 4 2 2" xfId="13844" xr:uid="{00000000-0005-0000-0000-000025360000}"/>
    <cellStyle name="Normal 43 2 3 4 2 2 3" xfId="28939" xr:uid="{00000000-0005-0000-0000-00001F710000}"/>
    <cellStyle name="Normal 43 2 3 4 2 3" xfId="8824" xr:uid="{00000000-0005-0000-0000-000089220000}"/>
    <cellStyle name="Normal 43 2 3 4 2 3 3" xfId="23922" xr:uid="{00000000-0005-0000-0000-0000865D0000}"/>
    <cellStyle name="Normal 43 2 3 4 2 5" xfId="18909" xr:uid="{00000000-0005-0000-0000-0000F1490000}"/>
    <cellStyle name="Normal 43 2 3 4 3" xfId="5463" xr:uid="{00000000-0005-0000-0000-000068150000}"/>
    <cellStyle name="Normal 43 2 3 4 3 2" xfId="15515" xr:uid="{00000000-0005-0000-0000-0000AC3C0000}"/>
    <cellStyle name="Normal 43 2 3 4 3 2 3" xfId="30610" xr:uid="{00000000-0005-0000-0000-0000A6770000}"/>
    <cellStyle name="Normal 43 2 3 4 3 3" xfId="10495" xr:uid="{00000000-0005-0000-0000-000010290000}"/>
    <cellStyle name="Normal 43 2 3 4 3 3 3" xfId="25593" xr:uid="{00000000-0005-0000-0000-00000D640000}"/>
    <cellStyle name="Normal 43 2 3 4 3 5" xfId="20580" xr:uid="{00000000-0005-0000-0000-000078500000}"/>
    <cellStyle name="Normal 43 2 3 4 4" xfId="12173" xr:uid="{00000000-0005-0000-0000-00009E2F0000}"/>
    <cellStyle name="Normal 43 2 3 4 4 3" xfId="27268" xr:uid="{00000000-0005-0000-0000-0000986A0000}"/>
    <cellStyle name="Normal 43 2 3 4 5" xfId="7152" xr:uid="{00000000-0005-0000-0000-0000011C0000}"/>
    <cellStyle name="Normal 43 2 3 4 5 3" xfId="22251" xr:uid="{00000000-0005-0000-0000-0000FF560000}"/>
    <cellStyle name="Normal 43 2 3 4 7" xfId="17238" xr:uid="{00000000-0005-0000-0000-00006A430000}"/>
    <cellStyle name="Normal 43 2 3 5" xfId="2934" xr:uid="{00000000-0005-0000-0000-0000870B0000}"/>
    <cellStyle name="Normal 43 2 3 5 2" xfId="13008" xr:uid="{00000000-0005-0000-0000-0000E1320000}"/>
    <cellStyle name="Normal 43 2 3 5 2 3" xfId="28103" xr:uid="{00000000-0005-0000-0000-0000DB6D0000}"/>
    <cellStyle name="Normal 43 2 3 5 3" xfId="7988" xr:uid="{00000000-0005-0000-0000-0000451F0000}"/>
    <cellStyle name="Normal 43 2 3 5 3 3" xfId="23086" xr:uid="{00000000-0005-0000-0000-0000425A0000}"/>
    <cellStyle name="Normal 43 2 3 5 5" xfId="18073" xr:uid="{00000000-0005-0000-0000-0000AD460000}"/>
    <cellStyle name="Normal 43 2 3 6" xfId="4627" xr:uid="{00000000-0005-0000-0000-000024120000}"/>
    <cellStyle name="Normal 43 2 3 6 2" xfId="14679" xr:uid="{00000000-0005-0000-0000-000068390000}"/>
    <cellStyle name="Normal 43 2 3 6 2 3" xfId="29774" xr:uid="{00000000-0005-0000-0000-000062740000}"/>
    <cellStyle name="Normal 43 2 3 6 3" xfId="9659" xr:uid="{00000000-0005-0000-0000-0000CC250000}"/>
    <cellStyle name="Normal 43 2 3 6 3 3" xfId="24757" xr:uid="{00000000-0005-0000-0000-0000C9600000}"/>
    <cellStyle name="Normal 43 2 3 6 5" xfId="19744" xr:uid="{00000000-0005-0000-0000-0000344D0000}"/>
    <cellStyle name="Normal 43 2 3 7" xfId="11337" xr:uid="{00000000-0005-0000-0000-00005A2C0000}"/>
    <cellStyle name="Normal 43 2 3 7 3" xfId="26432" xr:uid="{00000000-0005-0000-0000-000054670000}"/>
    <cellStyle name="Normal 43 2 3 8" xfId="6316" xr:uid="{00000000-0005-0000-0000-0000BD180000}"/>
    <cellStyle name="Normal 43 2 3 8 3" xfId="21415" xr:uid="{00000000-0005-0000-0000-0000BB530000}"/>
    <cellStyle name="Normal 43 2 4" xfId="1342" xr:uid="{00000000-0005-0000-0000-00004E050000}"/>
    <cellStyle name="Normal 43 2 4 2" xfId="1765" xr:uid="{00000000-0005-0000-0000-0000F5060000}"/>
    <cellStyle name="Normal 43 2 4 2 2" xfId="2604" xr:uid="{00000000-0005-0000-0000-00003C0A0000}"/>
    <cellStyle name="Normal 43 2 4 2 2 2" xfId="4293" xr:uid="{00000000-0005-0000-0000-0000D6100000}"/>
    <cellStyle name="Normal 43 2 4 2 2 2 2" xfId="14366" xr:uid="{00000000-0005-0000-0000-00002F380000}"/>
    <cellStyle name="Normal 43 2 4 2 2 2 2 3" xfId="29461" xr:uid="{00000000-0005-0000-0000-000029730000}"/>
    <cellStyle name="Normal 43 2 4 2 2 2 3" xfId="9346" xr:uid="{00000000-0005-0000-0000-000093240000}"/>
    <cellStyle name="Normal 43 2 4 2 2 2 3 3" xfId="24444" xr:uid="{00000000-0005-0000-0000-0000905F0000}"/>
    <cellStyle name="Normal 43 2 4 2 2 2 5" xfId="19431" xr:uid="{00000000-0005-0000-0000-0000FB4B0000}"/>
    <cellStyle name="Normal 43 2 4 2 2 3" xfId="5985" xr:uid="{00000000-0005-0000-0000-000072170000}"/>
    <cellStyle name="Normal 43 2 4 2 2 3 2" xfId="16037" xr:uid="{00000000-0005-0000-0000-0000B63E0000}"/>
    <cellStyle name="Normal 43 2 4 2 2 3 2 3" xfId="31132" xr:uid="{00000000-0005-0000-0000-0000B0790000}"/>
    <cellStyle name="Normal 43 2 4 2 2 3 3" xfId="11017" xr:uid="{00000000-0005-0000-0000-00001A2B0000}"/>
    <cellStyle name="Normal 43 2 4 2 2 3 3 3" xfId="26115" xr:uid="{00000000-0005-0000-0000-000017660000}"/>
    <cellStyle name="Normal 43 2 4 2 2 3 5" xfId="21102" xr:uid="{00000000-0005-0000-0000-000082520000}"/>
    <cellStyle name="Normal 43 2 4 2 2 4" xfId="12695" xr:uid="{00000000-0005-0000-0000-0000A8310000}"/>
    <cellStyle name="Normal 43 2 4 2 2 4 3" xfId="27790" xr:uid="{00000000-0005-0000-0000-0000A26C0000}"/>
    <cellStyle name="Normal 43 2 4 2 2 5" xfId="7674" xr:uid="{00000000-0005-0000-0000-00000B1E0000}"/>
    <cellStyle name="Normal 43 2 4 2 2 5 3" xfId="22773" xr:uid="{00000000-0005-0000-0000-000009590000}"/>
    <cellStyle name="Normal 43 2 4 2 2 7" xfId="17760" xr:uid="{00000000-0005-0000-0000-000074450000}"/>
    <cellStyle name="Normal 43 2 4 2 3" xfId="3456" xr:uid="{00000000-0005-0000-0000-0000910D0000}"/>
    <cellStyle name="Normal 43 2 4 2 3 2" xfId="13530" xr:uid="{00000000-0005-0000-0000-0000EB340000}"/>
    <cellStyle name="Normal 43 2 4 2 3 2 3" xfId="28625" xr:uid="{00000000-0005-0000-0000-0000E56F0000}"/>
    <cellStyle name="Normal 43 2 4 2 3 3" xfId="8510" xr:uid="{00000000-0005-0000-0000-00004F210000}"/>
    <cellStyle name="Normal 43 2 4 2 3 3 3" xfId="23608" xr:uid="{00000000-0005-0000-0000-00004C5C0000}"/>
    <cellStyle name="Normal 43 2 4 2 3 5" xfId="18595" xr:uid="{00000000-0005-0000-0000-0000B7480000}"/>
    <cellStyle name="Normal 43 2 4 2 4" xfId="5149" xr:uid="{00000000-0005-0000-0000-00002E140000}"/>
    <cellStyle name="Normal 43 2 4 2 4 2" xfId="15201" xr:uid="{00000000-0005-0000-0000-0000723B0000}"/>
    <cellStyle name="Normal 43 2 4 2 4 2 3" xfId="30296" xr:uid="{00000000-0005-0000-0000-00006C760000}"/>
    <cellStyle name="Normal 43 2 4 2 4 3" xfId="10181" xr:uid="{00000000-0005-0000-0000-0000D6270000}"/>
    <cellStyle name="Normal 43 2 4 2 4 3 3" xfId="25279" xr:uid="{00000000-0005-0000-0000-0000D3620000}"/>
    <cellStyle name="Normal 43 2 4 2 4 5" xfId="20266" xr:uid="{00000000-0005-0000-0000-00003E4F0000}"/>
    <cellStyle name="Normal 43 2 4 2 5" xfId="11859" xr:uid="{00000000-0005-0000-0000-0000642E0000}"/>
    <cellStyle name="Normal 43 2 4 2 5 3" xfId="26954" xr:uid="{00000000-0005-0000-0000-00005E690000}"/>
    <cellStyle name="Normal 43 2 4 2 6" xfId="6838" xr:uid="{00000000-0005-0000-0000-0000C71A0000}"/>
    <cellStyle name="Normal 43 2 4 2 6 3" xfId="21937" xr:uid="{00000000-0005-0000-0000-0000C5550000}"/>
    <cellStyle name="Normal 43 2 4 2 8" xfId="16924" xr:uid="{00000000-0005-0000-0000-000030420000}"/>
    <cellStyle name="Normal 43 2 4 3" xfId="2186" xr:uid="{00000000-0005-0000-0000-00009A080000}"/>
    <cellStyle name="Normal 43 2 4 3 2" xfId="3875" xr:uid="{00000000-0005-0000-0000-0000340F0000}"/>
    <cellStyle name="Normal 43 2 4 3 2 2" xfId="13948" xr:uid="{00000000-0005-0000-0000-00008D360000}"/>
    <cellStyle name="Normal 43 2 4 3 2 2 3" xfId="29043" xr:uid="{00000000-0005-0000-0000-000087710000}"/>
    <cellStyle name="Normal 43 2 4 3 2 3" xfId="8928" xr:uid="{00000000-0005-0000-0000-0000F1220000}"/>
    <cellStyle name="Normal 43 2 4 3 2 3 3" xfId="24026" xr:uid="{00000000-0005-0000-0000-0000EE5D0000}"/>
    <cellStyle name="Normal 43 2 4 3 2 5" xfId="19013" xr:uid="{00000000-0005-0000-0000-0000594A0000}"/>
    <cellStyle name="Normal 43 2 4 3 3" xfId="5567" xr:uid="{00000000-0005-0000-0000-0000D0150000}"/>
    <cellStyle name="Normal 43 2 4 3 3 2" xfId="15619" xr:uid="{00000000-0005-0000-0000-0000143D0000}"/>
    <cellStyle name="Normal 43 2 4 3 3 2 3" xfId="30714" xr:uid="{00000000-0005-0000-0000-00000E780000}"/>
    <cellStyle name="Normal 43 2 4 3 3 3" xfId="10599" xr:uid="{00000000-0005-0000-0000-000078290000}"/>
    <cellStyle name="Normal 43 2 4 3 3 3 3" xfId="25697" xr:uid="{00000000-0005-0000-0000-000075640000}"/>
    <cellStyle name="Normal 43 2 4 3 3 5" xfId="20684" xr:uid="{00000000-0005-0000-0000-0000E0500000}"/>
    <cellStyle name="Normal 43 2 4 3 4" xfId="12277" xr:uid="{00000000-0005-0000-0000-000006300000}"/>
    <cellStyle name="Normal 43 2 4 3 4 3" xfId="27372" xr:uid="{00000000-0005-0000-0000-0000006B0000}"/>
    <cellStyle name="Normal 43 2 4 3 5" xfId="7256" xr:uid="{00000000-0005-0000-0000-0000691C0000}"/>
    <cellStyle name="Normal 43 2 4 3 5 3" xfId="22355" xr:uid="{00000000-0005-0000-0000-000067570000}"/>
    <cellStyle name="Normal 43 2 4 3 7" xfId="17342" xr:uid="{00000000-0005-0000-0000-0000D2430000}"/>
    <cellStyle name="Normal 43 2 4 4" xfId="3038" xr:uid="{00000000-0005-0000-0000-0000EF0B0000}"/>
    <cellStyle name="Normal 43 2 4 4 2" xfId="13112" xr:uid="{00000000-0005-0000-0000-000049330000}"/>
    <cellStyle name="Normal 43 2 4 4 2 3" xfId="28207" xr:uid="{00000000-0005-0000-0000-0000436E0000}"/>
    <cellStyle name="Normal 43 2 4 4 3" xfId="8092" xr:uid="{00000000-0005-0000-0000-0000AD1F0000}"/>
    <cellStyle name="Normal 43 2 4 4 3 3" xfId="23190" xr:uid="{00000000-0005-0000-0000-0000AA5A0000}"/>
    <cellStyle name="Normal 43 2 4 4 5" xfId="18177" xr:uid="{00000000-0005-0000-0000-000015470000}"/>
    <cellStyle name="Normal 43 2 4 5" xfId="4731" xr:uid="{00000000-0005-0000-0000-00008C120000}"/>
    <cellStyle name="Normal 43 2 4 5 2" xfId="14783" xr:uid="{00000000-0005-0000-0000-0000D0390000}"/>
    <cellStyle name="Normal 43 2 4 5 2 3" xfId="29878" xr:uid="{00000000-0005-0000-0000-0000CA740000}"/>
    <cellStyle name="Normal 43 2 4 5 3" xfId="9763" xr:uid="{00000000-0005-0000-0000-000034260000}"/>
    <cellStyle name="Normal 43 2 4 5 3 3" xfId="24861" xr:uid="{00000000-0005-0000-0000-000031610000}"/>
    <cellStyle name="Normal 43 2 4 5 5" xfId="19848" xr:uid="{00000000-0005-0000-0000-00009C4D0000}"/>
    <cellStyle name="Normal 43 2 4 6" xfId="11441" xr:uid="{00000000-0005-0000-0000-0000C22C0000}"/>
    <cellStyle name="Normal 43 2 4 6 3" xfId="26536" xr:uid="{00000000-0005-0000-0000-0000BC670000}"/>
    <cellStyle name="Normal 43 2 4 7" xfId="6420" xr:uid="{00000000-0005-0000-0000-000025190000}"/>
    <cellStyle name="Normal 43 2 4 7 3" xfId="21519" xr:uid="{00000000-0005-0000-0000-000023540000}"/>
    <cellStyle name="Normal 43 2 4 9" xfId="16506" xr:uid="{00000000-0005-0000-0000-00008E400000}"/>
    <cellStyle name="Normal 43 2 5" xfId="1555" xr:uid="{00000000-0005-0000-0000-000023060000}"/>
    <cellStyle name="Normal 43 2 5 2" xfId="2396" xr:uid="{00000000-0005-0000-0000-00006C090000}"/>
    <cellStyle name="Normal 43 2 5 2 2" xfId="4085" xr:uid="{00000000-0005-0000-0000-000006100000}"/>
    <cellStyle name="Normal 43 2 5 2 2 2" xfId="14158" xr:uid="{00000000-0005-0000-0000-00005F370000}"/>
    <cellStyle name="Normal 43 2 5 2 2 2 3" xfId="29253" xr:uid="{00000000-0005-0000-0000-000059720000}"/>
    <cellStyle name="Normal 43 2 5 2 2 3" xfId="9138" xr:uid="{00000000-0005-0000-0000-0000C3230000}"/>
    <cellStyle name="Normal 43 2 5 2 2 3 3" xfId="24236" xr:uid="{00000000-0005-0000-0000-0000C05E0000}"/>
    <cellStyle name="Normal 43 2 5 2 2 5" xfId="19223" xr:uid="{00000000-0005-0000-0000-00002B4B0000}"/>
    <cellStyle name="Normal 43 2 5 2 3" xfId="5777" xr:uid="{00000000-0005-0000-0000-0000A2160000}"/>
    <cellStyle name="Normal 43 2 5 2 3 2" xfId="15829" xr:uid="{00000000-0005-0000-0000-0000E63D0000}"/>
    <cellStyle name="Normal 43 2 5 2 3 2 3" xfId="30924" xr:uid="{00000000-0005-0000-0000-0000E0780000}"/>
    <cellStyle name="Normal 43 2 5 2 3 3" xfId="10809" xr:uid="{00000000-0005-0000-0000-00004A2A0000}"/>
    <cellStyle name="Normal 43 2 5 2 3 3 3" xfId="25907" xr:uid="{00000000-0005-0000-0000-000047650000}"/>
    <cellStyle name="Normal 43 2 5 2 3 5" xfId="20894" xr:uid="{00000000-0005-0000-0000-0000B2510000}"/>
    <cellStyle name="Normal 43 2 5 2 4" xfId="12487" xr:uid="{00000000-0005-0000-0000-0000D8300000}"/>
    <cellStyle name="Normal 43 2 5 2 4 3" xfId="27582" xr:uid="{00000000-0005-0000-0000-0000D26B0000}"/>
    <cellStyle name="Normal 43 2 5 2 5" xfId="7466" xr:uid="{00000000-0005-0000-0000-00003B1D0000}"/>
    <cellStyle name="Normal 43 2 5 2 5 3" xfId="22565" xr:uid="{00000000-0005-0000-0000-000039580000}"/>
    <cellStyle name="Normal 43 2 5 2 7" xfId="17552" xr:uid="{00000000-0005-0000-0000-0000A4440000}"/>
    <cellStyle name="Normal 43 2 5 3" xfId="3248" xr:uid="{00000000-0005-0000-0000-0000C10C0000}"/>
    <cellStyle name="Normal 43 2 5 3 2" xfId="13322" xr:uid="{00000000-0005-0000-0000-00001B340000}"/>
    <cellStyle name="Normal 43 2 5 3 2 3" xfId="28417" xr:uid="{00000000-0005-0000-0000-0000156F0000}"/>
    <cellStyle name="Normal 43 2 5 3 3" xfId="8302" xr:uid="{00000000-0005-0000-0000-00007F200000}"/>
    <cellStyle name="Normal 43 2 5 3 3 3" xfId="23400" xr:uid="{00000000-0005-0000-0000-00007C5B0000}"/>
    <cellStyle name="Normal 43 2 5 3 5" xfId="18387" xr:uid="{00000000-0005-0000-0000-0000E7470000}"/>
    <cellStyle name="Normal 43 2 5 4" xfId="4941" xr:uid="{00000000-0005-0000-0000-00005E130000}"/>
    <cellStyle name="Normal 43 2 5 4 2" xfId="14993" xr:uid="{00000000-0005-0000-0000-0000A23A0000}"/>
    <cellStyle name="Normal 43 2 5 4 2 3" xfId="30088" xr:uid="{00000000-0005-0000-0000-00009C750000}"/>
    <cellStyle name="Normal 43 2 5 4 3" xfId="9973" xr:uid="{00000000-0005-0000-0000-000006270000}"/>
    <cellStyle name="Normal 43 2 5 4 3 3" xfId="25071" xr:uid="{00000000-0005-0000-0000-000003620000}"/>
    <cellStyle name="Normal 43 2 5 4 5" xfId="20058" xr:uid="{00000000-0005-0000-0000-00006E4E0000}"/>
    <cellStyle name="Normal 43 2 5 5" xfId="11651" xr:uid="{00000000-0005-0000-0000-0000942D0000}"/>
    <cellStyle name="Normal 43 2 5 5 3" xfId="26746" xr:uid="{00000000-0005-0000-0000-00008E680000}"/>
    <cellStyle name="Normal 43 2 5 6" xfId="6630" xr:uid="{00000000-0005-0000-0000-0000F7190000}"/>
    <cellStyle name="Normal 43 2 5 6 3" xfId="21729" xr:uid="{00000000-0005-0000-0000-0000F5540000}"/>
    <cellStyle name="Normal 43 2 5 8" xfId="16716" xr:uid="{00000000-0005-0000-0000-000060410000}"/>
    <cellStyle name="Normal 43 2 6" xfId="1976" xr:uid="{00000000-0005-0000-0000-0000C8070000}"/>
    <cellStyle name="Normal 43 2 6 2" xfId="3667" xr:uid="{00000000-0005-0000-0000-0000640E0000}"/>
    <cellStyle name="Normal 43 2 6 2 2" xfId="13740" xr:uid="{00000000-0005-0000-0000-0000BD350000}"/>
    <cellStyle name="Normal 43 2 6 2 2 3" xfId="28835" xr:uid="{00000000-0005-0000-0000-0000B7700000}"/>
    <cellStyle name="Normal 43 2 6 2 3" xfId="8720" xr:uid="{00000000-0005-0000-0000-000021220000}"/>
    <cellStyle name="Normal 43 2 6 2 3 3" xfId="23818" xr:uid="{00000000-0005-0000-0000-00001E5D0000}"/>
    <cellStyle name="Normal 43 2 6 2 5" xfId="18805" xr:uid="{00000000-0005-0000-0000-000089490000}"/>
    <cellStyle name="Normal 43 2 6 3" xfId="5359" xr:uid="{00000000-0005-0000-0000-000000150000}"/>
    <cellStyle name="Normal 43 2 6 3 2" xfId="15411" xr:uid="{00000000-0005-0000-0000-0000443C0000}"/>
    <cellStyle name="Normal 43 2 6 3 2 3" xfId="30506" xr:uid="{00000000-0005-0000-0000-00003E770000}"/>
    <cellStyle name="Normal 43 2 6 3 3" xfId="10391" xr:uid="{00000000-0005-0000-0000-0000A8280000}"/>
    <cellStyle name="Normal 43 2 6 3 3 3" xfId="25489" xr:uid="{00000000-0005-0000-0000-0000A5630000}"/>
    <cellStyle name="Normal 43 2 6 3 5" xfId="20476" xr:uid="{00000000-0005-0000-0000-000010500000}"/>
    <cellStyle name="Normal 43 2 6 4" xfId="12069" xr:uid="{00000000-0005-0000-0000-0000362F0000}"/>
    <cellStyle name="Normal 43 2 6 4 3" xfId="27164" xr:uid="{00000000-0005-0000-0000-0000306A0000}"/>
    <cellStyle name="Normal 43 2 6 5" xfId="7048" xr:uid="{00000000-0005-0000-0000-0000991B0000}"/>
    <cellStyle name="Normal 43 2 6 5 3" xfId="22147" xr:uid="{00000000-0005-0000-0000-000097560000}"/>
    <cellStyle name="Normal 43 2 6 7" xfId="17134" xr:uid="{00000000-0005-0000-0000-000002430000}"/>
    <cellStyle name="Normal 43 2 7" xfId="2826" xr:uid="{00000000-0005-0000-0000-00001B0B0000}"/>
    <cellStyle name="Normal 43 2 7 2" xfId="12904" xr:uid="{00000000-0005-0000-0000-000079320000}"/>
    <cellStyle name="Normal 43 2 7 2 3" xfId="27999" xr:uid="{00000000-0005-0000-0000-0000736D0000}"/>
    <cellStyle name="Normal 43 2 7 3" xfId="7884" xr:uid="{00000000-0005-0000-0000-0000DD1E0000}"/>
    <cellStyle name="Normal 43 2 7 3 3" xfId="22982" xr:uid="{00000000-0005-0000-0000-0000DA590000}"/>
    <cellStyle name="Normal 43 2 7 5" xfId="17969" xr:uid="{00000000-0005-0000-0000-000045460000}"/>
    <cellStyle name="Normal 43 2 8" xfId="4520" xr:uid="{00000000-0005-0000-0000-0000B9110000}"/>
    <cellStyle name="Normal 43 2 8 2" xfId="14575" xr:uid="{00000000-0005-0000-0000-000000390000}"/>
    <cellStyle name="Normal 43 2 8 2 3" xfId="29670" xr:uid="{00000000-0005-0000-0000-0000FA730000}"/>
    <cellStyle name="Normal 43 2 8 3" xfId="9555" xr:uid="{00000000-0005-0000-0000-000064250000}"/>
    <cellStyle name="Normal 43 2 8 3 3" xfId="24653" xr:uid="{00000000-0005-0000-0000-000061600000}"/>
    <cellStyle name="Normal 43 2 8 5" xfId="19640" xr:uid="{00000000-0005-0000-0000-0000CC4C0000}"/>
    <cellStyle name="Normal 43 2 9" xfId="11231" xr:uid="{00000000-0005-0000-0000-0000F02B0000}"/>
    <cellStyle name="Normal 43 2 9 3" xfId="26328" xr:uid="{00000000-0005-0000-0000-0000EC660000}"/>
    <cellStyle name="Normal 44" xfId="168" xr:uid="{00000000-0005-0000-0000-0000AE000000}"/>
    <cellStyle name="Normal 44 2" xfId="850" xr:uid="{00000000-0005-0000-0000-000061030000}"/>
    <cellStyle name="Normal 44 2 10" xfId="6211" xr:uid="{00000000-0005-0000-0000-000054180000}"/>
    <cellStyle name="Normal 44 2 10 3" xfId="21312" xr:uid="{00000000-0005-0000-0000-000054530000}"/>
    <cellStyle name="Normal 44 2 12" xfId="16297" xr:uid="{00000000-0005-0000-0000-0000BD3F0000}"/>
    <cellStyle name="Normal 44 2 2" xfId="1176" xr:uid="{00000000-0005-0000-0000-0000A8040000}"/>
    <cellStyle name="Normal 44 2 2 11" xfId="16351" xr:uid="{00000000-0005-0000-0000-0000F33F0000}"/>
    <cellStyle name="Normal 44 2 2 2" xfId="1284" xr:uid="{00000000-0005-0000-0000-000014050000}"/>
    <cellStyle name="Normal 44 2 2 2 10" xfId="16455" xr:uid="{00000000-0005-0000-0000-00005B400000}"/>
    <cellStyle name="Normal 44 2 2 2 2" xfId="1501" xr:uid="{00000000-0005-0000-0000-0000ED050000}"/>
    <cellStyle name="Normal 44 2 2 2 2 2" xfId="1922" xr:uid="{00000000-0005-0000-0000-000092070000}"/>
    <cellStyle name="Normal 44 2 2 2 2 2 2" xfId="2761" xr:uid="{00000000-0005-0000-0000-0000D90A0000}"/>
    <cellStyle name="Normal 44 2 2 2 2 2 2 2" xfId="4450" xr:uid="{00000000-0005-0000-0000-000073110000}"/>
    <cellStyle name="Normal 44 2 2 2 2 2 2 2 2" xfId="14523" xr:uid="{00000000-0005-0000-0000-0000CC380000}"/>
    <cellStyle name="Normal 44 2 2 2 2 2 2 2 2 3" xfId="29618" xr:uid="{00000000-0005-0000-0000-0000C6730000}"/>
    <cellStyle name="Normal 44 2 2 2 2 2 2 2 3" xfId="9503" xr:uid="{00000000-0005-0000-0000-000030250000}"/>
    <cellStyle name="Normal 44 2 2 2 2 2 2 2 3 3" xfId="24601" xr:uid="{00000000-0005-0000-0000-00002D600000}"/>
    <cellStyle name="Normal 44 2 2 2 2 2 2 2 5" xfId="19588" xr:uid="{00000000-0005-0000-0000-0000984C0000}"/>
    <cellStyle name="Normal 44 2 2 2 2 2 2 3" xfId="6142" xr:uid="{00000000-0005-0000-0000-00000F180000}"/>
    <cellStyle name="Normal 44 2 2 2 2 2 2 3 2" xfId="16194" xr:uid="{00000000-0005-0000-0000-0000533F0000}"/>
    <cellStyle name="Normal 44 2 2 2 2 2 2 3 3" xfId="11174" xr:uid="{00000000-0005-0000-0000-0000B72B0000}"/>
    <cellStyle name="Normal 44 2 2 2 2 2 2 3 3 3" xfId="26272" xr:uid="{00000000-0005-0000-0000-0000B4660000}"/>
    <cellStyle name="Normal 44 2 2 2 2 2 2 3 5" xfId="21259" xr:uid="{00000000-0005-0000-0000-00001F530000}"/>
    <cellStyle name="Normal 44 2 2 2 2 2 2 4" xfId="12852" xr:uid="{00000000-0005-0000-0000-000045320000}"/>
    <cellStyle name="Normal 44 2 2 2 2 2 2 4 3" xfId="27947" xr:uid="{00000000-0005-0000-0000-00003F6D0000}"/>
    <cellStyle name="Normal 44 2 2 2 2 2 2 5" xfId="7831" xr:uid="{00000000-0005-0000-0000-0000A81E0000}"/>
    <cellStyle name="Normal 44 2 2 2 2 2 2 5 3" xfId="22930" xr:uid="{00000000-0005-0000-0000-0000A6590000}"/>
    <cellStyle name="Normal 44 2 2 2 2 2 2 7" xfId="17917" xr:uid="{00000000-0005-0000-0000-000011460000}"/>
    <cellStyle name="Normal 44 2 2 2 2 2 3" xfId="3613" xr:uid="{00000000-0005-0000-0000-00002E0E0000}"/>
    <cellStyle name="Normal 44 2 2 2 2 2 3 2" xfId="13687" xr:uid="{00000000-0005-0000-0000-000088350000}"/>
    <cellStyle name="Normal 44 2 2 2 2 2 3 2 3" xfId="28782" xr:uid="{00000000-0005-0000-0000-000082700000}"/>
    <cellStyle name="Normal 44 2 2 2 2 2 3 3" xfId="8667" xr:uid="{00000000-0005-0000-0000-0000EC210000}"/>
    <cellStyle name="Normal 44 2 2 2 2 2 3 3 3" xfId="23765" xr:uid="{00000000-0005-0000-0000-0000E95C0000}"/>
    <cellStyle name="Normal 44 2 2 2 2 2 3 5" xfId="18752" xr:uid="{00000000-0005-0000-0000-000054490000}"/>
    <cellStyle name="Normal 44 2 2 2 2 2 4" xfId="5306" xr:uid="{00000000-0005-0000-0000-0000CB140000}"/>
    <cellStyle name="Normal 44 2 2 2 2 2 4 2" xfId="15358" xr:uid="{00000000-0005-0000-0000-00000F3C0000}"/>
    <cellStyle name="Normal 44 2 2 2 2 2 4 2 3" xfId="30453" xr:uid="{00000000-0005-0000-0000-000009770000}"/>
    <cellStyle name="Normal 44 2 2 2 2 2 4 3" xfId="10338" xr:uid="{00000000-0005-0000-0000-000073280000}"/>
    <cellStyle name="Normal 44 2 2 2 2 2 4 3 3" xfId="25436" xr:uid="{00000000-0005-0000-0000-000070630000}"/>
    <cellStyle name="Normal 44 2 2 2 2 2 4 5" xfId="20423" xr:uid="{00000000-0005-0000-0000-0000DB4F0000}"/>
    <cellStyle name="Normal 44 2 2 2 2 2 5" xfId="12016" xr:uid="{00000000-0005-0000-0000-0000012F0000}"/>
    <cellStyle name="Normal 44 2 2 2 2 2 5 3" xfId="27111" xr:uid="{00000000-0005-0000-0000-0000FB690000}"/>
    <cellStyle name="Normal 44 2 2 2 2 2 6" xfId="6995" xr:uid="{00000000-0005-0000-0000-0000641B0000}"/>
    <cellStyle name="Normal 44 2 2 2 2 2 6 3" xfId="22094" xr:uid="{00000000-0005-0000-0000-000062560000}"/>
    <cellStyle name="Normal 44 2 2 2 2 2 8" xfId="17081" xr:uid="{00000000-0005-0000-0000-0000CD420000}"/>
    <cellStyle name="Normal 44 2 2 2 2 3" xfId="2343" xr:uid="{00000000-0005-0000-0000-000037090000}"/>
    <cellStyle name="Normal 44 2 2 2 2 3 2" xfId="4032" xr:uid="{00000000-0005-0000-0000-0000D10F0000}"/>
    <cellStyle name="Normal 44 2 2 2 2 3 2 2" xfId="14105" xr:uid="{00000000-0005-0000-0000-00002A370000}"/>
    <cellStyle name="Normal 44 2 2 2 2 3 2 2 3" xfId="29200" xr:uid="{00000000-0005-0000-0000-000024720000}"/>
    <cellStyle name="Normal 44 2 2 2 2 3 2 3" xfId="9085" xr:uid="{00000000-0005-0000-0000-00008E230000}"/>
    <cellStyle name="Normal 44 2 2 2 2 3 2 3 3" xfId="24183" xr:uid="{00000000-0005-0000-0000-00008B5E0000}"/>
    <cellStyle name="Normal 44 2 2 2 2 3 2 5" xfId="19170" xr:uid="{00000000-0005-0000-0000-0000F64A0000}"/>
    <cellStyle name="Normal 44 2 2 2 2 3 3" xfId="5724" xr:uid="{00000000-0005-0000-0000-00006D160000}"/>
    <cellStyle name="Normal 44 2 2 2 2 3 3 2" xfId="15776" xr:uid="{00000000-0005-0000-0000-0000B13D0000}"/>
    <cellStyle name="Normal 44 2 2 2 2 3 3 2 3" xfId="30871" xr:uid="{00000000-0005-0000-0000-0000AB780000}"/>
    <cellStyle name="Normal 44 2 2 2 2 3 3 3" xfId="10756" xr:uid="{00000000-0005-0000-0000-0000152A0000}"/>
    <cellStyle name="Normal 44 2 2 2 2 3 3 3 3" xfId="25854" xr:uid="{00000000-0005-0000-0000-000012650000}"/>
    <cellStyle name="Normal 44 2 2 2 2 3 3 5" xfId="20841" xr:uid="{00000000-0005-0000-0000-00007D510000}"/>
    <cellStyle name="Normal 44 2 2 2 2 3 4" xfId="12434" xr:uid="{00000000-0005-0000-0000-0000A3300000}"/>
    <cellStyle name="Normal 44 2 2 2 2 3 4 3" xfId="27529" xr:uid="{00000000-0005-0000-0000-00009D6B0000}"/>
    <cellStyle name="Normal 44 2 2 2 2 3 5" xfId="7413" xr:uid="{00000000-0005-0000-0000-0000061D0000}"/>
    <cellStyle name="Normal 44 2 2 2 2 3 5 3" xfId="22512" xr:uid="{00000000-0005-0000-0000-000004580000}"/>
    <cellStyle name="Normal 44 2 2 2 2 3 7" xfId="17499" xr:uid="{00000000-0005-0000-0000-00006F440000}"/>
    <cellStyle name="Normal 44 2 2 2 2 4" xfId="3195" xr:uid="{00000000-0005-0000-0000-00008C0C0000}"/>
    <cellStyle name="Normal 44 2 2 2 2 4 2" xfId="13269" xr:uid="{00000000-0005-0000-0000-0000E6330000}"/>
    <cellStyle name="Normal 44 2 2 2 2 4 2 3" xfId="28364" xr:uid="{00000000-0005-0000-0000-0000E06E0000}"/>
    <cellStyle name="Normal 44 2 2 2 2 4 3" xfId="8249" xr:uid="{00000000-0005-0000-0000-00004A200000}"/>
    <cellStyle name="Normal 44 2 2 2 2 4 3 3" xfId="23347" xr:uid="{00000000-0005-0000-0000-0000475B0000}"/>
    <cellStyle name="Normal 44 2 2 2 2 4 5" xfId="18334" xr:uid="{00000000-0005-0000-0000-0000B2470000}"/>
    <cellStyle name="Normal 44 2 2 2 2 5" xfId="4888" xr:uid="{00000000-0005-0000-0000-000029130000}"/>
    <cellStyle name="Normal 44 2 2 2 2 5 2" xfId="14940" xr:uid="{00000000-0005-0000-0000-00006D3A0000}"/>
    <cellStyle name="Normal 44 2 2 2 2 5 2 3" xfId="30035" xr:uid="{00000000-0005-0000-0000-000067750000}"/>
    <cellStyle name="Normal 44 2 2 2 2 5 3" xfId="9920" xr:uid="{00000000-0005-0000-0000-0000D1260000}"/>
    <cellStyle name="Normal 44 2 2 2 2 5 3 3" xfId="25018" xr:uid="{00000000-0005-0000-0000-0000CE610000}"/>
    <cellStyle name="Normal 44 2 2 2 2 5 5" xfId="20005" xr:uid="{00000000-0005-0000-0000-0000394E0000}"/>
    <cellStyle name="Normal 44 2 2 2 2 6" xfId="11598" xr:uid="{00000000-0005-0000-0000-00005F2D0000}"/>
    <cellStyle name="Normal 44 2 2 2 2 6 3" xfId="26693" xr:uid="{00000000-0005-0000-0000-000059680000}"/>
    <cellStyle name="Normal 44 2 2 2 2 7" xfId="6577" xr:uid="{00000000-0005-0000-0000-0000C2190000}"/>
    <cellStyle name="Normal 44 2 2 2 2 7 3" xfId="21676" xr:uid="{00000000-0005-0000-0000-0000C0540000}"/>
    <cellStyle name="Normal 44 2 2 2 2 9" xfId="16663" xr:uid="{00000000-0005-0000-0000-00002B410000}"/>
    <cellStyle name="Normal 44 2 2 2 3" xfId="1714" xr:uid="{00000000-0005-0000-0000-0000C2060000}"/>
    <cellStyle name="Normal 44 2 2 2 3 2" xfId="2553" xr:uid="{00000000-0005-0000-0000-0000090A0000}"/>
    <cellStyle name="Normal 44 2 2 2 3 2 2" xfId="4242" xr:uid="{00000000-0005-0000-0000-0000A3100000}"/>
    <cellStyle name="Normal 44 2 2 2 3 2 2 2" xfId="14315" xr:uid="{00000000-0005-0000-0000-0000FC370000}"/>
    <cellStyle name="Normal 44 2 2 2 3 2 2 2 3" xfId="29410" xr:uid="{00000000-0005-0000-0000-0000F6720000}"/>
    <cellStyle name="Normal 44 2 2 2 3 2 2 3" xfId="9295" xr:uid="{00000000-0005-0000-0000-000060240000}"/>
    <cellStyle name="Normal 44 2 2 2 3 2 2 3 3" xfId="24393" xr:uid="{00000000-0005-0000-0000-00005D5F0000}"/>
    <cellStyle name="Normal 44 2 2 2 3 2 2 5" xfId="19380" xr:uid="{00000000-0005-0000-0000-0000C84B0000}"/>
    <cellStyle name="Normal 44 2 2 2 3 2 3" xfId="5934" xr:uid="{00000000-0005-0000-0000-00003F170000}"/>
    <cellStyle name="Normal 44 2 2 2 3 2 3 2" xfId="15986" xr:uid="{00000000-0005-0000-0000-0000833E0000}"/>
    <cellStyle name="Normal 44 2 2 2 3 2 3 2 3" xfId="31081" xr:uid="{00000000-0005-0000-0000-00007D790000}"/>
    <cellStyle name="Normal 44 2 2 2 3 2 3 3" xfId="10966" xr:uid="{00000000-0005-0000-0000-0000E72A0000}"/>
    <cellStyle name="Normal 44 2 2 2 3 2 3 3 3" xfId="26064" xr:uid="{00000000-0005-0000-0000-0000E4650000}"/>
    <cellStyle name="Normal 44 2 2 2 3 2 3 5" xfId="21051" xr:uid="{00000000-0005-0000-0000-00004F520000}"/>
    <cellStyle name="Normal 44 2 2 2 3 2 4" xfId="12644" xr:uid="{00000000-0005-0000-0000-000075310000}"/>
    <cellStyle name="Normal 44 2 2 2 3 2 4 3" xfId="27739" xr:uid="{00000000-0005-0000-0000-00006F6C0000}"/>
    <cellStyle name="Normal 44 2 2 2 3 2 5" xfId="7623" xr:uid="{00000000-0005-0000-0000-0000D81D0000}"/>
    <cellStyle name="Normal 44 2 2 2 3 2 5 3" xfId="22722" xr:uid="{00000000-0005-0000-0000-0000D6580000}"/>
    <cellStyle name="Normal 44 2 2 2 3 2 7" xfId="17709" xr:uid="{00000000-0005-0000-0000-000041450000}"/>
    <cellStyle name="Normal 44 2 2 2 3 3" xfId="3405" xr:uid="{00000000-0005-0000-0000-00005E0D0000}"/>
    <cellStyle name="Normal 44 2 2 2 3 3 2" xfId="13479" xr:uid="{00000000-0005-0000-0000-0000B8340000}"/>
    <cellStyle name="Normal 44 2 2 2 3 3 2 3" xfId="28574" xr:uid="{00000000-0005-0000-0000-0000B26F0000}"/>
    <cellStyle name="Normal 44 2 2 2 3 3 3" xfId="8459" xr:uid="{00000000-0005-0000-0000-00001C210000}"/>
    <cellStyle name="Normal 44 2 2 2 3 3 3 3" xfId="23557" xr:uid="{00000000-0005-0000-0000-0000195C0000}"/>
    <cellStyle name="Normal 44 2 2 2 3 3 5" xfId="18544" xr:uid="{00000000-0005-0000-0000-000084480000}"/>
    <cellStyle name="Normal 44 2 2 2 3 4" xfId="5098" xr:uid="{00000000-0005-0000-0000-0000FB130000}"/>
    <cellStyle name="Normal 44 2 2 2 3 4 2" xfId="15150" xr:uid="{00000000-0005-0000-0000-00003F3B0000}"/>
    <cellStyle name="Normal 44 2 2 2 3 4 2 3" xfId="30245" xr:uid="{00000000-0005-0000-0000-000039760000}"/>
    <cellStyle name="Normal 44 2 2 2 3 4 3" xfId="10130" xr:uid="{00000000-0005-0000-0000-0000A3270000}"/>
    <cellStyle name="Normal 44 2 2 2 3 4 3 3" xfId="25228" xr:uid="{00000000-0005-0000-0000-0000A0620000}"/>
    <cellStyle name="Normal 44 2 2 2 3 4 5" xfId="20215" xr:uid="{00000000-0005-0000-0000-00000B4F0000}"/>
    <cellStyle name="Normal 44 2 2 2 3 5" xfId="11808" xr:uid="{00000000-0005-0000-0000-0000312E0000}"/>
    <cellStyle name="Normal 44 2 2 2 3 5 3" xfId="26903" xr:uid="{00000000-0005-0000-0000-00002B690000}"/>
    <cellStyle name="Normal 44 2 2 2 3 6" xfId="6787" xr:uid="{00000000-0005-0000-0000-0000941A0000}"/>
    <cellStyle name="Normal 44 2 2 2 3 6 3" xfId="21886" xr:uid="{00000000-0005-0000-0000-000092550000}"/>
    <cellStyle name="Normal 44 2 2 2 3 8" xfId="16873" xr:uid="{00000000-0005-0000-0000-0000FD410000}"/>
    <cellStyle name="Normal 44 2 2 2 4" xfId="2135" xr:uid="{00000000-0005-0000-0000-000067080000}"/>
    <cellStyle name="Normal 44 2 2 2 4 2" xfId="3824" xr:uid="{00000000-0005-0000-0000-0000010F0000}"/>
    <cellStyle name="Normal 44 2 2 2 4 2 2" xfId="13897" xr:uid="{00000000-0005-0000-0000-00005A360000}"/>
    <cellStyle name="Normal 44 2 2 2 4 2 2 3" xfId="28992" xr:uid="{00000000-0005-0000-0000-000054710000}"/>
    <cellStyle name="Normal 44 2 2 2 4 2 3" xfId="8877" xr:uid="{00000000-0005-0000-0000-0000BE220000}"/>
    <cellStyle name="Normal 44 2 2 2 4 2 3 3" xfId="23975" xr:uid="{00000000-0005-0000-0000-0000BB5D0000}"/>
    <cellStyle name="Normal 44 2 2 2 4 2 5" xfId="18962" xr:uid="{00000000-0005-0000-0000-0000264A0000}"/>
    <cellStyle name="Normal 44 2 2 2 4 3" xfId="5516" xr:uid="{00000000-0005-0000-0000-00009D150000}"/>
    <cellStyle name="Normal 44 2 2 2 4 3 2" xfId="15568" xr:uid="{00000000-0005-0000-0000-0000E13C0000}"/>
    <cellStyle name="Normal 44 2 2 2 4 3 2 3" xfId="30663" xr:uid="{00000000-0005-0000-0000-0000DB770000}"/>
    <cellStyle name="Normal 44 2 2 2 4 3 3" xfId="10548" xr:uid="{00000000-0005-0000-0000-000045290000}"/>
    <cellStyle name="Normal 44 2 2 2 4 3 3 3" xfId="25646" xr:uid="{00000000-0005-0000-0000-000042640000}"/>
    <cellStyle name="Normal 44 2 2 2 4 3 5" xfId="20633" xr:uid="{00000000-0005-0000-0000-0000AD500000}"/>
    <cellStyle name="Normal 44 2 2 2 4 4" xfId="12226" xr:uid="{00000000-0005-0000-0000-0000D32F0000}"/>
    <cellStyle name="Normal 44 2 2 2 4 4 3" xfId="27321" xr:uid="{00000000-0005-0000-0000-0000CD6A0000}"/>
    <cellStyle name="Normal 44 2 2 2 4 5" xfId="7205" xr:uid="{00000000-0005-0000-0000-0000361C0000}"/>
    <cellStyle name="Normal 44 2 2 2 4 5 3" xfId="22304" xr:uid="{00000000-0005-0000-0000-000034570000}"/>
    <cellStyle name="Normal 44 2 2 2 4 7" xfId="17291" xr:uid="{00000000-0005-0000-0000-00009F430000}"/>
    <cellStyle name="Normal 44 2 2 2 5" xfId="2987" xr:uid="{00000000-0005-0000-0000-0000BC0B0000}"/>
    <cellStyle name="Normal 44 2 2 2 5 2" xfId="13061" xr:uid="{00000000-0005-0000-0000-000016330000}"/>
    <cellStyle name="Normal 44 2 2 2 5 2 3" xfId="28156" xr:uid="{00000000-0005-0000-0000-0000106E0000}"/>
    <cellStyle name="Normal 44 2 2 2 5 3" xfId="8041" xr:uid="{00000000-0005-0000-0000-00007A1F0000}"/>
    <cellStyle name="Normal 44 2 2 2 5 3 3" xfId="23139" xr:uid="{00000000-0005-0000-0000-0000775A0000}"/>
    <cellStyle name="Normal 44 2 2 2 5 5" xfId="18126" xr:uid="{00000000-0005-0000-0000-0000E2460000}"/>
    <cellStyle name="Normal 44 2 2 2 6" xfId="4680" xr:uid="{00000000-0005-0000-0000-000059120000}"/>
    <cellStyle name="Normal 44 2 2 2 6 2" xfId="14732" xr:uid="{00000000-0005-0000-0000-00009D390000}"/>
    <cellStyle name="Normal 44 2 2 2 6 2 3" xfId="29827" xr:uid="{00000000-0005-0000-0000-000097740000}"/>
    <cellStyle name="Normal 44 2 2 2 6 3" xfId="9712" xr:uid="{00000000-0005-0000-0000-000001260000}"/>
    <cellStyle name="Normal 44 2 2 2 6 3 3" xfId="24810" xr:uid="{00000000-0005-0000-0000-0000FE600000}"/>
    <cellStyle name="Normal 44 2 2 2 6 5" xfId="19797" xr:uid="{00000000-0005-0000-0000-0000694D0000}"/>
    <cellStyle name="Normal 44 2 2 2 7" xfId="11390" xr:uid="{00000000-0005-0000-0000-00008F2C0000}"/>
    <cellStyle name="Normal 44 2 2 2 7 3" xfId="26485" xr:uid="{00000000-0005-0000-0000-000089670000}"/>
    <cellStyle name="Normal 44 2 2 2 8" xfId="6369" xr:uid="{00000000-0005-0000-0000-0000F2180000}"/>
    <cellStyle name="Normal 44 2 2 2 8 3" xfId="21468" xr:uid="{00000000-0005-0000-0000-0000F0530000}"/>
    <cellStyle name="Normal 44 2 2 3" xfId="1397" xr:uid="{00000000-0005-0000-0000-000085050000}"/>
    <cellStyle name="Normal 44 2 2 3 2" xfId="1818" xr:uid="{00000000-0005-0000-0000-00002A070000}"/>
    <cellStyle name="Normal 44 2 2 3 2 2" xfId="2657" xr:uid="{00000000-0005-0000-0000-0000710A0000}"/>
    <cellStyle name="Normal 44 2 2 3 2 2 2" xfId="4346" xr:uid="{00000000-0005-0000-0000-00000B110000}"/>
    <cellStyle name="Normal 44 2 2 3 2 2 2 2" xfId="14419" xr:uid="{00000000-0005-0000-0000-000064380000}"/>
    <cellStyle name="Normal 44 2 2 3 2 2 2 2 3" xfId="29514" xr:uid="{00000000-0005-0000-0000-00005E730000}"/>
    <cellStyle name="Normal 44 2 2 3 2 2 2 3" xfId="9399" xr:uid="{00000000-0005-0000-0000-0000C8240000}"/>
    <cellStyle name="Normal 44 2 2 3 2 2 2 3 3" xfId="24497" xr:uid="{00000000-0005-0000-0000-0000C55F0000}"/>
    <cellStyle name="Normal 44 2 2 3 2 2 2 5" xfId="19484" xr:uid="{00000000-0005-0000-0000-0000304C0000}"/>
    <cellStyle name="Normal 44 2 2 3 2 2 3" xfId="6038" xr:uid="{00000000-0005-0000-0000-0000A7170000}"/>
    <cellStyle name="Normal 44 2 2 3 2 2 3 2" xfId="16090" xr:uid="{00000000-0005-0000-0000-0000EB3E0000}"/>
    <cellStyle name="Normal 44 2 2 3 2 2 3 2 3" xfId="31185" xr:uid="{00000000-0005-0000-0000-0000E5790000}"/>
    <cellStyle name="Normal 44 2 2 3 2 2 3 3" xfId="11070" xr:uid="{00000000-0005-0000-0000-00004F2B0000}"/>
    <cellStyle name="Normal 44 2 2 3 2 2 3 3 3" xfId="26168" xr:uid="{00000000-0005-0000-0000-00004C660000}"/>
    <cellStyle name="Normal 44 2 2 3 2 2 3 5" xfId="21155" xr:uid="{00000000-0005-0000-0000-0000B7520000}"/>
    <cellStyle name="Normal 44 2 2 3 2 2 4" xfId="12748" xr:uid="{00000000-0005-0000-0000-0000DD310000}"/>
    <cellStyle name="Normal 44 2 2 3 2 2 4 3" xfId="27843" xr:uid="{00000000-0005-0000-0000-0000D76C0000}"/>
    <cellStyle name="Normal 44 2 2 3 2 2 5" xfId="7727" xr:uid="{00000000-0005-0000-0000-0000401E0000}"/>
    <cellStyle name="Normal 44 2 2 3 2 2 5 3" xfId="22826" xr:uid="{00000000-0005-0000-0000-00003E590000}"/>
    <cellStyle name="Normal 44 2 2 3 2 2 7" xfId="17813" xr:uid="{00000000-0005-0000-0000-0000A9450000}"/>
    <cellStyle name="Normal 44 2 2 3 2 3" xfId="3509" xr:uid="{00000000-0005-0000-0000-0000C60D0000}"/>
    <cellStyle name="Normal 44 2 2 3 2 3 2" xfId="13583" xr:uid="{00000000-0005-0000-0000-000020350000}"/>
    <cellStyle name="Normal 44 2 2 3 2 3 2 3" xfId="28678" xr:uid="{00000000-0005-0000-0000-00001A700000}"/>
    <cellStyle name="Normal 44 2 2 3 2 3 3" xfId="8563" xr:uid="{00000000-0005-0000-0000-000084210000}"/>
    <cellStyle name="Normal 44 2 2 3 2 3 3 3" xfId="23661" xr:uid="{00000000-0005-0000-0000-0000815C0000}"/>
    <cellStyle name="Normal 44 2 2 3 2 3 5" xfId="18648" xr:uid="{00000000-0005-0000-0000-0000EC480000}"/>
    <cellStyle name="Normal 44 2 2 3 2 4" xfId="5202" xr:uid="{00000000-0005-0000-0000-000063140000}"/>
    <cellStyle name="Normal 44 2 2 3 2 4 2" xfId="15254" xr:uid="{00000000-0005-0000-0000-0000A73B0000}"/>
    <cellStyle name="Normal 44 2 2 3 2 4 2 3" xfId="30349" xr:uid="{00000000-0005-0000-0000-0000A1760000}"/>
    <cellStyle name="Normal 44 2 2 3 2 4 3" xfId="10234" xr:uid="{00000000-0005-0000-0000-00000B280000}"/>
    <cellStyle name="Normal 44 2 2 3 2 4 3 3" xfId="25332" xr:uid="{00000000-0005-0000-0000-000008630000}"/>
    <cellStyle name="Normal 44 2 2 3 2 4 5" xfId="20319" xr:uid="{00000000-0005-0000-0000-0000734F0000}"/>
    <cellStyle name="Normal 44 2 2 3 2 5" xfId="11912" xr:uid="{00000000-0005-0000-0000-0000992E0000}"/>
    <cellStyle name="Normal 44 2 2 3 2 5 3" xfId="27007" xr:uid="{00000000-0005-0000-0000-000093690000}"/>
    <cellStyle name="Normal 44 2 2 3 2 6" xfId="6891" xr:uid="{00000000-0005-0000-0000-0000FC1A0000}"/>
    <cellStyle name="Normal 44 2 2 3 2 6 3" xfId="21990" xr:uid="{00000000-0005-0000-0000-0000FA550000}"/>
    <cellStyle name="Normal 44 2 2 3 2 8" xfId="16977" xr:uid="{00000000-0005-0000-0000-000065420000}"/>
    <cellStyle name="Normal 44 2 2 3 3" xfId="2239" xr:uid="{00000000-0005-0000-0000-0000CF080000}"/>
    <cellStyle name="Normal 44 2 2 3 3 2" xfId="3928" xr:uid="{00000000-0005-0000-0000-0000690F0000}"/>
    <cellStyle name="Normal 44 2 2 3 3 2 2" xfId="14001" xr:uid="{00000000-0005-0000-0000-0000C2360000}"/>
    <cellStyle name="Normal 44 2 2 3 3 2 2 3" xfId="29096" xr:uid="{00000000-0005-0000-0000-0000BC710000}"/>
    <cellStyle name="Normal 44 2 2 3 3 2 3" xfId="8981" xr:uid="{00000000-0005-0000-0000-000026230000}"/>
    <cellStyle name="Normal 44 2 2 3 3 2 3 3" xfId="24079" xr:uid="{00000000-0005-0000-0000-0000235E0000}"/>
    <cellStyle name="Normal 44 2 2 3 3 2 5" xfId="19066" xr:uid="{00000000-0005-0000-0000-00008E4A0000}"/>
    <cellStyle name="Normal 44 2 2 3 3 3" xfId="5620" xr:uid="{00000000-0005-0000-0000-000005160000}"/>
    <cellStyle name="Normal 44 2 2 3 3 3 2" xfId="15672" xr:uid="{00000000-0005-0000-0000-0000493D0000}"/>
    <cellStyle name="Normal 44 2 2 3 3 3 2 3" xfId="30767" xr:uid="{00000000-0005-0000-0000-000043780000}"/>
    <cellStyle name="Normal 44 2 2 3 3 3 3" xfId="10652" xr:uid="{00000000-0005-0000-0000-0000AD290000}"/>
    <cellStyle name="Normal 44 2 2 3 3 3 3 3" xfId="25750" xr:uid="{00000000-0005-0000-0000-0000AA640000}"/>
    <cellStyle name="Normal 44 2 2 3 3 3 5" xfId="20737" xr:uid="{00000000-0005-0000-0000-000015510000}"/>
    <cellStyle name="Normal 44 2 2 3 3 4" xfId="12330" xr:uid="{00000000-0005-0000-0000-00003B300000}"/>
    <cellStyle name="Normal 44 2 2 3 3 4 3" xfId="27425" xr:uid="{00000000-0005-0000-0000-0000356B0000}"/>
    <cellStyle name="Normal 44 2 2 3 3 5" xfId="7309" xr:uid="{00000000-0005-0000-0000-00009E1C0000}"/>
    <cellStyle name="Normal 44 2 2 3 3 5 3" xfId="22408" xr:uid="{00000000-0005-0000-0000-00009C570000}"/>
    <cellStyle name="Normal 44 2 2 3 3 7" xfId="17395" xr:uid="{00000000-0005-0000-0000-000007440000}"/>
    <cellStyle name="Normal 44 2 2 3 4" xfId="3091" xr:uid="{00000000-0005-0000-0000-0000240C0000}"/>
    <cellStyle name="Normal 44 2 2 3 4 2" xfId="13165" xr:uid="{00000000-0005-0000-0000-00007E330000}"/>
    <cellStyle name="Normal 44 2 2 3 4 2 3" xfId="28260" xr:uid="{00000000-0005-0000-0000-0000786E0000}"/>
    <cellStyle name="Normal 44 2 2 3 4 3" xfId="8145" xr:uid="{00000000-0005-0000-0000-0000E21F0000}"/>
    <cellStyle name="Normal 44 2 2 3 4 3 3" xfId="23243" xr:uid="{00000000-0005-0000-0000-0000DF5A0000}"/>
    <cellStyle name="Normal 44 2 2 3 4 5" xfId="18230" xr:uid="{00000000-0005-0000-0000-00004A470000}"/>
    <cellStyle name="Normal 44 2 2 3 5" xfId="4784" xr:uid="{00000000-0005-0000-0000-0000C1120000}"/>
    <cellStyle name="Normal 44 2 2 3 5 2" xfId="14836" xr:uid="{00000000-0005-0000-0000-0000053A0000}"/>
    <cellStyle name="Normal 44 2 2 3 5 2 3" xfId="29931" xr:uid="{00000000-0005-0000-0000-0000FF740000}"/>
    <cellStyle name="Normal 44 2 2 3 5 3" xfId="9816" xr:uid="{00000000-0005-0000-0000-000069260000}"/>
    <cellStyle name="Normal 44 2 2 3 5 3 3" xfId="24914" xr:uid="{00000000-0005-0000-0000-000066610000}"/>
    <cellStyle name="Normal 44 2 2 3 5 5" xfId="19901" xr:uid="{00000000-0005-0000-0000-0000D14D0000}"/>
    <cellStyle name="Normal 44 2 2 3 6" xfId="11494" xr:uid="{00000000-0005-0000-0000-0000F72C0000}"/>
    <cellStyle name="Normal 44 2 2 3 6 3" xfId="26589" xr:uid="{00000000-0005-0000-0000-0000F1670000}"/>
    <cellStyle name="Normal 44 2 2 3 7" xfId="6473" xr:uid="{00000000-0005-0000-0000-00005A190000}"/>
    <cellStyle name="Normal 44 2 2 3 7 3" xfId="21572" xr:uid="{00000000-0005-0000-0000-000058540000}"/>
    <cellStyle name="Normal 44 2 2 3 9" xfId="16559" xr:uid="{00000000-0005-0000-0000-0000C3400000}"/>
    <cellStyle name="Normal 44 2 2 4" xfId="1610" xr:uid="{00000000-0005-0000-0000-00005A060000}"/>
    <cellStyle name="Normal 44 2 2 4 2" xfId="2449" xr:uid="{00000000-0005-0000-0000-0000A1090000}"/>
    <cellStyle name="Normal 44 2 2 4 2 2" xfId="4138" xr:uid="{00000000-0005-0000-0000-00003B100000}"/>
    <cellStyle name="Normal 44 2 2 4 2 2 2" xfId="14211" xr:uid="{00000000-0005-0000-0000-000094370000}"/>
    <cellStyle name="Normal 44 2 2 4 2 2 2 3" xfId="29306" xr:uid="{00000000-0005-0000-0000-00008E720000}"/>
    <cellStyle name="Normal 44 2 2 4 2 2 3" xfId="9191" xr:uid="{00000000-0005-0000-0000-0000F8230000}"/>
    <cellStyle name="Normal 44 2 2 4 2 2 3 3" xfId="24289" xr:uid="{00000000-0005-0000-0000-0000F55E0000}"/>
    <cellStyle name="Normal 44 2 2 4 2 2 5" xfId="19276" xr:uid="{00000000-0005-0000-0000-0000604B0000}"/>
    <cellStyle name="Normal 44 2 2 4 2 3" xfId="5830" xr:uid="{00000000-0005-0000-0000-0000D7160000}"/>
    <cellStyle name="Normal 44 2 2 4 2 3 2" xfId="15882" xr:uid="{00000000-0005-0000-0000-00001B3E0000}"/>
    <cellStyle name="Normal 44 2 2 4 2 3 2 3" xfId="30977" xr:uid="{00000000-0005-0000-0000-000015790000}"/>
    <cellStyle name="Normal 44 2 2 4 2 3 3" xfId="10862" xr:uid="{00000000-0005-0000-0000-00007F2A0000}"/>
    <cellStyle name="Normal 44 2 2 4 2 3 3 3" xfId="25960" xr:uid="{00000000-0005-0000-0000-00007C650000}"/>
    <cellStyle name="Normal 44 2 2 4 2 3 5" xfId="20947" xr:uid="{00000000-0005-0000-0000-0000E7510000}"/>
    <cellStyle name="Normal 44 2 2 4 2 4" xfId="12540" xr:uid="{00000000-0005-0000-0000-00000D310000}"/>
    <cellStyle name="Normal 44 2 2 4 2 4 3" xfId="27635" xr:uid="{00000000-0005-0000-0000-0000076C0000}"/>
    <cellStyle name="Normal 44 2 2 4 2 5" xfId="7519" xr:uid="{00000000-0005-0000-0000-0000701D0000}"/>
    <cellStyle name="Normal 44 2 2 4 2 5 3" xfId="22618" xr:uid="{00000000-0005-0000-0000-00006E580000}"/>
    <cellStyle name="Normal 44 2 2 4 2 7" xfId="17605" xr:uid="{00000000-0005-0000-0000-0000D9440000}"/>
    <cellStyle name="Normal 44 2 2 4 3" xfId="3301" xr:uid="{00000000-0005-0000-0000-0000F60C0000}"/>
    <cellStyle name="Normal 44 2 2 4 3 2" xfId="13375" xr:uid="{00000000-0005-0000-0000-000050340000}"/>
    <cellStyle name="Normal 44 2 2 4 3 2 3" xfId="28470" xr:uid="{00000000-0005-0000-0000-00004A6F0000}"/>
    <cellStyle name="Normal 44 2 2 4 3 3" xfId="8355" xr:uid="{00000000-0005-0000-0000-0000B4200000}"/>
    <cellStyle name="Normal 44 2 2 4 3 3 3" xfId="23453" xr:uid="{00000000-0005-0000-0000-0000B15B0000}"/>
    <cellStyle name="Normal 44 2 2 4 3 5" xfId="18440" xr:uid="{00000000-0005-0000-0000-00001C480000}"/>
    <cellStyle name="Normal 44 2 2 4 4" xfId="4994" xr:uid="{00000000-0005-0000-0000-000093130000}"/>
    <cellStyle name="Normal 44 2 2 4 4 2" xfId="15046" xr:uid="{00000000-0005-0000-0000-0000D73A0000}"/>
    <cellStyle name="Normal 44 2 2 4 4 2 3" xfId="30141" xr:uid="{00000000-0005-0000-0000-0000D1750000}"/>
    <cellStyle name="Normal 44 2 2 4 4 3" xfId="10026" xr:uid="{00000000-0005-0000-0000-00003B270000}"/>
    <cellStyle name="Normal 44 2 2 4 4 3 3" xfId="25124" xr:uid="{00000000-0005-0000-0000-000038620000}"/>
    <cellStyle name="Normal 44 2 2 4 4 5" xfId="20111" xr:uid="{00000000-0005-0000-0000-0000A34E0000}"/>
    <cellStyle name="Normal 44 2 2 4 5" xfId="11704" xr:uid="{00000000-0005-0000-0000-0000C92D0000}"/>
    <cellStyle name="Normal 44 2 2 4 5 3" xfId="26799" xr:uid="{00000000-0005-0000-0000-0000C3680000}"/>
    <cellStyle name="Normal 44 2 2 4 6" xfId="6683" xr:uid="{00000000-0005-0000-0000-00002C1A0000}"/>
    <cellStyle name="Normal 44 2 2 4 6 3" xfId="21782" xr:uid="{00000000-0005-0000-0000-00002A550000}"/>
    <cellStyle name="Normal 44 2 2 4 8" xfId="16769" xr:uid="{00000000-0005-0000-0000-000095410000}"/>
    <cellStyle name="Normal 44 2 2 5" xfId="2031" xr:uid="{00000000-0005-0000-0000-0000FF070000}"/>
    <cellStyle name="Normal 44 2 2 5 2" xfId="3720" xr:uid="{00000000-0005-0000-0000-0000990E0000}"/>
    <cellStyle name="Normal 44 2 2 5 2 2" xfId="13793" xr:uid="{00000000-0005-0000-0000-0000F2350000}"/>
    <cellStyle name="Normal 44 2 2 5 2 2 3" xfId="28888" xr:uid="{00000000-0005-0000-0000-0000EC700000}"/>
    <cellStyle name="Normal 44 2 2 5 2 3" xfId="8773" xr:uid="{00000000-0005-0000-0000-000056220000}"/>
    <cellStyle name="Normal 44 2 2 5 2 3 3" xfId="23871" xr:uid="{00000000-0005-0000-0000-0000535D0000}"/>
    <cellStyle name="Normal 44 2 2 5 2 5" xfId="18858" xr:uid="{00000000-0005-0000-0000-0000BE490000}"/>
    <cellStyle name="Normal 44 2 2 5 3" xfId="5412" xr:uid="{00000000-0005-0000-0000-000035150000}"/>
    <cellStyle name="Normal 44 2 2 5 3 2" xfId="15464" xr:uid="{00000000-0005-0000-0000-0000793C0000}"/>
    <cellStyle name="Normal 44 2 2 5 3 2 3" xfId="30559" xr:uid="{00000000-0005-0000-0000-000073770000}"/>
    <cellStyle name="Normal 44 2 2 5 3 3" xfId="10444" xr:uid="{00000000-0005-0000-0000-0000DD280000}"/>
    <cellStyle name="Normal 44 2 2 5 3 3 3" xfId="25542" xr:uid="{00000000-0005-0000-0000-0000DA630000}"/>
    <cellStyle name="Normal 44 2 2 5 3 5" xfId="20529" xr:uid="{00000000-0005-0000-0000-000045500000}"/>
    <cellStyle name="Normal 44 2 2 5 4" xfId="12122" xr:uid="{00000000-0005-0000-0000-00006B2F0000}"/>
    <cellStyle name="Normal 44 2 2 5 4 3" xfId="27217" xr:uid="{00000000-0005-0000-0000-0000656A0000}"/>
    <cellStyle name="Normal 44 2 2 5 5" xfId="7101" xr:uid="{00000000-0005-0000-0000-0000CE1B0000}"/>
    <cellStyle name="Normal 44 2 2 5 5 3" xfId="22200" xr:uid="{00000000-0005-0000-0000-0000CC560000}"/>
    <cellStyle name="Normal 44 2 2 5 7" xfId="17187" xr:uid="{00000000-0005-0000-0000-000037430000}"/>
    <cellStyle name="Normal 44 2 2 6" xfId="2883" xr:uid="{00000000-0005-0000-0000-0000540B0000}"/>
    <cellStyle name="Normal 44 2 2 6 2" xfId="12957" xr:uid="{00000000-0005-0000-0000-0000AE320000}"/>
    <cellStyle name="Normal 44 2 2 6 2 3" xfId="28052" xr:uid="{00000000-0005-0000-0000-0000A86D0000}"/>
    <cellStyle name="Normal 44 2 2 6 3" xfId="7937" xr:uid="{00000000-0005-0000-0000-0000121F0000}"/>
    <cellStyle name="Normal 44 2 2 6 3 3" xfId="23035" xr:uid="{00000000-0005-0000-0000-00000F5A0000}"/>
    <cellStyle name="Normal 44 2 2 6 5" xfId="18022" xr:uid="{00000000-0005-0000-0000-00007A460000}"/>
    <cellStyle name="Normal 44 2 2 7" xfId="4576" xr:uid="{00000000-0005-0000-0000-0000F1110000}"/>
    <cellStyle name="Normal 44 2 2 7 2" xfId="14628" xr:uid="{00000000-0005-0000-0000-000035390000}"/>
    <cellStyle name="Normal 44 2 2 7 2 3" xfId="29723" xr:uid="{00000000-0005-0000-0000-00002F740000}"/>
    <cellStyle name="Normal 44 2 2 7 3" xfId="9608" xr:uid="{00000000-0005-0000-0000-000099250000}"/>
    <cellStyle name="Normal 44 2 2 7 3 3" xfId="24706" xr:uid="{00000000-0005-0000-0000-000096600000}"/>
    <cellStyle name="Normal 44 2 2 7 5" xfId="19693" xr:uid="{00000000-0005-0000-0000-0000014D0000}"/>
    <cellStyle name="Normal 44 2 2 8" xfId="11286" xr:uid="{00000000-0005-0000-0000-0000272C0000}"/>
    <cellStyle name="Normal 44 2 2 8 3" xfId="26381" xr:uid="{00000000-0005-0000-0000-000021670000}"/>
    <cellStyle name="Normal 44 2 2 9" xfId="6265" xr:uid="{00000000-0005-0000-0000-00008A180000}"/>
    <cellStyle name="Normal 44 2 2 9 3" xfId="21364" xr:uid="{00000000-0005-0000-0000-000088530000}"/>
    <cellStyle name="Normal 44 2 3" xfId="1230" xr:uid="{00000000-0005-0000-0000-0000DE040000}"/>
    <cellStyle name="Normal 44 2 3 10" xfId="16403" xr:uid="{00000000-0005-0000-0000-000027400000}"/>
    <cellStyle name="Normal 44 2 3 2" xfId="1449" xr:uid="{00000000-0005-0000-0000-0000B9050000}"/>
    <cellStyle name="Normal 44 2 3 2 2" xfId="1870" xr:uid="{00000000-0005-0000-0000-00005E070000}"/>
    <cellStyle name="Normal 44 2 3 2 2 2" xfId="2709" xr:uid="{00000000-0005-0000-0000-0000A50A0000}"/>
    <cellStyle name="Normal 44 2 3 2 2 2 2" xfId="4398" xr:uid="{00000000-0005-0000-0000-00003F110000}"/>
    <cellStyle name="Normal 44 2 3 2 2 2 2 2" xfId="14471" xr:uid="{00000000-0005-0000-0000-000098380000}"/>
    <cellStyle name="Normal 44 2 3 2 2 2 2 2 3" xfId="29566" xr:uid="{00000000-0005-0000-0000-000092730000}"/>
    <cellStyle name="Normal 44 2 3 2 2 2 2 3" xfId="9451" xr:uid="{00000000-0005-0000-0000-0000FC240000}"/>
    <cellStyle name="Normal 44 2 3 2 2 2 2 3 3" xfId="24549" xr:uid="{00000000-0005-0000-0000-0000F95F0000}"/>
    <cellStyle name="Normal 44 2 3 2 2 2 2 5" xfId="19536" xr:uid="{00000000-0005-0000-0000-0000644C0000}"/>
    <cellStyle name="Normal 44 2 3 2 2 2 3" xfId="6090" xr:uid="{00000000-0005-0000-0000-0000DB170000}"/>
    <cellStyle name="Normal 44 2 3 2 2 2 3 2" xfId="16142" xr:uid="{00000000-0005-0000-0000-00001F3F0000}"/>
    <cellStyle name="Normal 44 2 3 2 2 2 3 2 3" xfId="31237" xr:uid="{00000000-0005-0000-0000-0000197A0000}"/>
    <cellStyle name="Normal 44 2 3 2 2 2 3 3" xfId="11122" xr:uid="{00000000-0005-0000-0000-0000832B0000}"/>
    <cellStyle name="Normal 44 2 3 2 2 2 3 3 3" xfId="26220" xr:uid="{00000000-0005-0000-0000-000080660000}"/>
    <cellStyle name="Normal 44 2 3 2 2 2 3 5" xfId="21207" xr:uid="{00000000-0005-0000-0000-0000EB520000}"/>
    <cellStyle name="Normal 44 2 3 2 2 2 4" xfId="12800" xr:uid="{00000000-0005-0000-0000-000011320000}"/>
    <cellStyle name="Normal 44 2 3 2 2 2 4 3" xfId="27895" xr:uid="{00000000-0005-0000-0000-00000B6D0000}"/>
    <cellStyle name="Normal 44 2 3 2 2 2 5" xfId="7779" xr:uid="{00000000-0005-0000-0000-0000741E0000}"/>
    <cellStyle name="Normal 44 2 3 2 2 2 5 3" xfId="22878" xr:uid="{00000000-0005-0000-0000-000072590000}"/>
    <cellStyle name="Normal 44 2 3 2 2 2 7" xfId="17865" xr:uid="{00000000-0005-0000-0000-0000DD450000}"/>
    <cellStyle name="Normal 44 2 3 2 2 3" xfId="3561" xr:uid="{00000000-0005-0000-0000-0000FA0D0000}"/>
    <cellStyle name="Normal 44 2 3 2 2 3 2" xfId="13635" xr:uid="{00000000-0005-0000-0000-000054350000}"/>
    <cellStyle name="Normal 44 2 3 2 2 3 2 3" xfId="28730" xr:uid="{00000000-0005-0000-0000-00004E700000}"/>
    <cellStyle name="Normal 44 2 3 2 2 3 3" xfId="8615" xr:uid="{00000000-0005-0000-0000-0000B8210000}"/>
    <cellStyle name="Normal 44 2 3 2 2 3 3 3" xfId="23713" xr:uid="{00000000-0005-0000-0000-0000B55C0000}"/>
    <cellStyle name="Normal 44 2 3 2 2 3 5" xfId="18700" xr:uid="{00000000-0005-0000-0000-000020490000}"/>
    <cellStyle name="Normal 44 2 3 2 2 4" xfId="5254" xr:uid="{00000000-0005-0000-0000-000097140000}"/>
    <cellStyle name="Normal 44 2 3 2 2 4 2" xfId="15306" xr:uid="{00000000-0005-0000-0000-0000DB3B0000}"/>
    <cellStyle name="Normal 44 2 3 2 2 4 2 3" xfId="30401" xr:uid="{00000000-0005-0000-0000-0000D5760000}"/>
    <cellStyle name="Normal 44 2 3 2 2 4 3" xfId="10286" xr:uid="{00000000-0005-0000-0000-00003F280000}"/>
    <cellStyle name="Normal 44 2 3 2 2 4 3 3" xfId="25384" xr:uid="{00000000-0005-0000-0000-00003C630000}"/>
    <cellStyle name="Normal 44 2 3 2 2 4 5" xfId="20371" xr:uid="{00000000-0005-0000-0000-0000A74F0000}"/>
    <cellStyle name="Normal 44 2 3 2 2 5" xfId="11964" xr:uid="{00000000-0005-0000-0000-0000CD2E0000}"/>
    <cellStyle name="Normal 44 2 3 2 2 5 3" xfId="27059" xr:uid="{00000000-0005-0000-0000-0000C7690000}"/>
    <cellStyle name="Normal 44 2 3 2 2 6" xfId="6943" xr:uid="{00000000-0005-0000-0000-0000301B0000}"/>
    <cellStyle name="Normal 44 2 3 2 2 6 3" xfId="22042" xr:uid="{00000000-0005-0000-0000-00002E560000}"/>
    <cellStyle name="Normal 44 2 3 2 2 8" xfId="17029" xr:uid="{00000000-0005-0000-0000-000099420000}"/>
    <cellStyle name="Normal 44 2 3 2 3" xfId="2291" xr:uid="{00000000-0005-0000-0000-000003090000}"/>
    <cellStyle name="Normal 44 2 3 2 3 2" xfId="3980" xr:uid="{00000000-0005-0000-0000-00009D0F0000}"/>
    <cellStyle name="Normal 44 2 3 2 3 2 2" xfId="14053" xr:uid="{00000000-0005-0000-0000-0000F6360000}"/>
    <cellStyle name="Normal 44 2 3 2 3 2 2 3" xfId="29148" xr:uid="{00000000-0005-0000-0000-0000F0710000}"/>
    <cellStyle name="Normal 44 2 3 2 3 2 3" xfId="9033" xr:uid="{00000000-0005-0000-0000-00005A230000}"/>
    <cellStyle name="Normal 44 2 3 2 3 2 3 3" xfId="24131" xr:uid="{00000000-0005-0000-0000-0000575E0000}"/>
    <cellStyle name="Normal 44 2 3 2 3 2 5" xfId="19118" xr:uid="{00000000-0005-0000-0000-0000C24A0000}"/>
    <cellStyle name="Normal 44 2 3 2 3 3" xfId="5672" xr:uid="{00000000-0005-0000-0000-000039160000}"/>
    <cellStyle name="Normal 44 2 3 2 3 3 2" xfId="15724" xr:uid="{00000000-0005-0000-0000-00007D3D0000}"/>
    <cellStyle name="Normal 44 2 3 2 3 3 2 3" xfId="30819" xr:uid="{00000000-0005-0000-0000-000077780000}"/>
    <cellStyle name="Normal 44 2 3 2 3 3 3" xfId="10704" xr:uid="{00000000-0005-0000-0000-0000E1290000}"/>
    <cellStyle name="Normal 44 2 3 2 3 3 3 3" xfId="25802" xr:uid="{00000000-0005-0000-0000-0000DE640000}"/>
    <cellStyle name="Normal 44 2 3 2 3 3 5" xfId="20789" xr:uid="{00000000-0005-0000-0000-000049510000}"/>
    <cellStyle name="Normal 44 2 3 2 3 4" xfId="12382" xr:uid="{00000000-0005-0000-0000-00006F300000}"/>
    <cellStyle name="Normal 44 2 3 2 3 4 3" xfId="27477" xr:uid="{00000000-0005-0000-0000-0000696B0000}"/>
    <cellStyle name="Normal 44 2 3 2 3 5" xfId="7361" xr:uid="{00000000-0005-0000-0000-0000D21C0000}"/>
    <cellStyle name="Normal 44 2 3 2 3 5 3" xfId="22460" xr:uid="{00000000-0005-0000-0000-0000D0570000}"/>
    <cellStyle name="Normal 44 2 3 2 3 7" xfId="17447" xr:uid="{00000000-0005-0000-0000-00003B440000}"/>
    <cellStyle name="Normal 44 2 3 2 4" xfId="3143" xr:uid="{00000000-0005-0000-0000-0000580C0000}"/>
    <cellStyle name="Normal 44 2 3 2 4 2" xfId="13217" xr:uid="{00000000-0005-0000-0000-0000B2330000}"/>
    <cellStyle name="Normal 44 2 3 2 4 2 3" xfId="28312" xr:uid="{00000000-0005-0000-0000-0000AC6E0000}"/>
    <cellStyle name="Normal 44 2 3 2 4 3" xfId="8197" xr:uid="{00000000-0005-0000-0000-000016200000}"/>
    <cellStyle name="Normal 44 2 3 2 4 3 3" xfId="23295" xr:uid="{00000000-0005-0000-0000-0000135B0000}"/>
    <cellStyle name="Normal 44 2 3 2 4 5" xfId="18282" xr:uid="{00000000-0005-0000-0000-00007E470000}"/>
    <cellStyle name="Normal 44 2 3 2 5" xfId="4836" xr:uid="{00000000-0005-0000-0000-0000F5120000}"/>
    <cellStyle name="Normal 44 2 3 2 5 2" xfId="14888" xr:uid="{00000000-0005-0000-0000-0000393A0000}"/>
    <cellStyle name="Normal 44 2 3 2 5 2 3" xfId="29983" xr:uid="{00000000-0005-0000-0000-000033750000}"/>
    <cellStyle name="Normal 44 2 3 2 5 3" xfId="9868" xr:uid="{00000000-0005-0000-0000-00009D260000}"/>
    <cellStyle name="Normal 44 2 3 2 5 3 3" xfId="24966" xr:uid="{00000000-0005-0000-0000-00009A610000}"/>
    <cellStyle name="Normal 44 2 3 2 5 5" xfId="19953" xr:uid="{00000000-0005-0000-0000-0000054E0000}"/>
    <cellStyle name="Normal 44 2 3 2 6" xfId="11546" xr:uid="{00000000-0005-0000-0000-00002B2D0000}"/>
    <cellStyle name="Normal 44 2 3 2 6 3" xfId="26641" xr:uid="{00000000-0005-0000-0000-000025680000}"/>
    <cellStyle name="Normal 44 2 3 2 7" xfId="6525" xr:uid="{00000000-0005-0000-0000-00008E190000}"/>
    <cellStyle name="Normal 44 2 3 2 7 3" xfId="21624" xr:uid="{00000000-0005-0000-0000-00008C540000}"/>
    <cellStyle name="Normal 44 2 3 2 9" xfId="16611" xr:uid="{00000000-0005-0000-0000-0000F7400000}"/>
    <cellStyle name="Normal 44 2 3 3" xfId="1662" xr:uid="{00000000-0005-0000-0000-00008E060000}"/>
    <cellStyle name="Normal 44 2 3 3 2" xfId="2501" xr:uid="{00000000-0005-0000-0000-0000D5090000}"/>
    <cellStyle name="Normal 44 2 3 3 2 2" xfId="4190" xr:uid="{00000000-0005-0000-0000-00006F100000}"/>
    <cellStyle name="Normal 44 2 3 3 2 2 2" xfId="14263" xr:uid="{00000000-0005-0000-0000-0000C8370000}"/>
    <cellStyle name="Normal 44 2 3 3 2 2 2 3" xfId="29358" xr:uid="{00000000-0005-0000-0000-0000C2720000}"/>
    <cellStyle name="Normal 44 2 3 3 2 2 3" xfId="9243" xr:uid="{00000000-0005-0000-0000-00002C240000}"/>
    <cellStyle name="Normal 44 2 3 3 2 2 3 3" xfId="24341" xr:uid="{00000000-0005-0000-0000-0000295F0000}"/>
    <cellStyle name="Normal 44 2 3 3 2 2 5" xfId="19328" xr:uid="{00000000-0005-0000-0000-0000944B0000}"/>
    <cellStyle name="Normal 44 2 3 3 2 3" xfId="5882" xr:uid="{00000000-0005-0000-0000-00000B170000}"/>
    <cellStyle name="Normal 44 2 3 3 2 3 2" xfId="15934" xr:uid="{00000000-0005-0000-0000-00004F3E0000}"/>
    <cellStyle name="Normal 44 2 3 3 2 3 2 3" xfId="31029" xr:uid="{00000000-0005-0000-0000-000049790000}"/>
    <cellStyle name="Normal 44 2 3 3 2 3 3" xfId="10914" xr:uid="{00000000-0005-0000-0000-0000B32A0000}"/>
    <cellStyle name="Normal 44 2 3 3 2 3 3 3" xfId="26012" xr:uid="{00000000-0005-0000-0000-0000B0650000}"/>
    <cellStyle name="Normal 44 2 3 3 2 3 5" xfId="20999" xr:uid="{00000000-0005-0000-0000-00001B520000}"/>
    <cellStyle name="Normal 44 2 3 3 2 4" xfId="12592" xr:uid="{00000000-0005-0000-0000-000041310000}"/>
    <cellStyle name="Normal 44 2 3 3 2 4 3" xfId="27687" xr:uid="{00000000-0005-0000-0000-00003B6C0000}"/>
    <cellStyle name="Normal 44 2 3 3 2 5" xfId="7571" xr:uid="{00000000-0005-0000-0000-0000A41D0000}"/>
    <cellStyle name="Normal 44 2 3 3 2 5 3" xfId="22670" xr:uid="{00000000-0005-0000-0000-0000A2580000}"/>
    <cellStyle name="Normal 44 2 3 3 2 7" xfId="17657" xr:uid="{00000000-0005-0000-0000-00000D450000}"/>
    <cellStyle name="Normal 44 2 3 3 3" xfId="3353" xr:uid="{00000000-0005-0000-0000-00002A0D0000}"/>
    <cellStyle name="Normal 44 2 3 3 3 2" xfId="13427" xr:uid="{00000000-0005-0000-0000-000084340000}"/>
    <cellStyle name="Normal 44 2 3 3 3 2 3" xfId="28522" xr:uid="{00000000-0005-0000-0000-00007E6F0000}"/>
    <cellStyle name="Normal 44 2 3 3 3 3" xfId="8407" xr:uid="{00000000-0005-0000-0000-0000E8200000}"/>
    <cellStyle name="Normal 44 2 3 3 3 3 3" xfId="23505" xr:uid="{00000000-0005-0000-0000-0000E55B0000}"/>
    <cellStyle name="Normal 44 2 3 3 3 5" xfId="18492" xr:uid="{00000000-0005-0000-0000-000050480000}"/>
    <cellStyle name="Normal 44 2 3 3 4" xfId="5046" xr:uid="{00000000-0005-0000-0000-0000C7130000}"/>
    <cellStyle name="Normal 44 2 3 3 4 2" xfId="15098" xr:uid="{00000000-0005-0000-0000-00000B3B0000}"/>
    <cellStyle name="Normal 44 2 3 3 4 2 3" xfId="30193" xr:uid="{00000000-0005-0000-0000-000005760000}"/>
    <cellStyle name="Normal 44 2 3 3 4 3" xfId="10078" xr:uid="{00000000-0005-0000-0000-00006F270000}"/>
    <cellStyle name="Normal 44 2 3 3 4 3 3" xfId="25176" xr:uid="{00000000-0005-0000-0000-00006C620000}"/>
    <cellStyle name="Normal 44 2 3 3 4 5" xfId="20163" xr:uid="{00000000-0005-0000-0000-0000D74E0000}"/>
    <cellStyle name="Normal 44 2 3 3 5" xfId="11756" xr:uid="{00000000-0005-0000-0000-0000FD2D0000}"/>
    <cellStyle name="Normal 44 2 3 3 5 3" xfId="26851" xr:uid="{00000000-0005-0000-0000-0000F7680000}"/>
    <cellStyle name="Normal 44 2 3 3 6" xfId="6735" xr:uid="{00000000-0005-0000-0000-0000601A0000}"/>
    <cellStyle name="Normal 44 2 3 3 6 3" xfId="21834" xr:uid="{00000000-0005-0000-0000-00005E550000}"/>
    <cellStyle name="Normal 44 2 3 3 8" xfId="16821" xr:uid="{00000000-0005-0000-0000-0000C9410000}"/>
    <cellStyle name="Normal 44 2 3 4" xfId="2083" xr:uid="{00000000-0005-0000-0000-000033080000}"/>
    <cellStyle name="Normal 44 2 3 4 2" xfId="3772" xr:uid="{00000000-0005-0000-0000-0000CD0E0000}"/>
    <cellStyle name="Normal 44 2 3 4 2 2" xfId="13845" xr:uid="{00000000-0005-0000-0000-000026360000}"/>
    <cellStyle name="Normal 44 2 3 4 2 2 3" xfId="28940" xr:uid="{00000000-0005-0000-0000-000020710000}"/>
    <cellStyle name="Normal 44 2 3 4 2 3" xfId="8825" xr:uid="{00000000-0005-0000-0000-00008A220000}"/>
    <cellStyle name="Normal 44 2 3 4 2 3 3" xfId="23923" xr:uid="{00000000-0005-0000-0000-0000875D0000}"/>
    <cellStyle name="Normal 44 2 3 4 2 5" xfId="18910" xr:uid="{00000000-0005-0000-0000-0000F2490000}"/>
    <cellStyle name="Normal 44 2 3 4 3" xfId="5464" xr:uid="{00000000-0005-0000-0000-000069150000}"/>
    <cellStyle name="Normal 44 2 3 4 3 2" xfId="15516" xr:uid="{00000000-0005-0000-0000-0000AD3C0000}"/>
    <cellStyle name="Normal 44 2 3 4 3 2 3" xfId="30611" xr:uid="{00000000-0005-0000-0000-0000A7770000}"/>
    <cellStyle name="Normal 44 2 3 4 3 3" xfId="10496" xr:uid="{00000000-0005-0000-0000-000011290000}"/>
    <cellStyle name="Normal 44 2 3 4 3 3 3" xfId="25594" xr:uid="{00000000-0005-0000-0000-00000E640000}"/>
    <cellStyle name="Normal 44 2 3 4 3 5" xfId="20581" xr:uid="{00000000-0005-0000-0000-000079500000}"/>
    <cellStyle name="Normal 44 2 3 4 4" xfId="12174" xr:uid="{00000000-0005-0000-0000-00009F2F0000}"/>
    <cellStyle name="Normal 44 2 3 4 4 3" xfId="27269" xr:uid="{00000000-0005-0000-0000-0000996A0000}"/>
    <cellStyle name="Normal 44 2 3 4 5" xfId="7153" xr:uid="{00000000-0005-0000-0000-0000021C0000}"/>
    <cellStyle name="Normal 44 2 3 4 5 3" xfId="22252" xr:uid="{00000000-0005-0000-0000-000000570000}"/>
    <cellStyle name="Normal 44 2 3 4 7" xfId="17239" xr:uid="{00000000-0005-0000-0000-00006B430000}"/>
    <cellStyle name="Normal 44 2 3 5" xfId="2935" xr:uid="{00000000-0005-0000-0000-0000880B0000}"/>
    <cellStyle name="Normal 44 2 3 5 2" xfId="13009" xr:uid="{00000000-0005-0000-0000-0000E2320000}"/>
    <cellStyle name="Normal 44 2 3 5 2 3" xfId="28104" xr:uid="{00000000-0005-0000-0000-0000DC6D0000}"/>
    <cellStyle name="Normal 44 2 3 5 3" xfId="7989" xr:uid="{00000000-0005-0000-0000-0000461F0000}"/>
    <cellStyle name="Normal 44 2 3 5 3 3" xfId="23087" xr:uid="{00000000-0005-0000-0000-0000435A0000}"/>
    <cellStyle name="Normal 44 2 3 5 5" xfId="18074" xr:uid="{00000000-0005-0000-0000-0000AE460000}"/>
    <cellStyle name="Normal 44 2 3 6" xfId="4628" xr:uid="{00000000-0005-0000-0000-000025120000}"/>
    <cellStyle name="Normal 44 2 3 6 2" xfId="14680" xr:uid="{00000000-0005-0000-0000-000069390000}"/>
    <cellStyle name="Normal 44 2 3 6 2 3" xfId="29775" xr:uid="{00000000-0005-0000-0000-000063740000}"/>
    <cellStyle name="Normal 44 2 3 6 3" xfId="9660" xr:uid="{00000000-0005-0000-0000-0000CD250000}"/>
    <cellStyle name="Normal 44 2 3 6 3 3" xfId="24758" xr:uid="{00000000-0005-0000-0000-0000CA600000}"/>
    <cellStyle name="Normal 44 2 3 6 5" xfId="19745" xr:uid="{00000000-0005-0000-0000-0000354D0000}"/>
    <cellStyle name="Normal 44 2 3 7" xfId="11338" xr:uid="{00000000-0005-0000-0000-00005B2C0000}"/>
    <cellStyle name="Normal 44 2 3 7 3" xfId="26433" xr:uid="{00000000-0005-0000-0000-000055670000}"/>
    <cellStyle name="Normal 44 2 3 8" xfId="6317" xr:uid="{00000000-0005-0000-0000-0000BE180000}"/>
    <cellStyle name="Normal 44 2 3 8 3" xfId="21416" xr:uid="{00000000-0005-0000-0000-0000BC530000}"/>
    <cellStyle name="Normal 44 2 4" xfId="1343" xr:uid="{00000000-0005-0000-0000-00004F050000}"/>
    <cellStyle name="Normal 44 2 4 2" xfId="1766" xr:uid="{00000000-0005-0000-0000-0000F6060000}"/>
    <cellStyle name="Normal 44 2 4 2 2" xfId="2605" xr:uid="{00000000-0005-0000-0000-00003D0A0000}"/>
    <cellStyle name="Normal 44 2 4 2 2 2" xfId="4294" xr:uid="{00000000-0005-0000-0000-0000D7100000}"/>
    <cellStyle name="Normal 44 2 4 2 2 2 2" xfId="14367" xr:uid="{00000000-0005-0000-0000-000030380000}"/>
    <cellStyle name="Normal 44 2 4 2 2 2 2 3" xfId="29462" xr:uid="{00000000-0005-0000-0000-00002A730000}"/>
    <cellStyle name="Normal 44 2 4 2 2 2 3" xfId="9347" xr:uid="{00000000-0005-0000-0000-000094240000}"/>
    <cellStyle name="Normal 44 2 4 2 2 2 3 3" xfId="24445" xr:uid="{00000000-0005-0000-0000-0000915F0000}"/>
    <cellStyle name="Normal 44 2 4 2 2 2 5" xfId="19432" xr:uid="{00000000-0005-0000-0000-0000FC4B0000}"/>
    <cellStyle name="Normal 44 2 4 2 2 3" xfId="5986" xr:uid="{00000000-0005-0000-0000-000073170000}"/>
    <cellStyle name="Normal 44 2 4 2 2 3 2" xfId="16038" xr:uid="{00000000-0005-0000-0000-0000B73E0000}"/>
    <cellStyle name="Normal 44 2 4 2 2 3 2 3" xfId="31133" xr:uid="{00000000-0005-0000-0000-0000B1790000}"/>
    <cellStyle name="Normal 44 2 4 2 2 3 3" xfId="11018" xr:uid="{00000000-0005-0000-0000-00001B2B0000}"/>
    <cellStyle name="Normal 44 2 4 2 2 3 3 3" xfId="26116" xr:uid="{00000000-0005-0000-0000-000018660000}"/>
    <cellStyle name="Normal 44 2 4 2 2 3 5" xfId="21103" xr:uid="{00000000-0005-0000-0000-000083520000}"/>
    <cellStyle name="Normal 44 2 4 2 2 4" xfId="12696" xr:uid="{00000000-0005-0000-0000-0000A9310000}"/>
    <cellStyle name="Normal 44 2 4 2 2 4 3" xfId="27791" xr:uid="{00000000-0005-0000-0000-0000A36C0000}"/>
    <cellStyle name="Normal 44 2 4 2 2 5" xfId="7675" xr:uid="{00000000-0005-0000-0000-00000C1E0000}"/>
    <cellStyle name="Normal 44 2 4 2 2 5 3" xfId="22774" xr:uid="{00000000-0005-0000-0000-00000A590000}"/>
    <cellStyle name="Normal 44 2 4 2 2 7" xfId="17761" xr:uid="{00000000-0005-0000-0000-000075450000}"/>
    <cellStyle name="Normal 44 2 4 2 3" xfId="3457" xr:uid="{00000000-0005-0000-0000-0000920D0000}"/>
    <cellStyle name="Normal 44 2 4 2 3 2" xfId="13531" xr:uid="{00000000-0005-0000-0000-0000EC340000}"/>
    <cellStyle name="Normal 44 2 4 2 3 2 3" xfId="28626" xr:uid="{00000000-0005-0000-0000-0000E66F0000}"/>
    <cellStyle name="Normal 44 2 4 2 3 3" xfId="8511" xr:uid="{00000000-0005-0000-0000-000050210000}"/>
    <cellStyle name="Normal 44 2 4 2 3 3 3" xfId="23609" xr:uid="{00000000-0005-0000-0000-00004D5C0000}"/>
    <cellStyle name="Normal 44 2 4 2 3 5" xfId="18596" xr:uid="{00000000-0005-0000-0000-0000B8480000}"/>
    <cellStyle name="Normal 44 2 4 2 4" xfId="5150" xr:uid="{00000000-0005-0000-0000-00002F140000}"/>
    <cellStyle name="Normal 44 2 4 2 4 2" xfId="15202" xr:uid="{00000000-0005-0000-0000-0000733B0000}"/>
    <cellStyle name="Normal 44 2 4 2 4 2 3" xfId="30297" xr:uid="{00000000-0005-0000-0000-00006D760000}"/>
    <cellStyle name="Normal 44 2 4 2 4 3" xfId="10182" xr:uid="{00000000-0005-0000-0000-0000D7270000}"/>
    <cellStyle name="Normal 44 2 4 2 4 3 3" xfId="25280" xr:uid="{00000000-0005-0000-0000-0000D4620000}"/>
    <cellStyle name="Normal 44 2 4 2 4 5" xfId="20267" xr:uid="{00000000-0005-0000-0000-00003F4F0000}"/>
    <cellStyle name="Normal 44 2 4 2 5" xfId="11860" xr:uid="{00000000-0005-0000-0000-0000652E0000}"/>
    <cellStyle name="Normal 44 2 4 2 5 3" xfId="26955" xr:uid="{00000000-0005-0000-0000-00005F690000}"/>
    <cellStyle name="Normal 44 2 4 2 6" xfId="6839" xr:uid="{00000000-0005-0000-0000-0000C81A0000}"/>
    <cellStyle name="Normal 44 2 4 2 6 3" xfId="21938" xr:uid="{00000000-0005-0000-0000-0000C6550000}"/>
    <cellStyle name="Normal 44 2 4 2 8" xfId="16925" xr:uid="{00000000-0005-0000-0000-000031420000}"/>
    <cellStyle name="Normal 44 2 4 3" xfId="2187" xr:uid="{00000000-0005-0000-0000-00009B080000}"/>
    <cellStyle name="Normal 44 2 4 3 2" xfId="3876" xr:uid="{00000000-0005-0000-0000-0000350F0000}"/>
    <cellStyle name="Normal 44 2 4 3 2 2" xfId="13949" xr:uid="{00000000-0005-0000-0000-00008E360000}"/>
    <cellStyle name="Normal 44 2 4 3 2 2 3" xfId="29044" xr:uid="{00000000-0005-0000-0000-000088710000}"/>
    <cellStyle name="Normal 44 2 4 3 2 3" xfId="8929" xr:uid="{00000000-0005-0000-0000-0000F2220000}"/>
    <cellStyle name="Normal 44 2 4 3 2 3 3" xfId="24027" xr:uid="{00000000-0005-0000-0000-0000EF5D0000}"/>
    <cellStyle name="Normal 44 2 4 3 2 5" xfId="19014" xr:uid="{00000000-0005-0000-0000-00005A4A0000}"/>
    <cellStyle name="Normal 44 2 4 3 3" xfId="5568" xr:uid="{00000000-0005-0000-0000-0000D1150000}"/>
    <cellStyle name="Normal 44 2 4 3 3 2" xfId="15620" xr:uid="{00000000-0005-0000-0000-0000153D0000}"/>
    <cellStyle name="Normal 44 2 4 3 3 2 3" xfId="30715" xr:uid="{00000000-0005-0000-0000-00000F780000}"/>
    <cellStyle name="Normal 44 2 4 3 3 3" xfId="10600" xr:uid="{00000000-0005-0000-0000-000079290000}"/>
    <cellStyle name="Normal 44 2 4 3 3 3 3" xfId="25698" xr:uid="{00000000-0005-0000-0000-000076640000}"/>
    <cellStyle name="Normal 44 2 4 3 3 5" xfId="20685" xr:uid="{00000000-0005-0000-0000-0000E1500000}"/>
    <cellStyle name="Normal 44 2 4 3 4" xfId="12278" xr:uid="{00000000-0005-0000-0000-000007300000}"/>
    <cellStyle name="Normal 44 2 4 3 4 3" xfId="27373" xr:uid="{00000000-0005-0000-0000-0000016B0000}"/>
    <cellStyle name="Normal 44 2 4 3 5" xfId="7257" xr:uid="{00000000-0005-0000-0000-00006A1C0000}"/>
    <cellStyle name="Normal 44 2 4 3 5 3" xfId="22356" xr:uid="{00000000-0005-0000-0000-000068570000}"/>
    <cellStyle name="Normal 44 2 4 3 7" xfId="17343" xr:uid="{00000000-0005-0000-0000-0000D3430000}"/>
    <cellStyle name="Normal 44 2 4 4" xfId="3039" xr:uid="{00000000-0005-0000-0000-0000F00B0000}"/>
    <cellStyle name="Normal 44 2 4 4 2" xfId="13113" xr:uid="{00000000-0005-0000-0000-00004A330000}"/>
    <cellStyle name="Normal 44 2 4 4 2 3" xfId="28208" xr:uid="{00000000-0005-0000-0000-0000446E0000}"/>
    <cellStyle name="Normal 44 2 4 4 3" xfId="8093" xr:uid="{00000000-0005-0000-0000-0000AE1F0000}"/>
    <cellStyle name="Normal 44 2 4 4 3 3" xfId="23191" xr:uid="{00000000-0005-0000-0000-0000AB5A0000}"/>
    <cellStyle name="Normal 44 2 4 4 5" xfId="18178" xr:uid="{00000000-0005-0000-0000-000016470000}"/>
    <cellStyle name="Normal 44 2 4 5" xfId="4732" xr:uid="{00000000-0005-0000-0000-00008D120000}"/>
    <cellStyle name="Normal 44 2 4 5 2" xfId="14784" xr:uid="{00000000-0005-0000-0000-0000D1390000}"/>
    <cellStyle name="Normal 44 2 4 5 2 3" xfId="29879" xr:uid="{00000000-0005-0000-0000-0000CB740000}"/>
    <cellStyle name="Normal 44 2 4 5 3" xfId="9764" xr:uid="{00000000-0005-0000-0000-000035260000}"/>
    <cellStyle name="Normal 44 2 4 5 3 3" xfId="24862" xr:uid="{00000000-0005-0000-0000-000032610000}"/>
    <cellStyle name="Normal 44 2 4 5 5" xfId="19849" xr:uid="{00000000-0005-0000-0000-00009D4D0000}"/>
    <cellStyle name="Normal 44 2 4 6" xfId="11442" xr:uid="{00000000-0005-0000-0000-0000C32C0000}"/>
    <cellStyle name="Normal 44 2 4 6 3" xfId="26537" xr:uid="{00000000-0005-0000-0000-0000BD670000}"/>
    <cellStyle name="Normal 44 2 4 7" xfId="6421" xr:uid="{00000000-0005-0000-0000-000026190000}"/>
    <cellStyle name="Normal 44 2 4 7 3" xfId="21520" xr:uid="{00000000-0005-0000-0000-000024540000}"/>
    <cellStyle name="Normal 44 2 4 9" xfId="16507" xr:uid="{00000000-0005-0000-0000-00008F400000}"/>
    <cellStyle name="Normal 44 2 5" xfId="1556" xr:uid="{00000000-0005-0000-0000-000024060000}"/>
    <cellStyle name="Normal 44 2 5 2" xfId="2397" xr:uid="{00000000-0005-0000-0000-00006D090000}"/>
    <cellStyle name="Normal 44 2 5 2 2" xfId="4086" xr:uid="{00000000-0005-0000-0000-000007100000}"/>
    <cellStyle name="Normal 44 2 5 2 2 2" xfId="14159" xr:uid="{00000000-0005-0000-0000-000060370000}"/>
    <cellStyle name="Normal 44 2 5 2 2 2 3" xfId="29254" xr:uid="{00000000-0005-0000-0000-00005A720000}"/>
    <cellStyle name="Normal 44 2 5 2 2 3" xfId="9139" xr:uid="{00000000-0005-0000-0000-0000C4230000}"/>
    <cellStyle name="Normal 44 2 5 2 2 3 3" xfId="24237" xr:uid="{00000000-0005-0000-0000-0000C15E0000}"/>
    <cellStyle name="Normal 44 2 5 2 2 5" xfId="19224" xr:uid="{00000000-0005-0000-0000-00002C4B0000}"/>
    <cellStyle name="Normal 44 2 5 2 3" xfId="5778" xr:uid="{00000000-0005-0000-0000-0000A3160000}"/>
    <cellStyle name="Normal 44 2 5 2 3 2" xfId="15830" xr:uid="{00000000-0005-0000-0000-0000E73D0000}"/>
    <cellStyle name="Normal 44 2 5 2 3 2 3" xfId="30925" xr:uid="{00000000-0005-0000-0000-0000E1780000}"/>
    <cellStyle name="Normal 44 2 5 2 3 3" xfId="10810" xr:uid="{00000000-0005-0000-0000-00004B2A0000}"/>
    <cellStyle name="Normal 44 2 5 2 3 3 3" xfId="25908" xr:uid="{00000000-0005-0000-0000-000048650000}"/>
    <cellStyle name="Normal 44 2 5 2 3 5" xfId="20895" xr:uid="{00000000-0005-0000-0000-0000B3510000}"/>
    <cellStyle name="Normal 44 2 5 2 4" xfId="12488" xr:uid="{00000000-0005-0000-0000-0000D9300000}"/>
    <cellStyle name="Normal 44 2 5 2 4 3" xfId="27583" xr:uid="{00000000-0005-0000-0000-0000D36B0000}"/>
    <cellStyle name="Normal 44 2 5 2 5" xfId="7467" xr:uid="{00000000-0005-0000-0000-00003C1D0000}"/>
    <cellStyle name="Normal 44 2 5 2 5 3" xfId="22566" xr:uid="{00000000-0005-0000-0000-00003A580000}"/>
    <cellStyle name="Normal 44 2 5 2 7" xfId="17553" xr:uid="{00000000-0005-0000-0000-0000A5440000}"/>
    <cellStyle name="Normal 44 2 5 3" xfId="3249" xr:uid="{00000000-0005-0000-0000-0000C20C0000}"/>
    <cellStyle name="Normal 44 2 5 3 2" xfId="13323" xr:uid="{00000000-0005-0000-0000-00001C340000}"/>
    <cellStyle name="Normal 44 2 5 3 2 3" xfId="28418" xr:uid="{00000000-0005-0000-0000-0000166F0000}"/>
    <cellStyle name="Normal 44 2 5 3 3" xfId="8303" xr:uid="{00000000-0005-0000-0000-000080200000}"/>
    <cellStyle name="Normal 44 2 5 3 3 3" xfId="23401" xr:uid="{00000000-0005-0000-0000-00007D5B0000}"/>
    <cellStyle name="Normal 44 2 5 3 5" xfId="18388" xr:uid="{00000000-0005-0000-0000-0000E8470000}"/>
    <cellStyle name="Normal 44 2 5 4" xfId="4942" xr:uid="{00000000-0005-0000-0000-00005F130000}"/>
    <cellStyle name="Normal 44 2 5 4 2" xfId="14994" xr:uid="{00000000-0005-0000-0000-0000A33A0000}"/>
    <cellStyle name="Normal 44 2 5 4 2 3" xfId="30089" xr:uid="{00000000-0005-0000-0000-00009D750000}"/>
    <cellStyle name="Normal 44 2 5 4 3" xfId="9974" xr:uid="{00000000-0005-0000-0000-000007270000}"/>
    <cellStyle name="Normal 44 2 5 4 3 3" xfId="25072" xr:uid="{00000000-0005-0000-0000-000004620000}"/>
    <cellStyle name="Normal 44 2 5 4 5" xfId="20059" xr:uid="{00000000-0005-0000-0000-00006F4E0000}"/>
    <cellStyle name="Normal 44 2 5 5" xfId="11652" xr:uid="{00000000-0005-0000-0000-0000952D0000}"/>
    <cellStyle name="Normal 44 2 5 5 3" xfId="26747" xr:uid="{00000000-0005-0000-0000-00008F680000}"/>
    <cellStyle name="Normal 44 2 5 6" xfId="6631" xr:uid="{00000000-0005-0000-0000-0000F8190000}"/>
    <cellStyle name="Normal 44 2 5 6 3" xfId="21730" xr:uid="{00000000-0005-0000-0000-0000F6540000}"/>
    <cellStyle name="Normal 44 2 5 8" xfId="16717" xr:uid="{00000000-0005-0000-0000-000061410000}"/>
    <cellStyle name="Normal 44 2 6" xfId="1977" xr:uid="{00000000-0005-0000-0000-0000C9070000}"/>
    <cellStyle name="Normal 44 2 6 2" xfId="3668" xr:uid="{00000000-0005-0000-0000-0000650E0000}"/>
    <cellStyle name="Normal 44 2 6 2 2" xfId="13741" xr:uid="{00000000-0005-0000-0000-0000BE350000}"/>
    <cellStyle name="Normal 44 2 6 2 2 3" xfId="28836" xr:uid="{00000000-0005-0000-0000-0000B8700000}"/>
    <cellStyle name="Normal 44 2 6 2 3" xfId="8721" xr:uid="{00000000-0005-0000-0000-000022220000}"/>
    <cellStyle name="Normal 44 2 6 2 3 3" xfId="23819" xr:uid="{00000000-0005-0000-0000-00001F5D0000}"/>
    <cellStyle name="Normal 44 2 6 2 5" xfId="18806" xr:uid="{00000000-0005-0000-0000-00008A490000}"/>
    <cellStyle name="Normal 44 2 6 3" xfId="5360" xr:uid="{00000000-0005-0000-0000-000001150000}"/>
    <cellStyle name="Normal 44 2 6 3 2" xfId="15412" xr:uid="{00000000-0005-0000-0000-0000453C0000}"/>
    <cellStyle name="Normal 44 2 6 3 2 3" xfId="30507" xr:uid="{00000000-0005-0000-0000-00003F770000}"/>
    <cellStyle name="Normal 44 2 6 3 3" xfId="10392" xr:uid="{00000000-0005-0000-0000-0000A9280000}"/>
    <cellStyle name="Normal 44 2 6 3 3 3" xfId="25490" xr:uid="{00000000-0005-0000-0000-0000A6630000}"/>
    <cellStyle name="Normal 44 2 6 3 5" xfId="20477" xr:uid="{00000000-0005-0000-0000-000011500000}"/>
    <cellStyle name="Normal 44 2 6 4" xfId="12070" xr:uid="{00000000-0005-0000-0000-0000372F0000}"/>
    <cellStyle name="Normal 44 2 6 4 3" xfId="27165" xr:uid="{00000000-0005-0000-0000-0000316A0000}"/>
    <cellStyle name="Normal 44 2 6 5" xfId="7049" xr:uid="{00000000-0005-0000-0000-00009A1B0000}"/>
    <cellStyle name="Normal 44 2 6 5 3" xfId="22148" xr:uid="{00000000-0005-0000-0000-000098560000}"/>
    <cellStyle name="Normal 44 2 6 7" xfId="17135" xr:uid="{00000000-0005-0000-0000-000003430000}"/>
    <cellStyle name="Normal 44 2 7" xfId="2827" xr:uid="{00000000-0005-0000-0000-00001C0B0000}"/>
    <cellStyle name="Normal 44 2 7 2" xfId="12905" xr:uid="{00000000-0005-0000-0000-00007A320000}"/>
    <cellStyle name="Normal 44 2 7 2 3" xfId="28000" xr:uid="{00000000-0005-0000-0000-0000746D0000}"/>
    <cellStyle name="Normal 44 2 7 3" xfId="7885" xr:uid="{00000000-0005-0000-0000-0000DE1E0000}"/>
    <cellStyle name="Normal 44 2 7 3 3" xfId="22983" xr:uid="{00000000-0005-0000-0000-0000DB590000}"/>
    <cellStyle name="Normal 44 2 7 5" xfId="17970" xr:uid="{00000000-0005-0000-0000-000046460000}"/>
    <cellStyle name="Normal 44 2 8" xfId="4521" xr:uid="{00000000-0005-0000-0000-0000BA110000}"/>
    <cellStyle name="Normal 44 2 8 2" xfId="14576" xr:uid="{00000000-0005-0000-0000-000001390000}"/>
    <cellStyle name="Normal 44 2 8 2 3" xfId="29671" xr:uid="{00000000-0005-0000-0000-0000FB730000}"/>
    <cellStyle name="Normal 44 2 8 3" xfId="9556" xr:uid="{00000000-0005-0000-0000-000065250000}"/>
    <cellStyle name="Normal 44 2 8 3 3" xfId="24654" xr:uid="{00000000-0005-0000-0000-000062600000}"/>
    <cellStyle name="Normal 44 2 8 5" xfId="19641" xr:uid="{00000000-0005-0000-0000-0000CD4C0000}"/>
    <cellStyle name="Normal 44 2 9" xfId="11232" xr:uid="{00000000-0005-0000-0000-0000F12B0000}"/>
    <cellStyle name="Normal 44 2 9 3" xfId="26329" xr:uid="{00000000-0005-0000-0000-0000ED660000}"/>
    <cellStyle name="Normal 45" xfId="169" xr:uid="{00000000-0005-0000-0000-0000AF000000}"/>
    <cellStyle name="Normal 45 2" xfId="851" xr:uid="{00000000-0005-0000-0000-000062030000}"/>
    <cellStyle name="Normal 45 2 10" xfId="6212" xr:uid="{00000000-0005-0000-0000-000055180000}"/>
    <cellStyle name="Normal 45 2 10 3" xfId="21313" xr:uid="{00000000-0005-0000-0000-000055530000}"/>
    <cellStyle name="Normal 45 2 12" xfId="16298" xr:uid="{00000000-0005-0000-0000-0000BE3F0000}"/>
    <cellStyle name="Normal 45 2 2" xfId="1177" xr:uid="{00000000-0005-0000-0000-0000A9040000}"/>
    <cellStyle name="Normal 45 2 2 11" xfId="16352" xr:uid="{00000000-0005-0000-0000-0000F43F0000}"/>
    <cellStyle name="Normal 45 2 2 2" xfId="1285" xr:uid="{00000000-0005-0000-0000-000015050000}"/>
    <cellStyle name="Normal 45 2 2 2 10" xfId="16456" xr:uid="{00000000-0005-0000-0000-00005C400000}"/>
    <cellStyle name="Normal 45 2 2 2 2" xfId="1502" xr:uid="{00000000-0005-0000-0000-0000EE050000}"/>
    <cellStyle name="Normal 45 2 2 2 2 2" xfId="1923" xr:uid="{00000000-0005-0000-0000-000093070000}"/>
    <cellStyle name="Normal 45 2 2 2 2 2 2" xfId="2762" xr:uid="{00000000-0005-0000-0000-0000DA0A0000}"/>
    <cellStyle name="Normal 45 2 2 2 2 2 2 2" xfId="4451" xr:uid="{00000000-0005-0000-0000-000074110000}"/>
    <cellStyle name="Normal 45 2 2 2 2 2 2 2 2" xfId="14524" xr:uid="{00000000-0005-0000-0000-0000CD380000}"/>
    <cellStyle name="Normal 45 2 2 2 2 2 2 2 2 3" xfId="29619" xr:uid="{00000000-0005-0000-0000-0000C7730000}"/>
    <cellStyle name="Normal 45 2 2 2 2 2 2 2 3" xfId="9504" xr:uid="{00000000-0005-0000-0000-000031250000}"/>
    <cellStyle name="Normal 45 2 2 2 2 2 2 2 3 3" xfId="24602" xr:uid="{00000000-0005-0000-0000-00002E600000}"/>
    <cellStyle name="Normal 45 2 2 2 2 2 2 2 5" xfId="19589" xr:uid="{00000000-0005-0000-0000-0000994C0000}"/>
    <cellStyle name="Normal 45 2 2 2 2 2 2 3" xfId="6143" xr:uid="{00000000-0005-0000-0000-000010180000}"/>
    <cellStyle name="Normal 45 2 2 2 2 2 2 3 2" xfId="16195" xr:uid="{00000000-0005-0000-0000-0000543F0000}"/>
    <cellStyle name="Normal 45 2 2 2 2 2 2 3 3" xfId="11175" xr:uid="{00000000-0005-0000-0000-0000B82B0000}"/>
    <cellStyle name="Normal 45 2 2 2 2 2 2 3 3 3" xfId="26273" xr:uid="{00000000-0005-0000-0000-0000B5660000}"/>
    <cellStyle name="Normal 45 2 2 2 2 2 2 3 5" xfId="21260" xr:uid="{00000000-0005-0000-0000-000020530000}"/>
    <cellStyle name="Normal 45 2 2 2 2 2 2 4" xfId="12853" xr:uid="{00000000-0005-0000-0000-000046320000}"/>
    <cellStyle name="Normal 45 2 2 2 2 2 2 4 3" xfId="27948" xr:uid="{00000000-0005-0000-0000-0000406D0000}"/>
    <cellStyle name="Normal 45 2 2 2 2 2 2 5" xfId="7832" xr:uid="{00000000-0005-0000-0000-0000A91E0000}"/>
    <cellStyle name="Normal 45 2 2 2 2 2 2 5 3" xfId="22931" xr:uid="{00000000-0005-0000-0000-0000A7590000}"/>
    <cellStyle name="Normal 45 2 2 2 2 2 2 7" xfId="17918" xr:uid="{00000000-0005-0000-0000-000012460000}"/>
    <cellStyle name="Normal 45 2 2 2 2 2 3" xfId="3614" xr:uid="{00000000-0005-0000-0000-00002F0E0000}"/>
    <cellStyle name="Normal 45 2 2 2 2 2 3 2" xfId="13688" xr:uid="{00000000-0005-0000-0000-000089350000}"/>
    <cellStyle name="Normal 45 2 2 2 2 2 3 2 3" xfId="28783" xr:uid="{00000000-0005-0000-0000-000083700000}"/>
    <cellStyle name="Normal 45 2 2 2 2 2 3 3" xfId="8668" xr:uid="{00000000-0005-0000-0000-0000ED210000}"/>
    <cellStyle name="Normal 45 2 2 2 2 2 3 3 3" xfId="23766" xr:uid="{00000000-0005-0000-0000-0000EA5C0000}"/>
    <cellStyle name="Normal 45 2 2 2 2 2 3 5" xfId="18753" xr:uid="{00000000-0005-0000-0000-000055490000}"/>
    <cellStyle name="Normal 45 2 2 2 2 2 4" xfId="5307" xr:uid="{00000000-0005-0000-0000-0000CC140000}"/>
    <cellStyle name="Normal 45 2 2 2 2 2 4 2" xfId="15359" xr:uid="{00000000-0005-0000-0000-0000103C0000}"/>
    <cellStyle name="Normal 45 2 2 2 2 2 4 2 3" xfId="30454" xr:uid="{00000000-0005-0000-0000-00000A770000}"/>
    <cellStyle name="Normal 45 2 2 2 2 2 4 3" xfId="10339" xr:uid="{00000000-0005-0000-0000-000074280000}"/>
    <cellStyle name="Normal 45 2 2 2 2 2 4 3 3" xfId="25437" xr:uid="{00000000-0005-0000-0000-000071630000}"/>
    <cellStyle name="Normal 45 2 2 2 2 2 4 5" xfId="20424" xr:uid="{00000000-0005-0000-0000-0000DC4F0000}"/>
    <cellStyle name="Normal 45 2 2 2 2 2 5" xfId="12017" xr:uid="{00000000-0005-0000-0000-0000022F0000}"/>
    <cellStyle name="Normal 45 2 2 2 2 2 5 3" xfId="27112" xr:uid="{00000000-0005-0000-0000-0000FC690000}"/>
    <cellStyle name="Normal 45 2 2 2 2 2 6" xfId="6996" xr:uid="{00000000-0005-0000-0000-0000651B0000}"/>
    <cellStyle name="Normal 45 2 2 2 2 2 6 3" xfId="22095" xr:uid="{00000000-0005-0000-0000-000063560000}"/>
    <cellStyle name="Normal 45 2 2 2 2 2 8" xfId="17082" xr:uid="{00000000-0005-0000-0000-0000CE420000}"/>
    <cellStyle name="Normal 45 2 2 2 2 3" xfId="2344" xr:uid="{00000000-0005-0000-0000-000038090000}"/>
    <cellStyle name="Normal 45 2 2 2 2 3 2" xfId="4033" xr:uid="{00000000-0005-0000-0000-0000D20F0000}"/>
    <cellStyle name="Normal 45 2 2 2 2 3 2 2" xfId="14106" xr:uid="{00000000-0005-0000-0000-00002B370000}"/>
    <cellStyle name="Normal 45 2 2 2 2 3 2 2 3" xfId="29201" xr:uid="{00000000-0005-0000-0000-000025720000}"/>
    <cellStyle name="Normal 45 2 2 2 2 3 2 3" xfId="9086" xr:uid="{00000000-0005-0000-0000-00008F230000}"/>
    <cellStyle name="Normal 45 2 2 2 2 3 2 3 3" xfId="24184" xr:uid="{00000000-0005-0000-0000-00008C5E0000}"/>
    <cellStyle name="Normal 45 2 2 2 2 3 2 5" xfId="19171" xr:uid="{00000000-0005-0000-0000-0000F74A0000}"/>
    <cellStyle name="Normal 45 2 2 2 2 3 3" xfId="5725" xr:uid="{00000000-0005-0000-0000-00006E160000}"/>
    <cellStyle name="Normal 45 2 2 2 2 3 3 2" xfId="15777" xr:uid="{00000000-0005-0000-0000-0000B23D0000}"/>
    <cellStyle name="Normal 45 2 2 2 2 3 3 2 3" xfId="30872" xr:uid="{00000000-0005-0000-0000-0000AC780000}"/>
    <cellStyle name="Normal 45 2 2 2 2 3 3 3" xfId="10757" xr:uid="{00000000-0005-0000-0000-0000162A0000}"/>
    <cellStyle name="Normal 45 2 2 2 2 3 3 3 3" xfId="25855" xr:uid="{00000000-0005-0000-0000-000013650000}"/>
    <cellStyle name="Normal 45 2 2 2 2 3 3 5" xfId="20842" xr:uid="{00000000-0005-0000-0000-00007E510000}"/>
    <cellStyle name="Normal 45 2 2 2 2 3 4" xfId="12435" xr:uid="{00000000-0005-0000-0000-0000A4300000}"/>
    <cellStyle name="Normal 45 2 2 2 2 3 4 3" xfId="27530" xr:uid="{00000000-0005-0000-0000-00009E6B0000}"/>
    <cellStyle name="Normal 45 2 2 2 2 3 5" xfId="7414" xr:uid="{00000000-0005-0000-0000-0000071D0000}"/>
    <cellStyle name="Normal 45 2 2 2 2 3 5 3" xfId="22513" xr:uid="{00000000-0005-0000-0000-000005580000}"/>
    <cellStyle name="Normal 45 2 2 2 2 3 7" xfId="17500" xr:uid="{00000000-0005-0000-0000-000070440000}"/>
    <cellStyle name="Normal 45 2 2 2 2 4" xfId="3196" xr:uid="{00000000-0005-0000-0000-00008D0C0000}"/>
    <cellStyle name="Normal 45 2 2 2 2 4 2" xfId="13270" xr:uid="{00000000-0005-0000-0000-0000E7330000}"/>
    <cellStyle name="Normal 45 2 2 2 2 4 2 3" xfId="28365" xr:uid="{00000000-0005-0000-0000-0000E16E0000}"/>
    <cellStyle name="Normal 45 2 2 2 2 4 3" xfId="8250" xr:uid="{00000000-0005-0000-0000-00004B200000}"/>
    <cellStyle name="Normal 45 2 2 2 2 4 3 3" xfId="23348" xr:uid="{00000000-0005-0000-0000-0000485B0000}"/>
    <cellStyle name="Normal 45 2 2 2 2 4 5" xfId="18335" xr:uid="{00000000-0005-0000-0000-0000B3470000}"/>
    <cellStyle name="Normal 45 2 2 2 2 5" xfId="4889" xr:uid="{00000000-0005-0000-0000-00002A130000}"/>
    <cellStyle name="Normal 45 2 2 2 2 5 2" xfId="14941" xr:uid="{00000000-0005-0000-0000-00006E3A0000}"/>
    <cellStyle name="Normal 45 2 2 2 2 5 2 3" xfId="30036" xr:uid="{00000000-0005-0000-0000-000068750000}"/>
    <cellStyle name="Normal 45 2 2 2 2 5 3" xfId="9921" xr:uid="{00000000-0005-0000-0000-0000D2260000}"/>
    <cellStyle name="Normal 45 2 2 2 2 5 3 3" xfId="25019" xr:uid="{00000000-0005-0000-0000-0000CF610000}"/>
    <cellStyle name="Normal 45 2 2 2 2 5 5" xfId="20006" xr:uid="{00000000-0005-0000-0000-00003A4E0000}"/>
    <cellStyle name="Normal 45 2 2 2 2 6" xfId="11599" xr:uid="{00000000-0005-0000-0000-0000602D0000}"/>
    <cellStyle name="Normal 45 2 2 2 2 6 3" xfId="26694" xr:uid="{00000000-0005-0000-0000-00005A680000}"/>
    <cellStyle name="Normal 45 2 2 2 2 7" xfId="6578" xr:uid="{00000000-0005-0000-0000-0000C3190000}"/>
    <cellStyle name="Normal 45 2 2 2 2 7 3" xfId="21677" xr:uid="{00000000-0005-0000-0000-0000C1540000}"/>
    <cellStyle name="Normal 45 2 2 2 2 9" xfId="16664" xr:uid="{00000000-0005-0000-0000-00002C410000}"/>
    <cellStyle name="Normal 45 2 2 2 3" xfId="1715" xr:uid="{00000000-0005-0000-0000-0000C3060000}"/>
    <cellStyle name="Normal 45 2 2 2 3 2" xfId="2554" xr:uid="{00000000-0005-0000-0000-00000A0A0000}"/>
    <cellStyle name="Normal 45 2 2 2 3 2 2" xfId="4243" xr:uid="{00000000-0005-0000-0000-0000A4100000}"/>
    <cellStyle name="Normal 45 2 2 2 3 2 2 2" xfId="14316" xr:uid="{00000000-0005-0000-0000-0000FD370000}"/>
    <cellStyle name="Normal 45 2 2 2 3 2 2 2 3" xfId="29411" xr:uid="{00000000-0005-0000-0000-0000F7720000}"/>
    <cellStyle name="Normal 45 2 2 2 3 2 2 3" xfId="9296" xr:uid="{00000000-0005-0000-0000-000061240000}"/>
    <cellStyle name="Normal 45 2 2 2 3 2 2 3 3" xfId="24394" xr:uid="{00000000-0005-0000-0000-00005E5F0000}"/>
    <cellStyle name="Normal 45 2 2 2 3 2 2 5" xfId="19381" xr:uid="{00000000-0005-0000-0000-0000C94B0000}"/>
    <cellStyle name="Normal 45 2 2 2 3 2 3" xfId="5935" xr:uid="{00000000-0005-0000-0000-000040170000}"/>
    <cellStyle name="Normal 45 2 2 2 3 2 3 2" xfId="15987" xr:uid="{00000000-0005-0000-0000-0000843E0000}"/>
    <cellStyle name="Normal 45 2 2 2 3 2 3 2 3" xfId="31082" xr:uid="{00000000-0005-0000-0000-00007E790000}"/>
    <cellStyle name="Normal 45 2 2 2 3 2 3 3" xfId="10967" xr:uid="{00000000-0005-0000-0000-0000E82A0000}"/>
    <cellStyle name="Normal 45 2 2 2 3 2 3 3 3" xfId="26065" xr:uid="{00000000-0005-0000-0000-0000E5650000}"/>
    <cellStyle name="Normal 45 2 2 2 3 2 3 5" xfId="21052" xr:uid="{00000000-0005-0000-0000-000050520000}"/>
    <cellStyle name="Normal 45 2 2 2 3 2 4" xfId="12645" xr:uid="{00000000-0005-0000-0000-000076310000}"/>
    <cellStyle name="Normal 45 2 2 2 3 2 4 3" xfId="27740" xr:uid="{00000000-0005-0000-0000-0000706C0000}"/>
    <cellStyle name="Normal 45 2 2 2 3 2 5" xfId="7624" xr:uid="{00000000-0005-0000-0000-0000D91D0000}"/>
    <cellStyle name="Normal 45 2 2 2 3 2 5 3" xfId="22723" xr:uid="{00000000-0005-0000-0000-0000D7580000}"/>
    <cellStyle name="Normal 45 2 2 2 3 2 7" xfId="17710" xr:uid="{00000000-0005-0000-0000-000042450000}"/>
    <cellStyle name="Normal 45 2 2 2 3 3" xfId="3406" xr:uid="{00000000-0005-0000-0000-00005F0D0000}"/>
    <cellStyle name="Normal 45 2 2 2 3 3 2" xfId="13480" xr:uid="{00000000-0005-0000-0000-0000B9340000}"/>
    <cellStyle name="Normal 45 2 2 2 3 3 2 3" xfId="28575" xr:uid="{00000000-0005-0000-0000-0000B36F0000}"/>
    <cellStyle name="Normal 45 2 2 2 3 3 3" xfId="8460" xr:uid="{00000000-0005-0000-0000-00001D210000}"/>
    <cellStyle name="Normal 45 2 2 2 3 3 3 3" xfId="23558" xr:uid="{00000000-0005-0000-0000-00001A5C0000}"/>
    <cellStyle name="Normal 45 2 2 2 3 3 5" xfId="18545" xr:uid="{00000000-0005-0000-0000-000085480000}"/>
    <cellStyle name="Normal 45 2 2 2 3 4" xfId="5099" xr:uid="{00000000-0005-0000-0000-0000FC130000}"/>
    <cellStyle name="Normal 45 2 2 2 3 4 2" xfId="15151" xr:uid="{00000000-0005-0000-0000-0000403B0000}"/>
    <cellStyle name="Normal 45 2 2 2 3 4 2 3" xfId="30246" xr:uid="{00000000-0005-0000-0000-00003A760000}"/>
    <cellStyle name="Normal 45 2 2 2 3 4 3" xfId="10131" xr:uid="{00000000-0005-0000-0000-0000A4270000}"/>
    <cellStyle name="Normal 45 2 2 2 3 4 3 3" xfId="25229" xr:uid="{00000000-0005-0000-0000-0000A1620000}"/>
    <cellStyle name="Normal 45 2 2 2 3 4 5" xfId="20216" xr:uid="{00000000-0005-0000-0000-00000C4F0000}"/>
    <cellStyle name="Normal 45 2 2 2 3 5" xfId="11809" xr:uid="{00000000-0005-0000-0000-0000322E0000}"/>
    <cellStyle name="Normal 45 2 2 2 3 5 3" xfId="26904" xr:uid="{00000000-0005-0000-0000-00002C690000}"/>
    <cellStyle name="Normal 45 2 2 2 3 6" xfId="6788" xr:uid="{00000000-0005-0000-0000-0000951A0000}"/>
    <cellStyle name="Normal 45 2 2 2 3 6 3" xfId="21887" xr:uid="{00000000-0005-0000-0000-000093550000}"/>
    <cellStyle name="Normal 45 2 2 2 3 8" xfId="16874" xr:uid="{00000000-0005-0000-0000-0000FE410000}"/>
    <cellStyle name="Normal 45 2 2 2 4" xfId="2136" xr:uid="{00000000-0005-0000-0000-000068080000}"/>
    <cellStyle name="Normal 45 2 2 2 4 2" xfId="3825" xr:uid="{00000000-0005-0000-0000-0000020F0000}"/>
    <cellStyle name="Normal 45 2 2 2 4 2 2" xfId="13898" xr:uid="{00000000-0005-0000-0000-00005B360000}"/>
    <cellStyle name="Normal 45 2 2 2 4 2 2 3" xfId="28993" xr:uid="{00000000-0005-0000-0000-000055710000}"/>
    <cellStyle name="Normal 45 2 2 2 4 2 3" xfId="8878" xr:uid="{00000000-0005-0000-0000-0000BF220000}"/>
    <cellStyle name="Normal 45 2 2 2 4 2 3 3" xfId="23976" xr:uid="{00000000-0005-0000-0000-0000BC5D0000}"/>
    <cellStyle name="Normal 45 2 2 2 4 2 5" xfId="18963" xr:uid="{00000000-0005-0000-0000-0000274A0000}"/>
    <cellStyle name="Normal 45 2 2 2 4 3" xfId="5517" xr:uid="{00000000-0005-0000-0000-00009E150000}"/>
    <cellStyle name="Normal 45 2 2 2 4 3 2" xfId="15569" xr:uid="{00000000-0005-0000-0000-0000E23C0000}"/>
    <cellStyle name="Normal 45 2 2 2 4 3 2 3" xfId="30664" xr:uid="{00000000-0005-0000-0000-0000DC770000}"/>
    <cellStyle name="Normal 45 2 2 2 4 3 3" xfId="10549" xr:uid="{00000000-0005-0000-0000-000046290000}"/>
    <cellStyle name="Normal 45 2 2 2 4 3 3 3" xfId="25647" xr:uid="{00000000-0005-0000-0000-000043640000}"/>
    <cellStyle name="Normal 45 2 2 2 4 3 5" xfId="20634" xr:uid="{00000000-0005-0000-0000-0000AE500000}"/>
    <cellStyle name="Normal 45 2 2 2 4 4" xfId="12227" xr:uid="{00000000-0005-0000-0000-0000D42F0000}"/>
    <cellStyle name="Normal 45 2 2 2 4 4 3" xfId="27322" xr:uid="{00000000-0005-0000-0000-0000CE6A0000}"/>
    <cellStyle name="Normal 45 2 2 2 4 5" xfId="7206" xr:uid="{00000000-0005-0000-0000-0000371C0000}"/>
    <cellStyle name="Normal 45 2 2 2 4 5 3" xfId="22305" xr:uid="{00000000-0005-0000-0000-000035570000}"/>
    <cellStyle name="Normal 45 2 2 2 4 7" xfId="17292" xr:uid="{00000000-0005-0000-0000-0000A0430000}"/>
    <cellStyle name="Normal 45 2 2 2 5" xfId="2988" xr:uid="{00000000-0005-0000-0000-0000BD0B0000}"/>
    <cellStyle name="Normal 45 2 2 2 5 2" xfId="13062" xr:uid="{00000000-0005-0000-0000-000017330000}"/>
    <cellStyle name="Normal 45 2 2 2 5 2 3" xfId="28157" xr:uid="{00000000-0005-0000-0000-0000116E0000}"/>
    <cellStyle name="Normal 45 2 2 2 5 3" xfId="8042" xr:uid="{00000000-0005-0000-0000-00007B1F0000}"/>
    <cellStyle name="Normal 45 2 2 2 5 3 3" xfId="23140" xr:uid="{00000000-0005-0000-0000-0000785A0000}"/>
    <cellStyle name="Normal 45 2 2 2 5 5" xfId="18127" xr:uid="{00000000-0005-0000-0000-0000E3460000}"/>
    <cellStyle name="Normal 45 2 2 2 6" xfId="4681" xr:uid="{00000000-0005-0000-0000-00005A120000}"/>
    <cellStyle name="Normal 45 2 2 2 6 2" xfId="14733" xr:uid="{00000000-0005-0000-0000-00009E390000}"/>
    <cellStyle name="Normal 45 2 2 2 6 2 3" xfId="29828" xr:uid="{00000000-0005-0000-0000-000098740000}"/>
    <cellStyle name="Normal 45 2 2 2 6 3" xfId="9713" xr:uid="{00000000-0005-0000-0000-000002260000}"/>
    <cellStyle name="Normal 45 2 2 2 6 3 3" xfId="24811" xr:uid="{00000000-0005-0000-0000-0000FF600000}"/>
    <cellStyle name="Normal 45 2 2 2 6 5" xfId="19798" xr:uid="{00000000-0005-0000-0000-00006A4D0000}"/>
    <cellStyle name="Normal 45 2 2 2 7" xfId="11391" xr:uid="{00000000-0005-0000-0000-0000902C0000}"/>
    <cellStyle name="Normal 45 2 2 2 7 3" xfId="26486" xr:uid="{00000000-0005-0000-0000-00008A670000}"/>
    <cellStyle name="Normal 45 2 2 2 8" xfId="6370" xr:uid="{00000000-0005-0000-0000-0000F3180000}"/>
    <cellStyle name="Normal 45 2 2 2 8 3" xfId="21469" xr:uid="{00000000-0005-0000-0000-0000F1530000}"/>
    <cellStyle name="Normal 45 2 2 3" xfId="1398" xr:uid="{00000000-0005-0000-0000-000086050000}"/>
    <cellStyle name="Normal 45 2 2 3 2" xfId="1819" xr:uid="{00000000-0005-0000-0000-00002B070000}"/>
    <cellStyle name="Normal 45 2 2 3 2 2" xfId="2658" xr:uid="{00000000-0005-0000-0000-0000720A0000}"/>
    <cellStyle name="Normal 45 2 2 3 2 2 2" xfId="4347" xr:uid="{00000000-0005-0000-0000-00000C110000}"/>
    <cellStyle name="Normal 45 2 2 3 2 2 2 2" xfId="14420" xr:uid="{00000000-0005-0000-0000-000065380000}"/>
    <cellStyle name="Normal 45 2 2 3 2 2 2 2 3" xfId="29515" xr:uid="{00000000-0005-0000-0000-00005F730000}"/>
    <cellStyle name="Normal 45 2 2 3 2 2 2 3" xfId="9400" xr:uid="{00000000-0005-0000-0000-0000C9240000}"/>
    <cellStyle name="Normal 45 2 2 3 2 2 2 3 3" xfId="24498" xr:uid="{00000000-0005-0000-0000-0000C65F0000}"/>
    <cellStyle name="Normal 45 2 2 3 2 2 2 5" xfId="19485" xr:uid="{00000000-0005-0000-0000-0000314C0000}"/>
    <cellStyle name="Normal 45 2 2 3 2 2 3" xfId="6039" xr:uid="{00000000-0005-0000-0000-0000A8170000}"/>
    <cellStyle name="Normal 45 2 2 3 2 2 3 2" xfId="16091" xr:uid="{00000000-0005-0000-0000-0000EC3E0000}"/>
    <cellStyle name="Normal 45 2 2 3 2 2 3 2 3" xfId="31186" xr:uid="{00000000-0005-0000-0000-0000E6790000}"/>
    <cellStyle name="Normal 45 2 2 3 2 2 3 3" xfId="11071" xr:uid="{00000000-0005-0000-0000-0000502B0000}"/>
    <cellStyle name="Normal 45 2 2 3 2 2 3 3 3" xfId="26169" xr:uid="{00000000-0005-0000-0000-00004D660000}"/>
    <cellStyle name="Normal 45 2 2 3 2 2 3 5" xfId="21156" xr:uid="{00000000-0005-0000-0000-0000B8520000}"/>
    <cellStyle name="Normal 45 2 2 3 2 2 4" xfId="12749" xr:uid="{00000000-0005-0000-0000-0000DE310000}"/>
    <cellStyle name="Normal 45 2 2 3 2 2 4 3" xfId="27844" xr:uid="{00000000-0005-0000-0000-0000D86C0000}"/>
    <cellStyle name="Normal 45 2 2 3 2 2 5" xfId="7728" xr:uid="{00000000-0005-0000-0000-0000411E0000}"/>
    <cellStyle name="Normal 45 2 2 3 2 2 5 3" xfId="22827" xr:uid="{00000000-0005-0000-0000-00003F590000}"/>
    <cellStyle name="Normal 45 2 2 3 2 2 7" xfId="17814" xr:uid="{00000000-0005-0000-0000-0000AA450000}"/>
    <cellStyle name="Normal 45 2 2 3 2 3" xfId="3510" xr:uid="{00000000-0005-0000-0000-0000C70D0000}"/>
    <cellStyle name="Normal 45 2 2 3 2 3 2" xfId="13584" xr:uid="{00000000-0005-0000-0000-000021350000}"/>
    <cellStyle name="Normal 45 2 2 3 2 3 2 3" xfId="28679" xr:uid="{00000000-0005-0000-0000-00001B700000}"/>
    <cellStyle name="Normal 45 2 2 3 2 3 3" xfId="8564" xr:uid="{00000000-0005-0000-0000-000085210000}"/>
    <cellStyle name="Normal 45 2 2 3 2 3 3 3" xfId="23662" xr:uid="{00000000-0005-0000-0000-0000825C0000}"/>
    <cellStyle name="Normal 45 2 2 3 2 3 5" xfId="18649" xr:uid="{00000000-0005-0000-0000-0000ED480000}"/>
    <cellStyle name="Normal 45 2 2 3 2 4" xfId="5203" xr:uid="{00000000-0005-0000-0000-000064140000}"/>
    <cellStyle name="Normal 45 2 2 3 2 4 2" xfId="15255" xr:uid="{00000000-0005-0000-0000-0000A83B0000}"/>
    <cellStyle name="Normal 45 2 2 3 2 4 2 3" xfId="30350" xr:uid="{00000000-0005-0000-0000-0000A2760000}"/>
    <cellStyle name="Normal 45 2 2 3 2 4 3" xfId="10235" xr:uid="{00000000-0005-0000-0000-00000C280000}"/>
    <cellStyle name="Normal 45 2 2 3 2 4 3 3" xfId="25333" xr:uid="{00000000-0005-0000-0000-000009630000}"/>
    <cellStyle name="Normal 45 2 2 3 2 4 5" xfId="20320" xr:uid="{00000000-0005-0000-0000-0000744F0000}"/>
    <cellStyle name="Normal 45 2 2 3 2 5" xfId="11913" xr:uid="{00000000-0005-0000-0000-00009A2E0000}"/>
    <cellStyle name="Normal 45 2 2 3 2 5 3" xfId="27008" xr:uid="{00000000-0005-0000-0000-000094690000}"/>
    <cellStyle name="Normal 45 2 2 3 2 6" xfId="6892" xr:uid="{00000000-0005-0000-0000-0000FD1A0000}"/>
    <cellStyle name="Normal 45 2 2 3 2 6 3" xfId="21991" xr:uid="{00000000-0005-0000-0000-0000FB550000}"/>
    <cellStyle name="Normal 45 2 2 3 2 8" xfId="16978" xr:uid="{00000000-0005-0000-0000-000066420000}"/>
    <cellStyle name="Normal 45 2 2 3 3" xfId="2240" xr:uid="{00000000-0005-0000-0000-0000D0080000}"/>
    <cellStyle name="Normal 45 2 2 3 3 2" xfId="3929" xr:uid="{00000000-0005-0000-0000-00006A0F0000}"/>
    <cellStyle name="Normal 45 2 2 3 3 2 2" xfId="14002" xr:uid="{00000000-0005-0000-0000-0000C3360000}"/>
    <cellStyle name="Normal 45 2 2 3 3 2 2 3" xfId="29097" xr:uid="{00000000-0005-0000-0000-0000BD710000}"/>
    <cellStyle name="Normal 45 2 2 3 3 2 3" xfId="8982" xr:uid="{00000000-0005-0000-0000-000027230000}"/>
    <cellStyle name="Normal 45 2 2 3 3 2 3 3" xfId="24080" xr:uid="{00000000-0005-0000-0000-0000245E0000}"/>
    <cellStyle name="Normal 45 2 2 3 3 2 5" xfId="19067" xr:uid="{00000000-0005-0000-0000-00008F4A0000}"/>
    <cellStyle name="Normal 45 2 2 3 3 3" xfId="5621" xr:uid="{00000000-0005-0000-0000-000006160000}"/>
    <cellStyle name="Normal 45 2 2 3 3 3 2" xfId="15673" xr:uid="{00000000-0005-0000-0000-00004A3D0000}"/>
    <cellStyle name="Normal 45 2 2 3 3 3 2 3" xfId="30768" xr:uid="{00000000-0005-0000-0000-000044780000}"/>
    <cellStyle name="Normal 45 2 2 3 3 3 3" xfId="10653" xr:uid="{00000000-0005-0000-0000-0000AE290000}"/>
    <cellStyle name="Normal 45 2 2 3 3 3 3 3" xfId="25751" xr:uid="{00000000-0005-0000-0000-0000AB640000}"/>
    <cellStyle name="Normal 45 2 2 3 3 3 5" xfId="20738" xr:uid="{00000000-0005-0000-0000-000016510000}"/>
    <cellStyle name="Normal 45 2 2 3 3 4" xfId="12331" xr:uid="{00000000-0005-0000-0000-00003C300000}"/>
    <cellStyle name="Normal 45 2 2 3 3 4 3" xfId="27426" xr:uid="{00000000-0005-0000-0000-0000366B0000}"/>
    <cellStyle name="Normal 45 2 2 3 3 5" xfId="7310" xr:uid="{00000000-0005-0000-0000-00009F1C0000}"/>
    <cellStyle name="Normal 45 2 2 3 3 5 3" xfId="22409" xr:uid="{00000000-0005-0000-0000-00009D570000}"/>
    <cellStyle name="Normal 45 2 2 3 3 7" xfId="17396" xr:uid="{00000000-0005-0000-0000-000008440000}"/>
    <cellStyle name="Normal 45 2 2 3 4" xfId="3092" xr:uid="{00000000-0005-0000-0000-0000250C0000}"/>
    <cellStyle name="Normal 45 2 2 3 4 2" xfId="13166" xr:uid="{00000000-0005-0000-0000-00007F330000}"/>
    <cellStyle name="Normal 45 2 2 3 4 2 3" xfId="28261" xr:uid="{00000000-0005-0000-0000-0000796E0000}"/>
    <cellStyle name="Normal 45 2 2 3 4 3" xfId="8146" xr:uid="{00000000-0005-0000-0000-0000E31F0000}"/>
    <cellStyle name="Normal 45 2 2 3 4 3 3" xfId="23244" xr:uid="{00000000-0005-0000-0000-0000E05A0000}"/>
    <cellStyle name="Normal 45 2 2 3 4 5" xfId="18231" xr:uid="{00000000-0005-0000-0000-00004B470000}"/>
    <cellStyle name="Normal 45 2 2 3 5" xfId="4785" xr:uid="{00000000-0005-0000-0000-0000C2120000}"/>
    <cellStyle name="Normal 45 2 2 3 5 2" xfId="14837" xr:uid="{00000000-0005-0000-0000-0000063A0000}"/>
    <cellStyle name="Normal 45 2 2 3 5 2 3" xfId="29932" xr:uid="{00000000-0005-0000-0000-000000750000}"/>
    <cellStyle name="Normal 45 2 2 3 5 3" xfId="9817" xr:uid="{00000000-0005-0000-0000-00006A260000}"/>
    <cellStyle name="Normal 45 2 2 3 5 3 3" xfId="24915" xr:uid="{00000000-0005-0000-0000-000067610000}"/>
    <cellStyle name="Normal 45 2 2 3 5 5" xfId="19902" xr:uid="{00000000-0005-0000-0000-0000D24D0000}"/>
    <cellStyle name="Normal 45 2 2 3 6" xfId="11495" xr:uid="{00000000-0005-0000-0000-0000F82C0000}"/>
    <cellStyle name="Normal 45 2 2 3 6 3" xfId="26590" xr:uid="{00000000-0005-0000-0000-0000F2670000}"/>
    <cellStyle name="Normal 45 2 2 3 7" xfId="6474" xr:uid="{00000000-0005-0000-0000-00005B190000}"/>
    <cellStyle name="Normal 45 2 2 3 7 3" xfId="21573" xr:uid="{00000000-0005-0000-0000-000059540000}"/>
    <cellStyle name="Normal 45 2 2 3 9" xfId="16560" xr:uid="{00000000-0005-0000-0000-0000C4400000}"/>
    <cellStyle name="Normal 45 2 2 4" xfId="1611" xr:uid="{00000000-0005-0000-0000-00005B060000}"/>
    <cellStyle name="Normal 45 2 2 4 2" xfId="2450" xr:uid="{00000000-0005-0000-0000-0000A2090000}"/>
    <cellStyle name="Normal 45 2 2 4 2 2" xfId="4139" xr:uid="{00000000-0005-0000-0000-00003C100000}"/>
    <cellStyle name="Normal 45 2 2 4 2 2 2" xfId="14212" xr:uid="{00000000-0005-0000-0000-000095370000}"/>
    <cellStyle name="Normal 45 2 2 4 2 2 2 3" xfId="29307" xr:uid="{00000000-0005-0000-0000-00008F720000}"/>
    <cellStyle name="Normal 45 2 2 4 2 2 3" xfId="9192" xr:uid="{00000000-0005-0000-0000-0000F9230000}"/>
    <cellStyle name="Normal 45 2 2 4 2 2 3 3" xfId="24290" xr:uid="{00000000-0005-0000-0000-0000F65E0000}"/>
    <cellStyle name="Normal 45 2 2 4 2 2 5" xfId="19277" xr:uid="{00000000-0005-0000-0000-0000614B0000}"/>
    <cellStyle name="Normal 45 2 2 4 2 3" xfId="5831" xr:uid="{00000000-0005-0000-0000-0000D8160000}"/>
    <cellStyle name="Normal 45 2 2 4 2 3 2" xfId="15883" xr:uid="{00000000-0005-0000-0000-00001C3E0000}"/>
    <cellStyle name="Normal 45 2 2 4 2 3 2 3" xfId="30978" xr:uid="{00000000-0005-0000-0000-000016790000}"/>
    <cellStyle name="Normal 45 2 2 4 2 3 3" xfId="10863" xr:uid="{00000000-0005-0000-0000-0000802A0000}"/>
    <cellStyle name="Normal 45 2 2 4 2 3 3 3" xfId="25961" xr:uid="{00000000-0005-0000-0000-00007D650000}"/>
    <cellStyle name="Normal 45 2 2 4 2 3 5" xfId="20948" xr:uid="{00000000-0005-0000-0000-0000E8510000}"/>
    <cellStyle name="Normal 45 2 2 4 2 4" xfId="12541" xr:uid="{00000000-0005-0000-0000-00000E310000}"/>
    <cellStyle name="Normal 45 2 2 4 2 4 3" xfId="27636" xr:uid="{00000000-0005-0000-0000-0000086C0000}"/>
    <cellStyle name="Normal 45 2 2 4 2 5" xfId="7520" xr:uid="{00000000-0005-0000-0000-0000711D0000}"/>
    <cellStyle name="Normal 45 2 2 4 2 5 3" xfId="22619" xr:uid="{00000000-0005-0000-0000-00006F580000}"/>
    <cellStyle name="Normal 45 2 2 4 2 7" xfId="17606" xr:uid="{00000000-0005-0000-0000-0000DA440000}"/>
    <cellStyle name="Normal 45 2 2 4 3" xfId="3302" xr:uid="{00000000-0005-0000-0000-0000F70C0000}"/>
    <cellStyle name="Normal 45 2 2 4 3 2" xfId="13376" xr:uid="{00000000-0005-0000-0000-000051340000}"/>
    <cellStyle name="Normal 45 2 2 4 3 2 3" xfId="28471" xr:uid="{00000000-0005-0000-0000-00004B6F0000}"/>
    <cellStyle name="Normal 45 2 2 4 3 3" xfId="8356" xr:uid="{00000000-0005-0000-0000-0000B5200000}"/>
    <cellStyle name="Normal 45 2 2 4 3 3 3" xfId="23454" xr:uid="{00000000-0005-0000-0000-0000B25B0000}"/>
    <cellStyle name="Normal 45 2 2 4 3 5" xfId="18441" xr:uid="{00000000-0005-0000-0000-00001D480000}"/>
    <cellStyle name="Normal 45 2 2 4 4" xfId="4995" xr:uid="{00000000-0005-0000-0000-000094130000}"/>
    <cellStyle name="Normal 45 2 2 4 4 2" xfId="15047" xr:uid="{00000000-0005-0000-0000-0000D83A0000}"/>
    <cellStyle name="Normal 45 2 2 4 4 2 3" xfId="30142" xr:uid="{00000000-0005-0000-0000-0000D2750000}"/>
    <cellStyle name="Normal 45 2 2 4 4 3" xfId="10027" xr:uid="{00000000-0005-0000-0000-00003C270000}"/>
    <cellStyle name="Normal 45 2 2 4 4 3 3" xfId="25125" xr:uid="{00000000-0005-0000-0000-000039620000}"/>
    <cellStyle name="Normal 45 2 2 4 4 5" xfId="20112" xr:uid="{00000000-0005-0000-0000-0000A44E0000}"/>
    <cellStyle name="Normal 45 2 2 4 5" xfId="11705" xr:uid="{00000000-0005-0000-0000-0000CA2D0000}"/>
    <cellStyle name="Normal 45 2 2 4 5 3" xfId="26800" xr:uid="{00000000-0005-0000-0000-0000C4680000}"/>
    <cellStyle name="Normal 45 2 2 4 6" xfId="6684" xr:uid="{00000000-0005-0000-0000-00002D1A0000}"/>
    <cellStyle name="Normal 45 2 2 4 6 3" xfId="21783" xr:uid="{00000000-0005-0000-0000-00002B550000}"/>
    <cellStyle name="Normal 45 2 2 4 8" xfId="16770" xr:uid="{00000000-0005-0000-0000-000096410000}"/>
    <cellStyle name="Normal 45 2 2 5" xfId="2032" xr:uid="{00000000-0005-0000-0000-000000080000}"/>
    <cellStyle name="Normal 45 2 2 5 2" xfId="3721" xr:uid="{00000000-0005-0000-0000-00009A0E0000}"/>
    <cellStyle name="Normal 45 2 2 5 2 2" xfId="13794" xr:uid="{00000000-0005-0000-0000-0000F3350000}"/>
    <cellStyle name="Normal 45 2 2 5 2 2 3" xfId="28889" xr:uid="{00000000-0005-0000-0000-0000ED700000}"/>
    <cellStyle name="Normal 45 2 2 5 2 3" xfId="8774" xr:uid="{00000000-0005-0000-0000-000057220000}"/>
    <cellStyle name="Normal 45 2 2 5 2 3 3" xfId="23872" xr:uid="{00000000-0005-0000-0000-0000545D0000}"/>
    <cellStyle name="Normal 45 2 2 5 2 5" xfId="18859" xr:uid="{00000000-0005-0000-0000-0000BF490000}"/>
    <cellStyle name="Normal 45 2 2 5 3" xfId="5413" xr:uid="{00000000-0005-0000-0000-000036150000}"/>
    <cellStyle name="Normal 45 2 2 5 3 2" xfId="15465" xr:uid="{00000000-0005-0000-0000-00007A3C0000}"/>
    <cellStyle name="Normal 45 2 2 5 3 2 3" xfId="30560" xr:uid="{00000000-0005-0000-0000-000074770000}"/>
    <cellStyle name="Normal 45 2 2 5 3 3" xfId="10445" xr:uid="{00000000-0005-0000-0000-0000DE280000}"/>
    <cellStyle name="Normal 45 2 2 5 3 3 3" xfId="25543" xr:uid="{00000000-0005-0000-0000-0000DB630000}"/>
    <cellStyle name="Normal 45 2 2 5 3 5" xfId="20530" xr:uid="{00000000-0005-0000-0000-000046500000}"/>
    <cellStyle name="Normal 45 2 2 5 4" xfId="12123" xr:uid="{00000000-0005-0000-0000-00006C2F0000}"/>
    <cellStyle name="Normal 45 2 2 5 4 3" xfId="27218" xr:uid="{00000000-0005-0000-0000-0000666A0000}"/>
    <cellStyle name="Normal 45 2 2 5 5" xfId="7102" xr:uid="{00000000-0005-0000-0000-0000CF1B0000}"/>
    <cellStyle name="Normal 45 2 2 5 5 3" xfId="22201" xr:uid="{00000000-0005-0000-0000-0000CD560000}"/>
    <cellStyle name="Normal 45 2 2 5 7" xfId="17188" xr:uid="{00000000-0005-0000-0000-000038430000}"/>
    <cellStyle name="Normal 45 2 2 6" xfId="2884" xr:uid="{00000000-0005-0000-0000-0000550B0000}"/>
    <cellStyle name="Normal 45 2 2 6 2" xfId="12958" xr:uid="{00000000-0005-0000-0000-0000AF320000}"/>
    <cellStyle name="Normal 45 2 2 6 2 3" xfId="28053" xr:uid="{00000000-0005-0000-0000-0000A96D0000}"/>
    <cellStyle name="Normal 45 2 2 6 3" xfId="7938" xr:uid="{00000000-0005-0000-0000-0000131F0000}"/>
    <cellStyle name="Normal 45 2 2 6 3 3" xfId="23036" xr:uid="{00000000-0005-0000-0000-0000105A0000}"/>
    <cellStyle name="Normal 45 2 2 6 5" xfId="18023" xr:uid="{00000000-0005-0000-0000-00007B460000}"/>
    <cellStyle name="Normal 45 2 2 7" xfId="4577" xr:uid="{00000000-0005-0000-0000-0000F2110000}"/>
    <cellStyle name="Normal 45 2 2 7 2" xfId="14629" xr:uid="{00000000-0005-0000-0000-000036390000}"/>
    <cellStyle name="Normal 45 2 2 7 2 3" xfId="29724" xr:uid="{00000000-0005-0000-0000-000030740000}"/>
    <cellStyle name="Normal 45 2 2 7 3" xfId="9609" xr:uid="{00000000-0005-0000-0000-00009A250000}"/>
    <cellStyle name="Normal 45 2 2 7 3 3" xfId="24707" xr:uid="{00000000-0005-0000-0000-000097600000}"/>
    <cellStyle name="Normal 45 2 2 7 5" xfId="19694" xr:uid="{00000000-0005-0000-0000-0000024D0000}"/>
    <cellStyle name="Normal 45 2 2 8" xfId="11287" xr:uid="{00000000-0005-0000-0000-0000282C0000}"/>
    <cellStyle name="Normal 45 2 2 8 3" xfId="26382" xr:uid="{00000000-0005-0000-0000-000022670000}"/>
    <cellStyle name="Normal 45 2 2 9" xfId="6266" xr:uid="{00000000-0005-0000-0000-00008B180000}"/>
    <cellStyle name="Normal 45 2 2 9 3" xfId="21365" xr:uid="{00000000-0005-0000-0000-000089530000}"/>
    <cellStyle name="Normal 45 2 3" xfId="1231" xr:uid="{00000000-0005-0000-0000-0000DF040000}"/>
    <cellStyle name="Normal 45 2 3 10" xfId="16404" xr:uid="{00000000-0005-0000-0000-000028400000}"/>
    <cellStyle name="Normal 45 2 3 2" xfId="1450" xr:uid="{00000000-0005-0000-0000-0000BA050000}"/>
    <cellStyle name="Normal 45 2 3 2 2" xfId="1871" xr:uid="{00000000-0005-0000-0000-00005F070000}"/>
    <cellStyle name="Normal 45 2 3 2 2 2" xfId="2710" xr:uid="{00000000-0005-0000-0000-0000A60A0000}"/>
    <cellStyle name="Normal 45 2 3 2 2 2 2" xfId="4399" xr:uid="{00000000-0005-0000-0000-000040110000}"/>
    <cellStyle name="Normal 45 2 3 2 2 2 2 2" xfId="14472" xr:uid="{00000000-0005-0000-0000-000099380000}"/>
    <cellStyle name="Normal 45 2 3 2 2 2 2 2 3" xfId="29567" xr:uid="{00000000-0005-0000-0000-000093730000}"/>
    <cellStyle name="Normal 45 2 3 2 2 2 2 3" xfId="9452" xr:uid="{00000000-0005-0000-0000-0000FD240000}"/>
    <cellStyle name="Normal 45 2 3 2 2 2 2 3 3" xfId="24550" xr:uid="{00000000-0005-0000-0000-0000FA5F0000}"/>
    <cellStyle name="Normal 45 2 3 2 2 2 2 5" xfId="19537" xr:uid="{00000000-0005-0000-0000-0000654C0000}"/>
    <cellStyle name="Normal 45 2 3 2 2 2 3" xfId="6091" xr:uid="{00000000-0005-0000-0000-0000DC170000}"/>
    <cellStyle name="Normal 45 2 3 2 2 2 3 2" xfId="16143" xr:uid="{00000000-0005-0000-0000-0000203F0000}"/>
    <cellStyle name="Normal 45 2 3 2 2 2 3 2 3" xfId="31238" xr:uid="{00000000-0005-0000-0000-00001A7A0000}"/>
    <cellStyle name="Normal 45 2 3 2 2 2 3 3" xfId="11123" xr:uid="{00000000-0005-0000-0000-0000842B0000}"/>
    <cellStyle name="Normal 45 2 3 2 2 2 3 3 3" xfId="26221" xr:uid="{00000000-0005-0000-0000-000081660000}"/>
    <cellStyle name="Normal 45 2 3 2 2 2 3 5" xfId="21208" xr:uid="{00000000-0005-0000-0000-0000EC520000}"/>
    <cellStyle name="Normal 45 2 3 2 2 2 4" xfId="12801" xr:uid="{00000000-0005-0000-0000-000012320000}"/>
    <cellStyle name="Normal 45 2 3 2 2 2 4 3" xfId="27896" xr:uid="{00000000-0005-0000-0000-00000C6D0000}"/>
    <cellStyle name="Normal 45 2 3 2 2 2 5" xfId="7780" xr:uid="{00000000-0005-0000-0000-0000751E0000}"/>
    <cellStyle name="Normal 45 2 3 2 2 2 5 3" xfId="22879" xr:uid="{00000000-0005-0000-0000-000073590000}"/>
    <cellStyle name="Normal 45 2 3 2 2 2 7" xfId="17866" xr:uid="{00000000-0005-0000-0000-0000DE450000}"/>
    <cellStyle name="Normal 45 2 3 2 2 3" xfId="3562" xr:uid="{00000000-0005-0000-0000-0000FB0D0000}"/>
    <cellStyle name="Normal 45 2 3 2 2 3 2" xfId="13636" xr:uid="{00000000-0005-0000-0000-000055350000}"/>
    <cellStyle name="Normal 45 2 3 2 2 3 2 3" xfId="28731" xr:uid="{00000000-0005-0000-0000-00004F700000}"/>
    <cellStyle name="Normal 45 2 3 2 2 3 3" xfId="8616" xr:uid="{00000000-0005-0000-0000-0000B9210000}"/>
    <cellStyle name="Normal 45 2 3 2 2 3 3 3" xfId="23714" xr:uid="{00000000-0005-0000-0000-0000B65C0000}"/>
    <cellStyle name="Normal 45 2 3 2 2 3 5" xfId="18701" xr:uid="{00000000-0005-0000-0000-000021490000}"/>
    <cellStyle name="Normal 45 2 3 2 2 4" xfId="5255" xr:uid="{00000000-0005-0000-0000-000098140000}"/>
    <cellStyle name="Normal 45 2 3 2 2 4 2" xfId="15307" xr:uid="{00000000-0005-0000-0000-0000DC3B0000}"/>
    <cellStyle name="Normal 45 2 3 2 2 4 2 3" xfId="30402" xr:uid="{00000000-0005-0000-0000-0000D6760000}"/>
    <cellStyle name="Normal 45 2 3 2 2 4 3" xfId="10287" xr:uid="{00000000-0005-0000-0000-000040280000}"/>
    <cellStyle name="Normal 45 2 3 2 2 4 3 3" xfId="25385" xr:uid="{00000000-0005-0000-0000-00003D630000}"/>
    <cellStyle name="Normal 45 2 3 2 2 4 5" xfId="20372" xr:uid="{00000000-0005-0000-0000-0000A84F0000}"/>
    <cellStyle name="Normal 45 2 3 2 2 5" xfId="11965" xr:uid="{00000000-0005-0000-0000-0000CE2E0000}"/>
    <cellStyle name="Normal 45 2 3 2 2 5 3" xfId="27060" xr:uid="{00000000-0005-0000-0000-0000C8690000}"/>
    <cellStyle name="Normal 45 2 3 2 2 6" xfId="6944" xr:uid="{00000000-0005-0000-0000-0000311B0000}"/>
    <cellStyle name="Normal 45 2 3 2 2 6 3" xfId="22043" xr:uid="{00000000-0005-0000-0000-00002F560000}"/>
    <cellStyle name="Normal 45 2 3 2 2 8" xfId="17030" xr:uid="{00000000-0005-0000-0000-00009A420000}"/>
    <cellStyle name="Normal 45 2 3 2 3" xfId="2292" xr:uid="{00000000-0005-0000-0000-000004090000}"/>
    <cellStyle name="Normal 45 2 3 2 3 2" xfId="3981" xr:uid="{00000000-0005-0000-0000-00009E0F0000}"/>
    <cellStyle name="Normal 45 2 3 2 3 2 2" xfId="14054" xr:uid="{00000000-0005-0000-0000-0000F7360000}"/>
    <cellStyle name="Normal 45 2 3 2 3 2 2 3" xfId="29149" xr:uid="{00000000-0005-0000-0000-0000F1710000}"/>
    <cellStyle name="Normal 45 2 3 2 3 2 3" xfId="9034" xr:uid="{00000000-0005-0000-0000-00005B230000}"/>
    <cellStyle name="Normal 45 2 3 2 3 2 3 3" xfId="24132" xr:uid="{00000000-0005-0000-0000-0000585E0000}"/>
    <cellStyle name="Normal 45 2 3 2 3 2 5" xfId="19119" xr:uid="{00000000-0005-0000-0000-0000C34A0000}"/>
    <cellStyle name="Normal 45 2 3 2 3 3" xfId="5673" xr:uid="{00000000-0005-0000-0000-00003A160000}"/>
    <cellStyle name="Normal 45 2 3 2 3 3 2" xfId="15725" xr:uid="{00000000-0005-0000-0000-00007E3D0000}"/>
    <cellStyle name="Normal 45 2 3 2 3 3 2 3" xfId="30820" xr:uid="{00000000-0005-0000-0000-000078780000}"/>
    <cellStyle name="Normal 45 2 3 2 3 3 3" xfId="10705" xr:uid="{00000000-0005-0000-0000-0000E2290000}"/>
    <cellStyle name="Normal 45 2 3 2 3 3 3 3" xfId="25803" xr:uid="{00000000-0005-0000-0000-0000DF640000}"/>
    <cellStyle name="Normal 45 2 3 2 3 3 5" xfId="20790" xr:uid="{00000000-0005-0000-0000-00004A510000}"/>
    <cellStyle name="Normal 45 2 3 2 3 4" xfId="12383" xr:uid="{00000000-0005-0000-0000-000070300000}"/>
    <cellStyle name="Normal 45 2 3 2 3 4 3" xfId="27478" xr:uid="{00000000-0005-0000-0000-00006A6B0000}"/>
    <cellStyle name="Normal 45 2 3 2 3 5" xfId="7362" xr:uid="{00000000-0005-0000-0000-0000D31C0000}"/>
    <cellStyle name="Normal 45 2 3 2 3 5 3" xfId="22461" xr:uid="{00000000-0005-0000-0000-0000D1570000}"/>
    <cellStyle name="Normal 45 2 3 2 3 7" xfId="17448" xr:uid="{00000000-0005-0000-0000-00003C440000}"/>
    <cellStyle name="Normal 45 2 3 2 4" xfId="3144" xr:uid="{00000000-0005-0000-0000-0000590C0000}"/>
    <cellStyle name="Normal 45 2 3 2 4 2" xfId="13218" xr:uid="{00000000-0005-0000-0000-0000B3330000}"/>
    <cellStyle name="Normal 45 2 3 2 4 2 3" xfId="28313" xr:uid="{00000000-0005-0000-0000-0000AD6E0000}"/>
    <cellStyle name="Normal 45 2 3 2 4 3" xfId="8198" xr:uid="{00000000-0005-0000-0000-000017200000}"/>
    <cellStyle name="Normal 45 2 3 2 4 3 3" xfId="23296" xr:uid="{00000000-0005-0000-0000-0000145B0000}"/>
    <cellStyle name="Normal 45 2 3 2 4 5" xfId="18283" xr:uid="{00000000-0005-0000-0000-00007F470000}"/>
    <cellStyle name="Normal 45 2 3 2 5" xfId="4837" xr:uid="{00000000-0005-0000-0000-0000F6120000}"/>
    <cellStyle name="Normal 45 2 3 2 5 2" xfId="14889" xr:uid="{00000000-0005-0000-0000-00003A3A0000}"/>
    <cellStyle name="Normal 45 2 3 2 5 2 3" xfId="29984" xr:uid="{00000000-0005-0000-0000-000034750000}"/>
    <cellStyle name="Normal 45 2 3 2 5 3" xfId="9869" xr:uid="{00000000-0005-0000-0000-00009E260000}"/>
    <cellStyle name="Normal 45 2 3 2 5 3 3" xfId="24967" xr:uid="{00000000-0005-0000-0000-00009B610000}"/>
    <cellStyle name="Normal 45 2 3 2 5 5" xfId="19954" xr:uid="{00000000-0005-0000-0000-0000064E0000}"/>
    <cellStyle name="Normal 45 2 3 2 6" xfId="11547" xr:uid="{00000000-0005-0000-0000-00002C2D0000}"/>
    <cellStyle name="Normal 45 2 3 2 6 3" xfId="26642" xr:uid="{00000000-0005-0000-0000-000026680000}"/>
    <cellStyle name="Normal 45 2 3 2 7" xfId="6526" xr:uid="{00000000-0005-0000-0000-00008F190000}"/>
    <cellStyle name="Normal 45 2 3 2 7 3" xfId="21625" xr:uid="{00000000-0005-0000-0000-00008D540000}"/>
    <cellStyle name="Normal 45 2 3 2 9" xfId="16612" xr:uid="{00000000-0005-0000-0000-0000F8400000}"/>
    <cellStyle name="Normal 45 2 3 3" xfId="1663" xr:uid="{00000000-0005-0000-0000-00008F060000}"/>
    <cellStyle name="Normal 45 2 3 3 2" xfId="2502" xr:uid="{00000000-0005-0000-0000-0000D6090000}"/>
    <cellStyle name="Normal 45 2 3 3 2 2" xfId="4191" xr:uid="{00000000-0005-0000-0000-000070100000}"/>
    <cellStyle name="Normal 45 2 3 3 2 2 2" xfId="14264" xr:uid="{00000000-0005-0000-0000-0000C9370000}"/>
    <cellStyle name="Normal 45 2 3 3 2 2 2 3" xfId="29359" xr:uid="{00000000-0005-0000-0000-0000C3720000}"/>
    <cellStyle name="Normal 45 2 3 3 2 2 3" xfId="9244" xr:uid="{00000000-0005-0000-0000-00002D240000}"/>
    <cellStyle name="Normal 45 2 3 3 2 2 3 3" xfId="24342" xr:uid="{00000000-0005-0000-0000-00002A5F0000}"/>
    <cellStyle name="Normal 45 2 3 3 2 2 5" xfId="19329" xr:uid="{00000000-0005-0000-0000-0000954B0000}"/>
    <cellStyle name="Normal 45 2 3 3 2 3" xfId="5883" xr:uid="{00000000-0005-0000-0000-00000C170000}"/>
    <cellStyle name="Normal 45 2 3 3 2 3 2" xfId="15935" xr:uid="{00000000-0005-0000-0000-0000503E0000}"/>
    <cellStyle name="Normal 45 2 3 3 2 3 2 3" xfId="31030" xr:uid="{00000000-0005-0000-0000-00004A790000}"/>
    <cellStyle name="Normal 45 2 3 3 2 3 3" xfId="10915" xr:uid="{00000000-0005-0000-0000-0000B42A0000}"/>
    <cellStyle name="Normal 45 2 3 3 2 3 3 3" xfId="26013" xr:uid="{00000000-0005-0000-0000-0000B1650000}"/>
    <cellStyle name="Normal 45 2 3 3 2 3 5" xfId="21000" xr:uid="{00000000-0005-0000-0000-00001C520000}"/>
    <cellStyle name="Normal 45 2 3 3 2 4" xfId="12593" xr:uid="{00000000-0005-0000-0000-000042310000}"/>
    <cellStyle name="Normal 45 2 3 3 2 4 3" xfId="27688" xr:uid="{00000000-0005-0000-0000-00003C6C0000}"/>
    <cellStyle name="Normal 45 2 3 3 2 5" xfId="7572" xr:uid="{00000000-0005-0000-0000-0000A51D0000}"/>
    <cellStyle name="Normal 45 2 3 3 2 5 3" xfId="22671" xr:uid="{00000000-0005-0000-0000-0000A3580000}"/>
    <cellStyle name="Normal 45 2 3 3 2 7" xfId="17658" xr:uid="{00000000-0005-0000-0000-00000E450000}"/>
    <cellStyle name="Normal 45 2 3 3 3" xfId="3354" xr:uid="{00000000-0005-0000-0000-00002B0D0000}"/>
    <cellStyle name="Normal 45 2 3 3 3 2" xfId="13428" xr:uid="{00000000-0005-0000-0000-000085340000}"/>
    <cellStyle name="Normal 45 2 3 3 3 2 3" xfId="28523" xr:uid="{00000000-0005-0000-0000-00007F6F0000}"/>
    <cellStyle name="Normal 45 2 3 3 3 3" xfId="8408" xr:uid="{00000000-0005-0000-0000-0000E9200000}"/>
    <cellStyle name="Normal 45 2 3 3 3 3 3" xfId="23506" xr:uid="{00000000-0005-0000-0000-0000E65B0000}"/>
    <cellStyle name="Normal 45 2 3 3 3 5" xfId="18493" xr:uid="{00000000-0005-0000-0000-000051480000}"/>
    <cellStyle name="Normal 45 2 3 3 4" xfId="5047" xr:uid="{00000000-0005-0000-0000-0000C8130000}"/>
    <cellStyle name="Normal 45 2 3 3 4 2" xfId="15099" xr:uid="{00000000-0005-0000-0000-00000C3B0000}"/>
    <cellStyle name="Normal 45 2 3 3 4 2 3" xfId="30194" xr:uid="{00000000-0005-0000-0000-000006760000}"/>
    <cellStyle name="Normal 45 2 3 3 4 3" xfId="10079" xr:uid="{00000000-0005-0000-0000-000070270000}"/>
    <cellStyle name="Normal 45 2 3 3 4 3 3" xfId="25177" xr:uid="{00000000-0005-0000-0000-00006D620000}"/>
    <cellStyle name="Normal 45 2 3 3 4 5" xfId="20164" xr:uid="{00000000-0005-0000-0000-0000D84E0000}"/>
    <cellStyle name="Normal 45 2 3 3 5" xfId="11757" xr:uid="{00000000-0005-0000-0000-0000FE2D0000}"/>
    <cellStyle name="Normal 45 2 3 3 5 3" xfId="26852" xr:uid="{00000000-0005-0000-0000-0000F8680000}"/>
    <cellStyle name="Normal 45 2 3 3 6" xfId="6736" xr:uid="{00000000-0005-0000-0000-0000611A0000}"/>
    <cellStyle name="Normal 45 2 3 3 6 3" xfId="21835" xr:uid="{00000000-0005-0000-0000-00005F550000}"/>
    <cellStyle name="Normal 45 2 3 3 8" xfId="16822" xr:uid="{00000000-0005-0000-0000-0000CA410000}"/>
    <cellStyle name="Normal 45 2 3 4" xfId="2084" xr:uid="{00000000-0005-0000-0000-000034080000}"/>
    <cellStyle name="Normal 45 2 3 4 2" xfId="3773" xr:uid="{00000000-0005-0000-0000-0000CE0E0000}"/>
    <cellStyle name="Normal 45 2 3 4 2 2" xfId="13846" xr:uid="{00000000-0005-0000-0000-000027360000}"/>
    <cellStyle name="Normal 45 2 3 4 2 2 3" xfId="28941" xr:uid="{00000000-0005-0000-0000-000021710000}"/>
    <cellStyle name="Normal 45 2 3 4 2 3" xfId="8826" xr:uid="{00000000-0005-0000-0000-00008B220000}"/>
    <cellStyle name="Normal 45 2 3 4 2 3 3" xfId="23924" xr:uid="{00000000-0005-0000-0000-0000885D0000}"/>
    <cellStyle name="Normal 45 2 3 4 2 5" xfId="18911" xr:uid="{00000000-0005-0000-0000-0000F3490000}"/>
    <cellStyle name="Normal 45 2 3 4 3" xfId="5465" xr:uid="{00000000-0005-0000-0000-00006A150000}"/>
    <cellStyle name="Normal 45 2 3 4 3 2" xfId="15517" xr:uid="{00000000-0005-0000-0000-0000AE3C0000}"/>
    <cellStyle name="Normal 45 2 3 4 3 2 3" xfId="30612" xr:uid="{00000000-0005-0000-0000-0000A8770000}"/>
    <cellStyle name="Normal 45 2 3 4 3 3" xfId="10497" xr:uid="{00000000-0005-0000-0000-000012290000}"/>
    <cellStyle name="Normal 45 2 3 4 3 3 3" xfId="25595" xr:uid="{00000000-0005-0000-0000-00000F640000}"/>
    <cellStyle name="Normal 45 2 3 4 3 5" xfId="20582" xr:uid="{00000000-0005-0000-0000-00007A500000}"/>
    <cellStyle name="Normal 45 2 3 4 4" xfId="12175" xr:uid="{00000000-0005-0000-0000-0000A02F0000}"/>
    <cellStyle name="Normal 45 2 3 4 4 3" xfId="27270" xr:uid="{00000000-0005-0000-0000-00009A6A0000}"/>
    <cellStyle name="Normal 45 2 3 4 5" xfId="7154" xr:uid="{00000000-0005-0000-0000-0000031C0000}"/>
    <cellStyle name="Normal 45 2 3 4 5 3" xfId="22253" xr:uid="{00000000-0005-0000-0000-000001570000}"/>
    <cellStyle name="Normal 45 2 3 4 7" xfId="17240" xr:uid="{00000000-0005-0000-0000-00006C430000}"/>
    <cellStyle name="Normal 45 2 3 5" xfId="2936" xr:uid="{00000000-0005-0000-0000-0000890B0000}"/>
    <cellStyle name="Normal 45 2 3 5 2" xfId="13010" xr:uid="{00000000-0005-0000-0000-0000E3320000}"/>
    <cellStyle name="Normal 45 2 3 5 2 3" xfId="28105" xr:uid="{00000000-0005-0000-0000-0000DD6D0000}"/>
    <cellStyle name="Normal 45 2 3 5 3" xfId="7990" xr:uid="{00000000-0005-0000-0000-0000471F0000}"/>
    <cellStyle name="Normal 45 2 3 5 3 3" xfId="23088" xr:uid="{00000000-0005-0000-0000-0000445A0000}"/>
    <cellStyle name="Normal 45 2 3 5 5" xfId="18075" xr:uid="{00000000-0005-0000-0000-0000AF460000}"/>
    <cellStyle name="Normal 45 2 3 6" xfId="4629" xr:uid="{00000000-0005-0000-0000-000026120000}"/>
    <cellStyle name="Normal 45 2 3 6 2" xfId="14681" xr:uid="{00000000-0005-0000-0000-00006A390000}"/>
    <cellStyle name="Normal 45 2 3 6 2 3" xfId="29776" xr:uid="{00000000-0005-0000-0000-000064740000}"/>
    <cellStyle name="Normal 45 2 3 6 3" xfId="9661" xr:uid="{00000000-0005-0000-0000-0000CE250000}"/>
    <cellStyle name="Normal 45 2 3 6 3 3" xfId="24759" xr:uid="{00000000-0005-0000-0000-0000CB600000}"/>
    <cellStyle name="Normal 45 2 3 6 5" xfId="19746" xr:uid="{00000000-0005-0000-0000-0000364D0000}"/>
    <cellStyle name="Normal 45 2 3 7" xfId="11339" xr:uid="{00000000-0005-0000-0000-00005C2C0000}"/>
    <cellStyle name="Normal 45 2 3 7 3" xfId="26434" xr:uid="{00000000-0005-0000-0000-000056670000}"/>
    <cellStyle name="Normal 45 2 3 8" xfId="6318" xr:uid="{00000000-0005-0000-0000-0000BF180000}"/>
    <cellStyle name="Normal 45 2 3 8 3" xfId="21417" xr:uid="{00000000-0005-0000-0000-0000BD530000}"/>
    <cellStyle name="Normal 45 2 4" xfId="1344" xr:uid="{00000000-0005-0000-0000-000050050000}"/>
    <cellStyle name="Normal 45 2 4 2" xfId="1767" xr:uid="{00000000-0005-0000-0000-0000F7060000}"/>
    <cellStyle name="Normal 45 2 4 2 2" xfId="2606" xr:uid="{00000000-0005-0000-0000-00003E0A0000}"/>
    <cellStyle name="Normal 45 2 4 2 2 2" xfId="4295" xr:uid="{00000000-0005-0000-0000-0000D8100000}"/>
    <cellStyle name="Normal 45 2 4 2 2 2 2" xfId="14368" xr:uid="{00000000-0005-0000-0000-000031380000}"/>
    <cellStyle name="Normal 45 2 4 2 2 2 2 3" xfId="29463" xr:uid="{00000000-0005-0000-0000-00002B730000}"/>
    <cellStyle name="Normal 45 2 4 2 2 2 3" xfId="9348" xr:uid="{00000000-0005-0000-0000-000095240000}"/>
    <cellStyle name="Normal 45 2 4 2 2 2 3 3" xfId="24446" xr:uid="{00000000-0005-0000-0000-0000925F0000}"/>
    <cellStyle name="Normal 45 2 4 2 2 2 5" xfId="19433" xr:uid="{00000000-0005-0000-0000-0000FD4B0000}"/>
    <cellStyle name="Normal 45 2 4 2 2 3" xfId="5987" xr:uid="{00000000-0005-0000-0000-000074170000}"/>
    <cellStyle name="Normal 45 2 4 2 2 3 2" xfId="16039" xr:uid="{00000000-0005-0000-0000-0000B83E0000}"/>
    <cellStyle name="Normal 45 2 4 2 2 3 2 3" xfId="31134" xr:uid="{00000000-0005-0000-0000-0000B2790000}"/>
    <cellStyle name="Normal 45 2 4 2 2 3 3" xfId="11019" xr:uid="{00000000-0005-0000-0000-00001C2B0000}"/>
    <cellStyle name="Normal 45 2 4 2 2 3 3 3" xfId="26117" xr:uid="{00000000-0005-0000-0000-000019660000}"/>
    <cellStyle name="Normal 45 2 4 2 2 3 5" xfId="21104" xr:uid="{00000000-0005-0000-0000-000084520000}"/>
    <cellStyle name="Normal 45 2 4 2 2 4" xfId="12697" xr:uid="{00000000-0005-0000-0000-0000AA310000}"/>
    <cellStyle name="Normal 45 2 4 2 2 4 3" xfId="27792" xr:uid="{00000000-0005-0000-0000-0000A46C0000}"/>
    <cellStyle name="Normal 45 2 4 2 2 5" xfId="7676" xr:uid="{00000000-0005-0000-0000-00000D1E0000}"/>
    <cellStyle name="Normal 45 2 4 2 2 5 3" xfId="22775" xr:uid="{00000000-0005-0000-0000-00000B590000}"/>
    <cellStyle name="Normal 45 2 4 2 2 7" xfId="17762" xr:uid="{00000000-0005-0000-0000-000076450000}"/>
    <cellStyle name="Normal 45 2 4 2 3" xfId="3458" xr:uid="{00000000-0005-0000-0000-0000930D0000}"/>
    <cellStyle name="Normal 45 2 4 2 3 2" xfId="13532" xr:uid="{00000000-0005-0000-0000-0000ED340000}"/>
    <cellStyle name="Normal 45 2 4 2 3 2 3" xfId="28627" xr:uid="{00000000-0005-0000-0000-0000E76F0000}"/>
    <cellStyle name="Normal 45 2 4 2 3 3" xfId="8512" xr:uid="{00000000-0005-0000-0000-000051210000}"/>
    <cellStyle name="Normal 45 2 4 2 3 3 3" xfId="23610" xr:uid="{00000000-0005-0000-0000-00004E5C0000}"/>
    <cellStyle name="Normal 45 2 4 2 3 5" xfId="18597" xr:uid="{00000000-0005-0000-0000-0000B9480000}"/>
    <cellStyle name="Normal 45 2 4 2 4" xfId="5151" xr:uid="{00000000-0005-0000-0000-000030140000}"/>
    <cellStyle name="Normal 45 2 4 2 4 2" xfId="15203" xr:uid="{00000000-0005-0000-0000-0000743B0000}"/>
    <cellStyle name="Normal 45 2 4 2 4 2 3" xfId="30298" xr:uid="{00000000-0005-0000-0000-00006E760000}"/>
    <cellStyle name="Normal 45 2 4 2 4 3" xfId="10183" xr:uid="{00000000-0005-0000-0000-0000D8270000}"/>
    <cellStyle name="Normal 45 2 4 2 4 3 3" xfId="25281" xr:uid="{00000000-0005-0000-0000-0000D5620000}"/>
    <cellStyle name="Normal 45 2 4 2 4 5" xfId="20268" xr:uid="{00000000-0005-0000-0000-0000404F0000}"/>
    <cellStyle name="Normal 45 2 4 2 5" xfId="11861" xr:uid="{00000000-0005-0000-0000-0000662E0000}"/>
    <cellStyle name="Normal 45 2 4 2 5 3" xfId="26956" xr:uid="{00000000-0005-0000-0000-000060690000}"/>
    <cellStyle name="Normal 45 2 4 2 6" xfId="6840" xr:uid="{00000000-0005-0000-0000-0000C91A0000}"/>
    <cellStyle name="Normal 45 2 4 2 6 3" xfId="21939" xr:uid="{00000000-0005-0000-0000-0000C7550000}"/>
    <cellStyle name="Normal 45 2 4 2 8" xfId="16926" xr:uid="{00000000-0005-0000-0000-000032420000}"/>
    <cellStyle name="Normal 45 2 4 3" xfId="2188" xr:uid="{00000000-0005-0000-0000-00009C080000}"/>
    <cellStyle name="Normal 45 2 4 3 2" xfId="3877" xr:uid="{00000000-0005-0000-0000-0000360F0000}"/>
    <cellStyle name="Normal 45 2 4 3 2 2" xfId="13950" xr:uid="{00000000-0005-0000-0000-00008F360000}"/>
    <cellStyle name="Normal 45 2 4 3 2 2 3" xfId="29045" xr:uid="{00000000-0005-0000-0000-000089710000}"/>
    <cellStyle name="Normal 45 2 4 3 2 3" xfId="8930" xr:uid="{00000000-0005-0000-0000-0000F3220000}"/>
    <cellStyle name="Normal 45 2 4 3 2 3 3" xfId="24028" xr:uid="{00000000-0005-0000-0000-0000F05D0000}"/>
    <cellStyle name="Normal 45 2 4 3 2 5" xfId="19015" xr:uid="{00000000-0005-0000-0000-00005B4A0000}"/>
    <cellStyle name="Normal 45 2 4 3 3" xfId="5569" xr:uid="{00000000-0005-0000-0000-0000D2150000}"/>
    <cellStyle name="Normal 45 2 4 3 3 2" xfId="15621" xr:uid="{00000000-0005-0000-0000-0000163D0000}"/>
    <cellStyle name="Normal 45 2 4 3 3 2 3" xfId="30716" xr:uid="{00000000-0005-0000-0000-000010780000}"/>
    <cellStyle name="Normal 45 2 4 3 3 3" xfId="10601" xr:uid="{00000000-0005-0000-0000-00007A290000}"/>
    <cellStyle name="Normal 45 2 4 3 3 3 3" xfId="25699" xr:uid="{00000000-0005-0000-0000-000077640000}"/>
    <cellStyle name="Normal 45 2 4 3 3 5" xfId="20686" xr:uid="{00000000-0005-0000-0000-0000E2500000}"/>
    <cellStyle name="Normal 45 2 4 3 4" xfId="12279" xr:uid="{00000000-0005-0000-0000-000008300000}"/>
    <cellStyle name="Normal 45 2 4 3 4 3" xfId="27374" xr:uid="{00000000-0005-0000-0000-0000026B0000}"/>
    <cellStyle name="Normal 45 2 4 3 5" xfId="7258" xr:uid="{00000000-0005-0000-0000-00006B1C0000}"/>
    <cellStyle name="Normal 45 2 4 3 5 3" xfId="22357" xr:uid="{00000000-0005-0000-0000-000069570000}"/>
    <cellStyle name="Normal 45 2 4 3 7" xfId="17344" xr:uid="{00000000-0005-0000-0000-0000D4430000}"/>
    <cellStyle name="Normal 45 2 4 4" xfId="3040" xr:uid="{00000000-0005-0000-0000-0000F10B0000}"/>
    <cellStyle name="Normal 45 2 4 4 2" xfId="13114" xr:uid="{00000000-0005-0000-0000-00004B330000}"/>
    <cellStyle name="Normal 45 2 4 4 2 3" xfId="28209" xr:uid="{00000000-0005-0000-0000-0000456E0000}"/>
    <cellStyle name="Normal 45 2 4 4 3" xfId="8094" xr:uid="{00000000-0005-0000-0000-0000AF1F0000}"/>
    <cellStyle name="Normal 45 2 4 4 3 3" xfId="23192" xr:uid="{00000000-0005-0000-0000-0000AC5A0000}"/>
    <cellStyle name="Normal 45 2 4 4 5" xfId="18179" xr:uid="{00000000-0005-0000-0000-000017470000}"/>
    <cellStyle name="Normal 45 2 4 5" xfId="4733" xr:uid="{00000000-0005-0000-0000-00008E120000}"/>
    <cellStyle name="Normal 45 2 4 5 2" xfId="14785" xr:uid="{00000000-0005-0000-0000-0000D2390000}"/>
    <cellStyle name="Normal 45 2 4 5 2 3" xfId="29880" xr:uid="{00000000-0005-0000-0000-0000CC740000}"/>
    <cellStyle name="Normal 45 2 4 5 3" xfId="9765" xr:uid="{00000000-0005-0000-0000-000036260000}"/>
    <cellStyle name="Normal 45 2 4 5 3 3" xfId="24863" xr:uid="{00000000-0005-0000-0000-000033610000}"/>
    <cellStyle name="Normal 45 2 4 5 5" xfId="19850" xr:uid="{00000000-0005-0000-0000-00009E4D0000}"/>
    <cellStyle name="Normal 45 2 4 6" xfId="11443" xr:uid="{00000000-0005-0000-0000-0000C42C0000}"/>
    <cellStyle name="Normal 45 2 4 6 3" xfId="26538" xr:uid="{00000000-0005-0000-0000-0000BE670000}"/>
    <cellStyle name="Normal 45 2 4 7" xfId="6422" xr:uid="{00000000-0005-0000-0000-000027190000}"/>
    <cellStyle name="Normal 45 2 4 7 3" xfId="21521" xr:uid="{00000000-0005-0000-0000-000025540000}"/>
    <cellStyle name="Normal 45 2 4 9" xfId="16508" xr:uid="{00000000-0005-0000-0000-000090400000}"/>
    <cellStyle name="Normal 45 2 5" xfId="1557" xr:uid="{00000000-0005-0000-0000-000025060000}"/>
    <cellStyle name="Normal 45 2 5 2" xfId="2398" xr:uid="{00000000-0005-0000-0000-00006E090000}"/>
    <cellStyle name="Normal 45 2 5 2 2" xfId="4087" xr:uid="{00000000-0005-0000-0000-000008100000}"/>
    <cellStyle name="Normal 45 2 5 2 2 2" xfId="14160" xr:uid="{00000000-0005-0000-0000-000061370000}"/>
    <cellStyle name="Normal 45 2 5 2 2 2 3" xfId="29255" xr:uid="{00000000-0005-0000-0000-00005B720000}"/>
    <cellStyle name="Normal 45 2 5 2 2 3" xfId="9140" xr:uid="{00000000-0005-0000-0000-0000C5230000}"/>
    <cellStyle name="Normal 45 2 5 2 2 3 3" xfId="24238" xr:uid="{00000000-0005-0000-0000-0000C25E0000}"/>
    <cellStyle name="Normal 45 2 5 2 2 5" xfId="19225" xr:uid="{00000000-0005-0000-0000-00002D4B0000}"/>
    <cellStyle name="Normal 45 2 5 2 3" xfId="5779" xr:uid="{00000000-0005-0000-0000-0000A4160000}"/>
    <cellStyle name="Normal 45 2 5 2 3 2" xfId="15831" xr:uid="{00000000-0005-0000-0000-0000E83D0000}"/>
    <cellStyle name="Normal 45 2 5 2 3 2 3" xfId="30926" xr:uid="{00000000-0005-0000-0000-0000E2780000}"/>
    <cellStyle name="Normal 45 2 5 2 3 3" xfId="10811" xr:uid="{00000000-0005-0000-0000-00004C2A0000}"/>
    <cellStyle name="Normal 45 2 5 2 3 3 3" xfId="25909" xr:uid="{00000000-0005-0000-0000-000049650000}"/>
    <cellStyle name="Normal 45 2 5 2 3 5" xfId="20896" xr:uid="{00000000-0005-0000-0000-0000B4510000}"/>
    <cellStyle name="Normal 45 2 5 2 4" xfId="12489" xr:uid="{00000000-0005-0000-0000-0000DA300000}"/>
    <cellStyle name="Normal 45 2 5 2 4 3" xfId="27584" xr:uid="{00000000-0005-0000-0000-0000D46B0000}"/>
    <cellStyle name="Normal 45 2 5 2 5" xfId="7468" xr:uid="{00000000-0005-0000-0000-00003D1D0000}"/>
    <cellStyle name="Normal 45 2 5 2 5 3" xfId="22567" xr:uid="{00000000-0005-0000-0000-00003B580000}"/>
    <cellStyle name="Normal 45 2 5 2 7" xfId="17554" xr:uid="{00000000-0005-0000-0000-0000A6440000}"/>
    <cellStyle name="Normal 45 2 5 3" xfId="3250" xr:uid="{00000000-0005-0000-0000-0000C30C0000}"/>
    <cellStyle name="Normal 45 2 5 3 2" xfId="13324" xr:uid="{00000000-0005-0000-0000-00001D340000}"/>
    <cellStyle name="Normal 45 2 5 3 2 3" xfId="28419" xr:uid="{00000000-0005-0000-0000-0000176F0000}"/>
    <cellStyle name="Normal 45 2 5 3 3" xfId="8304" xr:uid="{00000000-0005-0000-0000-000081200000}"/>
    <cellStyle name="Normal 45 2 5 3 3 3" xfId="23402" xr:uid="{00000000-0005-0000-0000-00007E5B0000}"/>
    <cellStyle name="Normal 45 2 5 3 5" xfId="18389" xr:uid="{00000000-0005-0000-0000-0000E9470000}"/>
    <cellStyle name="Normal 45 2 5 4" xfId="4943" xr:uid="{00000000-0005-0000-0000-000060130000}"/>
    <cellStyle name="Normal 45 2 5 4 2" xfId="14995" xr:uid="{00000000-0005-0000-0000-0000A43A0000}"/>
    <cellStyle name="Normal 45 2 5 4 2 3" xfId="30090" xr:uid="{00000000-0005-0000-0000-00009E750000}"/>
    <cellStyle name="Normal 45 2 5 4 3" xfId="9975" xr:uid="{00000000-0005-0000-0000-000008270000}"/>
    <cellStyle name="Normal 45 2 5 4 3 3" xfId="25073" xr:uid="{00000000-0005-0000-0000-000005620000}"/>
    <cellStyle name="Normal 45 2 5 4 5" xfId="20060" xr:uid="{00000000-0005-0000-0000-0000704E0000}"/>
    <cellStyle name="Normal 45 2 5 5" xfId="11653" xr:uid="{00000000-0005-0000-0000-0000962D0000}"/>
    <cellStyle name="Normal 45 2 5 5 3" xfId="26748" xr:uid="{00000000-0005-0000-0000-000090680000}"/>
    <cellStyle name="Normal 45 2 5 6" xfId="6632" xr:uid="{00000000-0005-0000-0000-0000F9190000}"/>
    <cellStyle name="Normal 45 2 5 6 3" xfId="21731" xr:uid="{00000000-0005-0000-0000-0000F7540000}"/>
    <cellStyle name="Normal 45 2 5 8" xfId="16718" xr:uid="{00000000-0005-0000-0000-000062410000}"/>
    <cellStyle name="Normal 45 2 6" xfId="1978" xr:uid="{00000000-0005-0000-0000-0000CA070000}"/>
    <cellStyle name="Normal 45 2 6 2" xfId="3669" xr:uid="{00000000-0005-0000-0000-0000660E0000}"/>
    <cellStyle name="Normal 45 2 6 2 2" xfId="13742" xr:uid="{00000000-0005-0000-0000-0000BF350000}"/>
    <cellStyle name="Normal 45 2 6 2 2 3" xfId="28837" xr:uid="{00000000-0005-0000-0000-0000B9700000}"/>
    <cellStyle name="Normal 45 2 6 2 3" xfId="8722" xr:uid="{00000000-0005-0000-0000-000023220000}"/>
    <cellStyle name="Normal 45 2 6 2 3 3" xfId="23820" xr:uid="{00000000-0005-0000-0000-0000205D0000}"/>
    <cellStyle name="Normal 45 2 6 2 5" xfId="18807" xr:uid="{00000000-0005-0000-0000-00008B490000}"/>
    <cellStyle name="Normal 45 2 6 3" xfId="5361" xr:uid="{00000000-0005-0000-0000-000002150000}"/>
    <cellStyle name="Normal 45 2 6 3 2" xfId="15413" xr:uid="{00000000-0005-0000-0000-0000463C0000}"/>
    <cellStyle name="Normal 45 2 6 3 2 3" xfId="30508" xr:uid="{00000000-0005-0000-0000-000040770000}"/>
    <cellStyle name="Normal 45 2 6 3 3" xfId="10393" xr:uid="{00000000-0005-0000-0000-0000AA280000}"/>
    <cellStyle name="Normal 45 2 6 3 3 3" xfId="25491" xr:uid="{00000000-0005-0000-0000-0000A7630000}"/>
    <cellStyle name="Normal 45 2 6 3 5" xfId="20478" xr:uid="{00000000-0005-0000-0000-000012500000}"/>
    <cellStyle name="Normal 45 2 6 4" xfId="12071" xr:uid="{00000000-0005-0000-0000-0000382F0000}"/>
    <cellStyle name="Normal 45 2 6 4 3" xfId="27166" xr:uid="{00000000-0005-0000-0000-0000326A0000}"/>
    <cellStyle name="Normal 45 2 6 5" xfId="7050" xr:uid="{00000000-0005-0000-0000-00009B1B0000}"/>
    <cellStyle name="Normal 45 2 6 5 3" xfId="22149" xr:uid="{00000000-0005-0000-0000-000099560000}"/>
    <cellStyle name="Normal 45 2 6 7" xfId="17136" xr:uid="{00000000-0005-0000-0000-000004430000}"/>
    <cellStyle name="Normal 45 2 7" xfId="2828" xr:uid="{00000000-0005-0000-0000-00001D0B0000}"/>
    <cellStyle name="Normal 45 2 7 2" xfId="12906" xr:uid="{00000000-0005-0000-0000-00007B320000}"/>
    <cellStyle name="Normal 45 2 7 2 3" xfId="28001" xr:uid="{00000000-0005-0000-0000-0000756D0000}"/>
    <cellStyle name="Normal 45 2 7 3" xfId="7886" xr:uid="{00000000-0005-0000-0000-0000DF1E0000}"/>
    <cellStyle name="Normal 45 2 7 3 3" xfId="22984" xr:uid="{00000000-0005-0000-0000-0000DC590000}"/>
    <cellStyle name="Normal 45 2 7 5" xfId="17971" xr:uid="{00000000-0005-0000-0000-000047460000}"/>
    <cellStyle name="Normal 45 2 8" xfId="4522" xr:uid="{00000000-0005-0000-0000-0000BB110000}"/>
    <cellStyle name="Normal 45 2 8 2" xfId="14577" xr:uid="{00000000-0005-0000-0000-000002390000}"/>
    <cellStyle name="Normal 45 2 8 2 3" xfId="29672" xr:uid="{00000000-0005-0000-0000-0000FC730000}"/>
    <cellStyle name="Normal 45 2 8 3" xfId="9557" xr:uid="{00000000-0005-0000-0000-000066250000}"/>
    <cellStyle name="Normal 45 2 8 3 3" xfId="24655" xr:uid="{00000000-0005-0000-0000-000063600000}"/>
    <cellStyle name="Normal 45 2 8 5" xfId="19642" xr:uid="{00000000-0005-0000-0000-0000CE4C0000}"/>
    <cellStyle name="Normal 45 2 9" xfId="11233" xr:uid="{00000000-0005-0000-0000-0000F22B0000}"/>
    <cellStyle name="Normal 45 2 9 3" xfId="26330" xr:uid="{00000000-0005-0000-0000-0000EE660000}"/>
    <cellStyle name="Normal 46" xfId="350" xr:uid="{00000000-0005-0000-0000-000066010000}"/>
    <cellStyle name="Normal 46 2" xfId="852" xr:uid="{00000000-0005-0000-0000-000063030000}"/>
    <cellStyle name="Normal 46 2 10" xfId="6213" xr:uid="{00000000-0005-0000-0000-000056180000}"/>
    <cellStyle name="Normal 46 2 10 3" xfId="21314" xr:uid="{00000000-0005-0000-0000-000056530000}"/>
    <cellStyle name="Normal 46 2 12" xfId="16299" xr:uid="{00000000-0005-0000-0000-0000BF3F0000}"/>
    <cellStyle name="Normal 46 2 2" xfId="1178" xr:uid="{00000000-0005-0000-0000-0000AA040000}"/>
    <cellStyle name="Normal 46 2 2 11" xfId="16353" xr:uid="{00000000-0005-0000-0000-0000F53F0000}"/>
    <cellStyle name="Normal 46 2 2 2" xfId="1286" xr:uid="{00000000-0005-0000-0000-000016050000}"/>
    <cellStyle name="Normal 46 2 2 2 10" xfId="16457" xr:uid="{00000000-0005-0000-0000-00005D400000}"/>
    <cellStyle name="Normal 46 2 2 2 2" xfId="1503" xr:uid="{00000000-0005-0000-0000-0000EF050000}"/>
    <cellStyle name="Normal 46 2 2 2 2 2" xfId="1924" xr:uid="{00000000-0005-0000-0000-000094070000}"/>
    <cellStyle name="Normal 46 2 2 2 2 2 2" xfId="2763" xr:uid="{00000000-0005-0000-0000-0000DB0A0000}"/>
    <cellStyle name="Normal 46 2 2 2 2 2 2 2" xfId="4452" xr:uid="{00000000-0005-0000-0000-000075110000}"/>
    <cellStyle name="Normal 46 2 2 2 2 2 2 2 2" xfId="14525" xr:uid="{00000000-0005-0000-0000-0000CE380000}"/>
    <cellStyle name="Normal 46 2 2 2 2 2 2 2 2 3" xfId="29620" xr:uid="{00000000-0005-0000-0000-0000C8730000}"/>
    <cellStyle name="Normal 46 2 2 2 2 2 2 2 3" xfId="9505" xr:uid="{00000000-0005-0000-0000-000032250000}"/>
    <cellStyle name="Normal 46 2 2 2 2 2 2 2 3 3" xfId="24603" xr:uid="{00000000-0005-0000-0000-00002F600000}"/>
    <cellStyle name="Normal 46 2 2 2 2 2 2 2 5" xfId="19590" xr:uid="{00000000-0005-0000-0000-00009A4C0000}"/>
    <cellStyle name="Normal 46 2 2 2 2 2 2 3" xfId="6144" xr:uid="{00000000-0005-0000-0000-000011180000}"/>
    <cellStyle name="Normal 46 2 2 2 2 2 2 3 2" xfId="16196" xr:uid="{00000000-0005-0000-0000-0000553F0000}"/>
    <cellStyle name="Normal 46 2 2 2 2 2 2 3 3" xfId="11176" xr:uid="{00000000-0005-0000-0000-0000B92B0000}"/>
    <cellStyle name="Normal 46 2 2 2 2 2 2 3 3 3" xfId="26274" xr:uid="{00000000-0005-0000-0000-0000B6660000}"/>
    <cellStyle name="Normal 46 2 2 2 2 2 2 3 5" xfId="21261" xr:uid="{00000000-0005-0000-0000-000021530000}"/>
    <cellStyle name="Normal 46 2 2 2 2 2 2 4" xfId="12854" xr:uid="{00000000-0005-0000-0000-000047320000}"/>
    <cellStyle name="Normal 46 2 2 2 2 2 2 4 3" xfId="27949" xr:uid="{00000000-0005-0000-0000-0000416D0000}"/>
    <cellStyle name="Normal 46 2 2 2 2 2 2 5" xfId="7833" xr:uid="{00000000-0005-0000-0000-0000AA1E0000}"/>
    <cellStyle name="Normal 46 2 2 2 2 2 2 5 3" xfId="22932" xr:uid="{00000000-0005-0000-0000-0000A8590000}"/>
    <cellStyle name="Normal 46 2 2 2 2 2 2 7" xfId="17919" xr:uid="{00000000-0005-0000-0000-000013460000}"/>
    <cellStyle name="Normal 46 2 2 2 2 2 3" xfId="3615" xr:uid="{00000000-0005-0000-0000-0000300E0000}"/>
    <cellStyle name="Normal 46 2 2 2 2 2 3 2" xfId="13689" xr:uid="{00000000-0005-0000-0000-00008A350000}"/>
    <cellStyle name="Normal 46 2 2 2 2 2 3 2 3" xfId="28784" xr:uid="{00000000-0005-0000-0000-000084700000}"/>
    <cellStyle name="Normal 46 2 2 2 2 2 3 3" xfId="8669" xr:uid="{00000000-0005-0000-0000-0000EE210000}"/>
    <cellStyle name="Normal 46 2 2 2 2 2 3 3 3" xfId="23767" xr:uid="{00000000-0005-0000-0000-0000EB5C0000}"/>
    <cellStyle name="Normal 46 2 2 2 2 2 3 5" xfId="18754" xr:uid="{00000000-0005-0000-0000-000056490000}"/>
    <cellStyle name="Normal 46 2 2 2 2 2 4" xfId="5308" xr:uid="{00000000-0005-0000-0000-0000CD140000}"/>
    <cellStyle name="Normal 46 2 2 2 2 2 4 2" xfId="15360" xr:uid="{00000000-0005-0000-0000-0000113C0000}"/>
    <cellStyle name="Normal 46 2 2 2 2 2 4 2 3" xfId="30455" xr:uid="{00000000-0005-0000-0000-00000B770000}"/>
    <cellStyle name="Normal 46 2 2 2 2 2 4 3" xfId="10340" xr:uid="{00000000-0005-0000-0000-000075280000}"/>
    <cellStyle name="Normal 46 2 2 2 2 2 4 3 3" xfId="25438" xr:uid="{00000000-0005-0000-0000-000072630000}"/>
    <cellStyle name="Normal 46 2 2 2 2 2 4 5" xfId="20425" xr:uid="{00000000-0005-0000-0000-0000DD4F0000}"/>
    <cellStyle name="Normal 46 2 2 2 2 2 5" xfId="12018" xr:uid="{00000000-0005-0000-0000-0000032F0000}"/>
    <cellStyle name="Normal 46 2 2 2 2 2 5 3" xfId="27113" xr:uid="{00000000-0005-0000-0000-0000FD690000}"/>
    <cellStyle name="Normal 46 2 2 2 2 2 6" xfId="6997" xr:uid="{00000000-0005-0000-0000-0000661B0000}"/>
    <cellStyle name="Normal 46 2 2 2 2 2 6 3" xfId="22096" xr:uid="{00000000-0005-0000-0000-000064560000}"/>
    <cellStyle name="Normal 46 2 2 2 2 2 8" xfId="17083" xr:uid="{00000000-0005-0000-0000-0000CF420000}"/>
    <cellStyle name="Normal 46 2 2 2 2 3" xfId="2345" xr:uid="{00000000-0005-0000-0000-000039090000}"/>
    <cellStyle name="Normal 46 2 2 2 2 3 2" xfId="4034" xr:uid="{00000000-0005-0000-0000-0000D30F0000}"/>
    <cellStyle name="Normal 46 2 2 2 2 3 2 2" xfId="14107" xr:uid="{00000000-0005-0000-0000-00002C370000}"/>
    <cellStyle name="Normal 46 2 2 2 2 3 2 2 3" xfId="29202" xr:uid="{00000000-0005-0000-0000-000026720000}"/>
    <cellStyle name="Normal 46 2 2 2 2 3 2 3" xfId="9087" xr:uid="{00000000-0005-0000-0000-000090230000}"/>
    <cellStyle name="Normal 46 2 2 2 2 3 2 3 3" xfId="24185" xr:uid="{00000000-0005-0000-0000-00008D5E0000}"/>
    <cellStyle name="Normal 46 2 2 2 2 3 2 5" xfId="19172" xr:uid="{00000000-0005-0000-0000-0000F84A0000}"/>
    <cellStyle name="Normal 46 2 2 2 2 3 3" xfId="5726" xr:uid="{00000000-0005-0000-0000-00006F160000}"/>
    <cellStyle name="Normal 46 2 2 2 2 3 3 2" xfId="15778" xr:uid="{00000000-0005-0000-0000-0000B33D0000}"/>
    <cellStyle name="Normal 46 2 2 2 2 3 3 2 3" xfId="30873" xr:uid="{00000000-0005-0000-0000-0000AD780000}"/>
    <cellStyle name="Normal 46 2 2 2 2 3 3 3" xfId="10758" xr:uid="{00000000-0005-0000-0000-0000172A0000}"/>
    <cellStyle name="Normal 46 2 2 2 2 3 3 3 3" xfId="25856" xr:uid="{00000000-0005-0000-0000-000014650000}"/>
    <cellStyle name="Normal 46 2 2 2 2 3 3 5" xfId="20843" xr:uid="{00000000-0005-0000-0000-00007F510000}"/>
    <cellStyle name="Normal 46 2 2 2 2 3 4" xfId="12436" xr:uid="{00000000-0005-0000-0000-0000A5300000}"/>
    <cellStyle name="Normal 46 2 2 2 2 3 4 3" xfId="27531" xr:uid="{00000000-0005-0000-0000-00009F6B0000}"/>
    <cellStyle name="Normal 46 2 2 2 2 3 5" xfId="7415" xr:uid="{00000000-0005-0000-0000-0000081D0000}"/>
    <cellStyle name="Normal 46 2 2 2 2 3 5 3" xfId="22514" xr:uid="{00000000-0005-0000-0000-000006580000}"/>
    <cellStyle name="Normal 46 2 2 2 2 3 7" xfId="17501" xr:uid="{00000000-0005-0000-0000-000071440000}"/>
    <cellStyle name="Normal 46 2 2 2 2 4" xfId="3197" xr:uid="{00000000-0005-0000-0000-00008E0C0000}"/>
    <cellStyle name="Normal 46 2 2 2 2 4 2" xfId="13271" xr:uid="{00000000-0005-0000-0000-0000E8330000}"/>
    <cellStyle name="Normal 46 2 2 2 2 4 2 3" xfId="28366" xr:uid="{00000000-0005-0000-0000-0000E26E0000}"/>
    <cellStyle name="Normal 46 2 2 2 2 4 3" xfId="8251" xr:uid="{00000000-0005-0000-0000-00004C200000}"/>
    <cellStyle name="Normal 46 2 2 2 2 4 3 3" xfId="23349" xr:uid="{00000000-0005-0000-0000-0000495B0000}"/>
    <cellStyle name="Normal 46 2 2 2 2 4 5" xfId="18336" xr:uid="{00000000-0005-0000-0000-0000B4470000}"/>
    <cellStyle name="Normal 46 2 2 2 2 5" xfId="4890" xr:uid="{00000000-0005-0000-0000-00002B130000}"/>
    <cellStyle name="Normal 46 2 2 2 2 5 2" xfId="14942" xr:uid="{00000000-0005-0000-0000-00006F3A0000}"/>
    <cellStyle name="Normal 46 2 2 2 2 5 2 3" xfId="30037" xr:uid="{00000000-0005-0000-0000-000069750000}"/>
    <cellStyle name="Normal 46 2 2 2 2 5 3" xfId="9922" xr:uid="{00000000-0005-0000-0000-0000D3260000}"/>
    <cellStyle name="Normal 46 2 2 2 2 5 3 3" xfId="25020" xr:uid="{00000000-0005-0000-0000-0000D0610000}"/>
    <cellStyle name="Normal 46 2 2 2 2 5 5" xfId="20007" xr:uid="{00000000-0005-0000-0000-00003B4E0000}"/>
    <cellStyle name="Normal 46 2 2 2 2 6" xfId="11600" xr:uid="{00000000-0005-0000-0000-0000612D0000}"/>
    <cellStyle name="Normal 46 2 2 2 2 6 3" xfId="26695" xr:uid="{00000000-0005-0000-0000-00005B680000}"/>
    <cellStyle name="Normal 46 2 2 2 2 7" xfId="6579" xr:uid="{00000000-0005-0000-0000-0000C4190000}"/>
    <cellStyle name="Normal 46 2 2 2 2 7 3" xfId="21678" xr:uid="{00000000-0005-0000-0000-0000C2540000}"/>
    <cellStyle name="Normal 46 2 2 2 2 9" xfId="16665" xr:uid="{00000000-0005-0000-0000-00002D410000}"/>
    <cellStyle name="Normal 46 2 2 2 3" xfId="1716" xr:uid="{00000000-0005-0000-0000-0000C4060000}"/>
    <cellStyle name="Normal 46 2 2 2 3 2" xfId="2555" xr:uid="{00000000-0005-0000-0000-00000B0A0000}"/>
    <cellStyle name="Normal 46 2 2 2 3 2 2" xfId="4244" xr:uid="{00000000-0005-0000-0000-0000A5100000}"/>
    <cellStyle name="Normal 46 2 2 2 3 2 2 2" xfId="14317" xr:uid="{00000000-0005-0000-0000-0000FE370000}"/>
    <cellStyle name="Normal 46 2 2 2 3 2 2 2 3" xfId="29412" xr:uid="{00000000-0005-0000-0000-0000F8720000}"/>
    <cellStyle name="Normal 46 2 2 2 3 2 2 3" xfId="9297" xr:uid="{00000000-0005-0000-0000-000062240000}"/>
    <cellStyle name="Normal 46 2 2 2 3 2 2 3 3" xfId="24395" xr:uid="{00000000-0005-0000-0000-00005F5F0000}"/>
    <cellStyle name="Normal 46 2 2 2 3 2 2 5" xfId="19382" xr:uid="{00000000-0005-0000-0000-0000CA4B0000}"/>
    <cellStyle name="Normal 46 2 2 2 3 2 3" xfId="5936" xr:uid="{00000000-0005-0000-0000-000041170000}"/>
    <cellStyle name="Normal 46 2 2 2 3 2 3 2" xfId="15988" xr:uid="{00000000-0005-0000-0000-0000853E0000}"/>
    <cellStyle name="Normal 46 2 2 2 3 2 3 2 3" xfId="31083" xr:uid="{00000000-0005-0000-0000-00007F790000}"/>
    <cellStyle name="Normal 46 2 2 2 3 2 3 3" xfId="10968" xr:uid="{00000000-0005-0000-0000-0000E92A0000}"/>
    <cellStyle name="Normal 46 2 2 2 3 2 3 3 3" xfId="26066" xr:uid="{00000000-0005-0000-0000-0000E6650000}"/>
    <cellStyle name="Normal 46 2 2 2 3 2 3 5" xfId="21053" xr:uid="{00000000-0005-0000-0000-000051520000}"/>
    <cellStyle name="Normal 46 2 2 2 3 2 4" xfId="12646" xr:uid="{00000000-0005-0000-0000-000077310000}"/>
    <cellStyle name="Normal 46 2 2 2 3 2 4 3" xfId="27741" xr:uid="{00000000-0005-0000-0000-0000716C0000}"/>
    <cellStyle name="Normal 46 2 2 2 3 2 5" xfId="7625" xr:uid="{00000000-0005-0000-0000-0000DA1D0000}"/>
    <cellStyle name="Normal 46 2 2 2 3 2 5 3" xfId="22724" xr:uid="{00000000-0005-0000-0000-0000D8580000}"/>
    <cellStyle name="Normal 46 2 2 2 3 2 7" xfId="17711" xr:uid="{00000000-0005-0000-0000-000043450000}"/>
    <cellStyle name="Normal 46 2 2 2 3 3" xfId="3407" xr:uid="{00000000-0005-0000-0000-0000600D0000}"/>
    <cellStyle name="Normal 46 2 2 2 3 3 2" xfId="13481" xr:uid="{00000000-0005-0000-0000-0000BA340000}"/>
    <cellStyle name="Normal 46 2 2 2 3 3 2 3" xfId="28576" xr:uid="{00000000-0005-0000-0000-0000B46F0000}"/>
    <cellStyle name="Normal 46 2 2 2 3 3 3" xfId="8461" xr:uid="{00000000-0005-0000-0000-00001E210000}"/>
    <cellStyle name="Normal 46 2 2 2 3 3 3 3" xfId="23559" xr:uid="{00000000-0005-0000-0000-00001B5C0000}"/>
    <cellStyle name="Normal 46 2 2 2 3 3 5" xfId="18546" xr:uid="{00000000-0005-0000-0000-000086480000}"/>
    <cellStyle name="Normal 46 2 2 2 3 4" xfId="5100" xr:uid="{00000000-0005-0000-0000-0000FD130000}"/>
    <cellStyle name="Normal 46 2 2 2 3 4 2" xfId="15152" xr:uid="{00000000-0005-0000-0000-0000413B0000}"/>
    <cellStyle name="Normal 46 2 2 2 3 4 2 3" xfId="30247" xr:uid="{00000000-0005-0000-0000-00003B760000}"/>
    <cellStyle name="Normal 46 2 2 2 3 4 3" xfId="10132" xr:uid="{00000000-0005-0000-0000-0000A5270000}"/>
    <cellStyle name="Normal 46 2 2 2 3 4 3 3" xfId="25230" xr:uid="{00000000-0005-0000-0000-0000A2620000}"/>
    <cellStyle name="Normal 46 2 2 2 3 4 5" xfId="20217" xr:uid="{00000000-0005-0000-0000-00000D4F0000}"/>
    <cellStyle name="Normal 46 2 2 2 3 5" xfId="11810" xr:uid="{00000000-0005-0000-0000-0000332E0000}"/>
    <cellStyle name="Normal 46 2 2 2 3 5 3" xfId="26905" xr:uid="{00000000-0005-0000-0000-00002D690000}"/>
    <cellStyle name="Normal 46 2 2 2 3 6" xfId="6789" xr:uid="{00000000-0005-0000-0000-0000961A0000}"/>
    <cellStyle name="Normal 46 2 2 2 3 6 3" xfId="21888" xr:uid="{00000000-0005-0000-0000-000094550000}"/>
    <cellStyle name="Normal 46 2 2 2 3 8" xfId="16875" xr:uid="{00000000-0005-0000-0000-0000FF410000}"/>
    <cellStyle name="Normal 46 2 2 2 4" xfId="2137" xr:uid="{00000000-0005-0000-0000-000069080000}"/>
    <cellStyle name="Normal 46 2 2 2 4 2" xfId="3826" xr:uid="{00000000-0005-0000-0000-0000030F0000}"/>
    <cellStyle name="Normal 46 2 2 2 4 2 2" xfId="13899" xr:uid="{00000000-0005-0000-0000-00005C360000}"/>
    <cellStyle name="Normal 46 2 2 2 4 2 2 3" xfId="28994" xr:uid="{00000000-0005-0000-0000-000056710000}"/>
    <cellStyle name="Normal 46 2 2 2 4 2 3" xfId="8879" xr:uid="{00000000-0005-0000-0000-0000C0220000}"/>
    <cellStyle name="Normal 46 2 2 2 4 2 3 3" xfId="23977" xr:uid="{00000000-0005-0000-0000-0000BD5D0000}"/>
    <cellStyle name="Normal 46 2 2 2 4 2 5" xfId="18964" xr:uid="{00000000-0005-0000-0000-0000284A0000}"/>
    <cellStyle name="Normal 46 2 2 2 4 3" xfId="5518" xr:uid="{00000000-0005-0000-0000-00009F150000}"/>
    <cellStyle name="Normal 46 2 2 2 4 3 2" xfId="15570" xr:uid="{00000000-0005-0000-0000-0000E33C0000}"/>
    <cellStyle name="Normal 46 2 2 2 4 3 2 3" xfId="30665" xr:uid="{00000000-0005-0000-0000-0000DD770000}"/>
    <cellStyle name="Normal 46 2 2 2 4 3 3" xfId="10550" xr:uid="{00000000-0005-0000-0000-000047290000}"/>
    <cellStyle name="Normal 46 2 2 2 4 3 3 3" xfId="25648" xr:uid="{00000000-0005-0000-0000-000044640000}"/>
    <cellStyle name="Normal 46 2 2 2 4 3 5" xfId="20635" xr:uid="{00000000-0005-0000-0000-0000AF500000}"/>
    <cellStyle name="Normal 46 2 2 2 4 4" xfId="12228" xr:uid="{00000000-0005-0000-0000-0000D52F0000}"/>
    <cellStyle name="Normal 46 2 2 2 4 4 3" xfId="27323" xr:uid="{00000000-0005-0000-0000-0000CF6A0000}"/>
    <cellStyle name="Normal 46 2 2 2 4 5" xfId="7207" xr:uid="{00000000-0005-0000-0000-0000381C0000}"/>
    <cellStyle name="Normal 46 2 2 2 4 5 3" xfId="22306" xr:uid="{00000000-0005-0000-0000-000036570000}"/>
    <cellStyle name="Normal 46 2 2 2 4 7" xfId="17293" xr:uid="{00000000-0005-0000-0000-0000A1430000}"/>
    <cellStyle name="Normal 46 2 2 2 5" xfId="2989" xr:uid="{00000000-0005-0000-0000-0000BE0B0000}"/>
    <cellStyle name="Normal 46 2 2 2 5 2" xfId="13063" xr:uid="{00000000-0005-0000-0000-000018330000}"/>
    <cellStyle name="Normal 46 2 2 2 5 2 3" xfId="28158" xr:uid="{00000000-0005-0000-0000-0000126E0000}"/>
    <cellStyle name="Normal 46 2 2 2 5 3" xfId="8043" xr:uid="{00000000-0005-0000-0000-00007C1F0000}"/>
    <cellStyle name="Normal 46 2 2 2 5 3 3" xfId="23141" xr:uid="{00000000-0005-0000-0000-0000795A0000}"/>
    <cellStyle name="Normal 46 2 2 2 5 5" xfId="18128" xr:uid="{00000000-0005-0000-0000-0000E4460000}"/>
    <cellStyle name="Normal 46 2 2 2 6" xfId="4682" xr:uid="{00000000-0005-0000-0000-00005B120000}"/>
    <cellStyle name="Normal 46 2 2 2 6 2" xfId="14734" xr:uid="{00000000-0005-0000-0000-00009F390000}"/>
    <cellStyle name="Normal 46 2 2 2 6 2 3" xfId="29829" xr:uid="{00000000-0005-0000-0000-000099740000}"/>
    <cellStyle name="Normal 46 2 2 2 6 3" xfId="9714" xr:uid="{00000000-0005-0000-0000-000003260000}"/>
    <cellStyle name="Normal 46 2 2 2 6 3 3" xfId="24812" xr:uid="{00000000-0005-0000-0000-000000610000}"/>
    <cellStyle name="Normal 46 2 2 2 6 5" xfId="19799" xr:uid="{00000000-0005-0000-0000-00006B4D0000}"/>
    <cellStyle name="Normal 46 2 2 2 7" xfId="11392" xr:uid="{00000000-0005-0000-0000-0000912C0000}"/>
    <cellStyle name="Normal 46 2 2 2 7 3" xfId="26487" xr:uid="{00000000-0005-0000-0000-00008B670000}"/>
    <cellStyle name="Normal 46 2 2 2 8" xfId="6371" xr:uid="{00000000-0005-0000-0000-0000F4180000}"/>
    <cellStyle name="Normal 46 2 2 2 8 3" xfId="21470" xr:uid="{00000000-0005-0000-0000-0000F2530000}"/>
    <cellStyle name="Normal 46 2 2 3" xfId="1399" xr:uid="{00000000-0005-0000-0000-000087050000}"/>
    <cellStyle name="Normal 46 2 2 3 2" xfId="1820" xr:uid="{00000000-0005-0000-0000-00002C070000}"/>
    <cellStyle name="Normal 46 2 2 3 2 2" xfId="2659" xr:uid="{00000000-0005-0000-0000-0000730A0000}"/>
    <cellStyle name="Normal 46 2 2 3 2 2 2" xfId="4348" xr:uid="{00000000-0005-0000-0000-00000D110000}"/>
    <cellStyle name="Normal 46 2 2 3 2 2 2 2" xfId="14421" xr:uid="{00000000-0005-0000-0000-000066380000}"/>
    <cellStyle name="Normal 46 2 2 3 2 2 2 2 3" xfId="29516" xr:uid="{00000000-0005-0000-0000-000060730000}"/>
    <cellStyle name="Normal 46 2 2 3 2 2 2 3" xfId="9401" xr:uid="{00000000-0005-0000-0000-0000CA240000}"/>
    <cellStyle name="Normal 46 2 2 3 2 2 2 3 3" xfId="24499" xr:uid="{00000000-0005-0000-0000-0000C75F0000}"/>
    <cellStyle name="Normal 46 2 2 3 2 2 2 5" xfId="19486" xr:uid="{00000000-0005-0000-0000-0000324C0000}"/>
    <cellStyle name="Normal 46 2 2 3 2 2 3" xfId="6040" xr:uid="{00000000-0005-0000-0000-0000A9170000}"/>
    <cellStyle name="Normal 46 2 2 3 2 2 3 2" xfId="16092" xr:uid="{00000000-0005-0000-0000-0000ED3E0000}"/>
    <cellStyle name="Normal 46 2 2 3 2 2 3 2 3" xfId="31187" xr:uid="{00000000-0005-0000-0000-0000E7790000}"/>
    <cellStyle name="Normal 46 2 2 3 2 2 3 3" xfId="11072" xr:uid="{00000000-0005-0000-0000-0000512B0000}"/>
    <cellStyle name="Normal 46 2 2 3 2 2 3 3 3" xfId="26170" xr:uid="{00000000-0005-0000-0000-00004E660000}"/>
    <cellStyle name="Normal 46 2 2 3 2 2 3 5" xfId="21157" xr:uid="{00000000-0005-0000-0000-0000B9520000}"/>
    <cellStyle name="Normal 46 2 2 3 2 2 4" xfId="12750" xr:uid="{00000000-0005-0000-0000-0000DF310000}"/>
    <cellStyle name="Normal 46 2 2 3 2 2 4 3" xfId="27845" xr:uid="{00000000-0005-0000-0000-0000D96C0000}"/>
    <cellStyle name="Normal 46 2 2 3 2 2 5" xfId="7729" xr:uid="{00000000-0005-0000-0000-0000421E0000}"/>
    <cellStyle name="Normal 46 2 2 3 2 2 5 3" xfId="22828" xr:uid="{00000000-0005-0000-0000-000040590000}"/>
    <cellStyle name="Normal 46 2 2 3 2 2 7" xfId="17815" xr:uid="{00000000-0005-0000-0000-0000AB450000}"/>
    <cellStyle name="Normal 46 2 2 3 2 3" xfId="3511" xr:uid="{00000000-0005-0000-0000-0000C80D0000}"/>
    <cellStyle name="Normal 46 2 2 3 2 3 2" xfId="13585" xr:uid="{00000000-0005-0000-0000-000022350000}"/>
    <cellStyle name="Normal 46 2 2 3 2 3 2 3" xfId="28680" xr:uid="{00000000-0005-0000-0000-00001C700000}"/>
    <cellStyle name="Normal 46 2 2 3 2 3 3" xfId="8565" xr:uid="{00000000-0005-0000-0000-000086210000}"/>
    <cellStyle name="Normal 46 2 2 3 2 3 3 3" xfId="23663" xr:uid="{00000000-0005-0000-0000-0000835C0000}"/>
    <cellStyle name="Normal 46 2 2 3 2 3 5" xfId="18650" xr:uid="{00000000-0005-0000-0000-0000EE480000}"/>
    <cellStyle name="Normal 46 2 2 3 2 4" xfId="5204" xr:uid="{00000000-0005-0000-0000-000065140000}"/>
    <cellStyle name="Normal 46 2 2 3 2 4 2" xfId="15256" xr:uid="{00000000-0005-0000-0000-0000A93B0000}"/>
    <cellStyle name="Normal 46 2 2 3 2 4 2 3" xfId="30351" xr:uid="{00000000-0005-0000-0000-0000A3760000}"/>
    <cellStyle name="Normal 46 2 2 3 2 4 3" xfId="10236" xr:uid="{00000000-0005-0000-0000-00000D280000}"/>
    <cellStyle name="Normal 46 2 2 3 2 4 3 3" xfId="25334" xr:uid="{00000000-0005-0000-0000-00000A630000}"/>
    <cellStyle name="Normal 46 2 2 3 2 4 5" xfId="20321" xr:uid="{00000000-0005-0000-0000-0000754F0000}"/>
    <cellStyle name="Normal 46 2 2 3 2 5" xfId="11914" xr:uid="{00000000-0005-0000-0000-00009B2E0000}"/>
    <cellStyle name="Normal 46 2 2 3 2 5 3" xfId="27009" xr:uid="{00000000-0005-0000-0000-000095690000}"/>
    <cellStyle name="Normal 46 2 2 3 2 6" xfId="6893" xr:uid="{00000000-0005-0000-0000-0000FE1A0000}"/>
    <cellStyle name="Normal 46 2 2 3 2 6 3" xfId="21992" xr:uid="{00000000-0005-0000-0000-0000FC550000}"/>
    <cellStyle name="Normal 46 2 2 3 2 8" xfId="16979" xr:uid="{00000000-0005-0000-0000-000067420000}"/>
    <cellStyle name="Normal 46 2 2 3 3" xfId="2241" xr:uid="{00000000-0005-0000-0000-0000D1080000}"/>
    <cellStyle name="Normal 46 2 2 3 3 2" xfId="3930" xr:uid="{00000000-0005-0000-0000-00006B0F0000}"/>
    <cellStyle name="Normal 46 2 2 3 3 2 2" xfId="14003" xr:uid="{00000000-0005-0000-0000-0000C4360000}"/>
    <cellStyle name="Normal 46 2 2 3 3 2 2 3" xfId="29098" xr:uid="{00000000-0005-0000-0000-0000BE710000}"/>
    <cellStyle name="Normal 46 2 2 3 3 2 3" xfId="8983" xr:uid="{00000000-0005-0000-0000-000028230000}"/>
    <cellStyle name="Normal 46 2 2 3 3 2 3 3" xfId="24081" xr:uid="{00000000-0005-0000-0000-0000255E0000}"/>
    <cellStyle name="Normal 46 2 2 3 3 2 5" xfId="19068" xr:uid="{00000000-0005-0000-0000-0000904A0000}"/>
    <cellStyle name="Normal 46 2 2 3 3 3" xfId="5622" xr:uid="{00000000-0005-0000-0000-000007160000}"/>
    <cellStyle name="Normal 46 2 2 3 3 3 2" xfId="15674" xr:uid="{00000000-0005-0000-0000-00004B3D0000}"/>
    <cellStyle name="Normal 46 2 2 3 3 3 2 3" xfId="30769" xr:uid="{00000000-0005-0000-0000-000045780000}"/>
    <cellStyle name="Normal 46 2 2 3 3 3 3" xfId="10654" xr:uid="{00000000-0005-0000-0000-0000AF290000}"/>
    <cellStyle name="Normal 46 2 2 3 3 3 3 3" xfId="25752" xr:uid="{00000000-0005-0000-0000-0000AC640000}"/>
    <cellStyle name="Normal 46 2 2 3 3 3 5" xfId="20739" xr:uid="{00000000-0005-0000-0000-000017510000}"/>
    <cellStyle name="Normal 46 2 2 3 3 4" xfId="12332" xr:uid="{00000000-0005-0000-0000-00003D300000}"/>
    <cellStyle name="Normal 46 2 2 3 3 4 3" xfId="27427" xr:uid="{00000000-0005-0000-0000-0000376B0000}"/>
    <cellStyle name="Normal 46 2 2 3 3 5" xfId="7311" xr:uid="{00000000-0005-0000-0000-0000A01C0000}"/>
    <cellStyle name="Normal 46 2 2 3 3 5 3" xfId="22410" xr:uid="{00000000-0005-0000-0000-00009E570000}"/>
    <cellStyle name="Normal 46 2 2 3 3 7" xfId="17397" xr:uid="{00000000-0005-0000-0000-000009440000}"/>
    <cellStyle name="Normal 46 2 2 3 4" xfId="3093" xr:uid="{00000000-0005-0000-0000-0000260C0000}"/>
    <cellStyle name="Normal 46 2 2 3 4 2" xfId="13167" xr:uid="{00000000-0005-0000-0000-000080330000}"/>
    <cellStyle name="Normal 46 2 2 3 4 2 3" xfId="28262" xr:uid="{00000000-0005-0000-0000-00007A6E0000}"/>
    <cellStyle name="Normal 46 2 2 3 4 3" xfId="8147" xr:uid="{00000000-0005-0000-0000-0000E41F0000}"/>
    <cellStyle name="Normal 46 2 2 3 4 3 3" xfId="23245" xr:uid="{00000000-0005-0000-0000-0000E15A0000}"/>
    <cellStyle name="Normal 46 2 2 3 4 5" xfId="18232" xr:uid="{00000000-0005-0000-0000-00004C470000}"/>
    <cellStyle name="Normal 46 2 2 3 5" xfId="4786" xr:uid="{00000000-0005-0000-0000-0000C3120000}"/>
    <cellStyle name="Normal 46 2 2 3 5 2" xfId="14838" xr:uid="{00000000-0005-0000-0000-0000073A0000}"/>
    <cellStyle name="Normal 46 2 2 3 5 2 3" xfId="29933" xr:uid="{00000000-0005-0000-0000-000001750000}"/>
    <cellStyle name="Normal 46 2 2 3 5 3" xfId="9818" xr:uid="{00000000-0005-0000-0000-00006B260000}"/>
    <cellStyle name="Normal 46 2 2 3 5 3 3" xfId="24916" xr:uid="{00000000-0005-0000-0000-000068610000}"/>
    <cellStyle name="Normal 46 2 2 3 5 5" xfId="19903" xr:uid="{00000000-0005-0000-0000-0000D34D0000}"/>
    <cellStyle name="Normal 46 2 2 3 6" xfId="11496" xr:uid="{00000000-0005-0000-0000-0000F92C0000}"/>
    <cellStyle name="Normal 46 2 2 3 6 3" xfId="26591" xr:uid="{00000000-0005-0000-0000-0000F3670000}"/>
    <cellStyle name="Normal 46 2 2 3 7" xfId="6475" xr:uid="{00000000-0005-0000-0000-00005C190000}"/>
    <cellStyle name="Normal 46 2 2 3 7 3" xfId="21574" xr:uid="{00000000-0005-0000-0000-00005A540000}"/>
    <cellStyle name="Normal 46 2 2 3 9" xfId="16561" xr:uid="{00000000-0005-0000-0000-0000C5400000}"/>
    <cellStyle name="Normal 46 2 2 4" xfId="1612" xr:uid="{00000000-0005-0000-0000-00005C060000}"/>
    <cellStyle name="Normal 46 2 2 4 2" xfId="2451" xr:uid="{00000000-0005-0000-0000-0000A3090000}"/>
    <cellStyle name="Normal 46 2 2 4 2 2" xfId="4140" xr:uid="{00000000-0005-0000-0000-00003D100000}"/>
    <cellStyle name="Normal 46 2 2 4 2 2 2" xfId="14213" xr:uid="{00000000-0005-0000-0000-000096370000}"/>
    <cellStyle name="Normal 46 2 2 4 2 2 2 3" xfId="29308" xr:uid="{00000000-0005-0000-0000-000090720000}"/>
    <cellStyle name="Normal 46 2 2 4 2 2 3" xfId="9193" xr:uid="{00000000-0005-0000-0000-0000FA230000}"/>
    <cellStyle name="Normal 46 2 2 4 2 2 3 3" xfId="24291" xr:uid="{00000000-0005-0000-0000-0000F75E0000}"/>
    <cellStyle name="Normal 46 2 2 4 2 2 5" xfId="19278" xr:uid="{00000000-0005-0000-0000-0000624B0000}"/>
    <cellStyle name="Normal 46 2 2 4 2 3" xfId="5832" xr:uid="{00000000-0005-0000-0000-0000D9160000}"/>
    <cellStyle name="Normal 46 2 2 4 2 3 2" xfId="15884" xr:uid="{00000000-0005-0000-0000-00001D3E0000}"/>
    <cellStyle name="Normal 46 2 2 4 2 3 2 3" xfId="30979" xr:uid="{00000000-0005-0000-0000-000017790000}"/>
    <cellStyle name="Normal 46 2 2 4 2 3 3" xfId="10864" xr:uid="{00000000-0005-0000-0000-0000812A0000}"/>
    <cellStyle name="Normal 46 2 2 4 2 3 3 3" xfId="25962" xr:uid="{00000000-0005-0000-0000-00007E650000}"/>
    <cellStyle name="Normal 46 2 2 4 2 3 5" xfId="20949" xr:uid="{00000000-0005-0000-0000-0000E9510000}"/>
    <cellStyle name="Normal 46 2 2 4 2 4" xfId="12542" xr:uid="{00000000-0005-0000-0000-00000F310000}"/>
    <cellStyle name="Normal 46 2 2 4 2 4 3" xfId="27637" xr:uid="{00000000-0005-0000-0000-0000096C0000}"/>
    <cellStyle name="Normal 46 2 2 4 2 5" xfId="7521" xr:uid="{00000000-0005-0000-0000-0000721D0000}"/>
    <cellStyle name="Normal 46 2 2 4 2 5 3" xfId="22620" xr:uid="{00000000-0005-0000-0000-000070580000}"/>
    <cellStyle name="Normal 46 2 2 4 2 7" xfId="17607" xr:uid="{00000000-0005-0000-0000-0000DB440000}"/>
    <cellStyle name="Normal 46 2 2 4 3" xfId="3303" xr:uid="{00000000-0005-0000-0000-0000F80C0000}"/>
    <cellStyle name="Normal 46 2 2 4 3 2" xfId="13377" xr:uid="{00000000-0005-0000-0000-000052340000}"/>
    <cellStyle name="Normal 46 2 2 4 3 2 3" xfId="28472" xr:uid="{00000000-0005-0000-0000-00004C6F0000}"/>
    <cellStyle name="Normal 46 2 2 4 3 3" xfId="8357" xr:uid="{00000000-0005-0000-0000-0000B6200000}"/>
    <cellStyle name="Normal 46 2 2 4 3 3 3" xfId="23455" xr:uid="{00000000-0005-0000-0000-0000B35B0000}"/>
    <cellStyle name="Normal 46 2 2 4 3 5" xfId="18442" xr:uid="{00000000-0005-0000-0000-00001E480000}"/>
    <cellStyle name="Normal 46 2 2 4 4" xfId="4996" xr:uid="{00000000-0005-0000-0000-000095130000}"/>
    <cellStyle name="Normal 46 2 2 4 4 2" xfId="15048" xr:uid="{00000000-0005-0000-0000-0000D93A0000}"/>
    <cellStyle name="Normal 46 2 2 4 4 2 3" xfId="30143" xr:uid="{00000000-0005-0000-0000-0000D3750000}"/>
    <cellStyle name="Normal 46 2 2 4 4 3" xfId="10028" xr:uid="{00000000-0005-0000-0000-00003D270000}"/>
    <cellStyle name="Normal 46 2 2 4 4 3 3" xfId="25126" xr:uid="{00000000-0005-0000-0000-00003A620000}"/>
    <cellStyle name="Normal 46 2 2 4 4 5" xfId="20113" xr:uid="{00000000-0005-0000-0000-0000A54E0000}"/>
    <cellStyle name="Normal 46 2 2 4 5" xfId="11706" xr:uid="{00000000-0005-0000-0000-0000CB2D0000}"/>
    <cellStyle name="Normal 46 2 2 4 5 3" xfId="26801" xr:uid="{00000000-0005-0000-0000-0000C5680000}"/>
    <cellStyle name="Normal 46 2 2 4 6" xfId="6685" xr:uid="{00000000-0005-0000-0000-00002E1A0000}"/>
    <cellStyle name="Normal 46 2 2 4 6 3" xfId="21784" xr:uid="{00000000-0005-0000-0000-00002C550000}"/>
    <cellStyle name="Normal 46 2 2 4 8" xfId="16771" xr:uid="{00000000-0005-0000-0000-000097410000}"/>
    <cellStyle name="Normal 46 2 2 5" xfId="2033" xr:uid="{00000000-0005-0000-0000-000001080000}"/>
    <cellStyle name="Normal 46 2 2 5 2" xfId="3722" xr:uid="{00000000-0005-0000-0000-00009B0E0000}"/>
    <cellStyle name="Normal 46 2 2 5 2 2" xfId="13795" xr:uid="{00000000-0005-0000-0000-0000F4350000}"/>
    <cellStyle name="Normal 46 2 2 5 2 2 3" xfId="28890" xr:uid="{00000000-0005-0000-0000-0000EE700000}"/>
    <cellStyle name="Normal 46 2 2 5 2 3" xfId="8775" xr:uid="{00000000-0005-0000-0000-000058220000}"/>
    <cellStyle name="Normal 46 2 2 5 2 3 3" xfId="23873" xr:uid="{00000000-0005-0000-0000-0000555D0000}"/>
    <cellStyle name="Normal 46 2 2 5 2 5" xfId="18860" xr:uid="{00000000-0005-0000-0000-0000C0490000}"/>
    <cellStyle name="Normal 46 2 2 5 3" xfId="5414" xr:uid="{00000000-0005-0000-0000-000037150000}"/>
    <cellStyle name="Normal 46 2 2 5 3 2" xfId="15466" xr:uid="{00000000-0005-0000-0000-00007B3C0000}"/>
    <cellStyle name="Normal 46 2 2 5 3 2 3" xfId="30561" xr:uid="{00000000-0005-0000-0000-000075770000}"/>
    <cellStyle name="Normal 46 2 2 5 3 3" xfId="10446" xr:uid="{00000000-0005-0000-0000-0000DF280000}"/>
    <cellStyle name="Normal 46 2 2 5 3 3 3" xfId="25544" xr:uid="{00000000-0005-0000-0000-0000DC630000}"/>
    <cellStyle name="Normal 46 2 2 5 3 5" xfId="20531" xr:uid="{00000000-0005-0000-0000-000047500000}"/>
    <cellStyle name="Normal 46 2 2 5 4" xfId="12124" xr:uid="{00000000-0005-0000-0000-00006D2F0000}"/>
    <cellStyle name="Normal 46 2 2 5 4 3" xfId="27219" xr:uid="{00000000-0005-0000-0000-0000676A0000}"/>
    <cellStyle name="Normal 46 2 2 5 5" xfId="7103" xr:uid="{00000000-0005-0000-0000-0000D01B0000}"/>
    <cellStyle name="Normal 46 2 2 5 5 3" xfId="22202" xr:uid="{00000000-0005-0000-0000-0000CE560000}"/>
    <cellStyle name="Normal 46 2 2 5 7" xfId="17189" xr:uid="{00000000-0005-0000-0000-000039430000}"/>
    <cellStyle name="Normal 46 2 2 6" xfId="2885" xr:uid="{00000000-0005-0000-0000-0000560B0000}"/>
    <cellStyle name="Normal 46 2 2 6 2" xfId="12959" xr:uid="{00000000-0005-0000-0000-0000B0320000}"/>
    <cellStyle name="Normal 46 2 2 6 2 3" xfId="28054" xr:uid="{00000000-0005-0000-0000-0000AA6D0000}"/>
    <cellStyle name="Normal 46 2 2 6 3" xfId="7939" xr:uid="{00000000-0005-0000-0000-0000141F0000}"/>
    <cellStyle name="Normal 46 2 2 6 3 3" xfId="23037" xr:uid="{00000000-0005-0000-0000-0000115A0000}"/>
    <cellStyle name="Normal 46 2 2 6 5" xfId="18024" xr:uid="{00000000-0005-0000-0000-00007C460000}"/>
    <cellStyle name="Normal 46 2 2 7" xfId="4578" xr:uid="{00000000-0005-0000-0000-0000F3110000}"/>
    <cellStyle name="Normal 46 2 2 7 2" xfId="14630" xr:uid="{00000000-0005-0000-0000-000037390000}"/>
    <cellStyle name="Normal 46 2 2 7 2 3" xfId="29725" xr:uid="{00000000-0005-0000-0000-000031740000}"/>
    <cellStyle name="Normal 46 2 2 7 3" xfId="9610" xr:uid="{00000000-0005-0000-0000-00009B250000}"/>
    <cellStyle name="Normal 46 2 2 7 3 3" xfId="24708" xr:uid="{00000000-0005-0000-0000-000098600000}"/>
    <cellStyle name="Normal 46 2 2 7 5" xfId="19695" xr:uid="{00000000-0005-0000-0000-0000034D0000}"/>
    <cellStyle name="Normal 46 2 2 8" xfId="11288" xr:uid="{00000000-0005-0000-0000-0000292C0000}"/>
    <cellStyle name="Normal 46 2 2 8 3" xfId="26383" xr:uid="{00000000-0005-0000-0000-000023670000}"/>
    <cellStyle name="Normal 46 2 2 9" xfId="6267" xr:uid="{00000000-0005-0000-0000-00008C180000}"/>
    <cellStyle name="Normal 46 2 2 9 3" xfId="21366" xr:uid="{00000000-0005-0000-0000-00008A530000}"/>
    <cellStyle name="Normal 46 2 3" xfId="1232" xr:uid="{00000000-0005-0000-0000-0000E0040000}"/>
    <cellStyle name="Normal 46 2 3 10" xfId="16405" xr:uid="{00000000-0005-0000-0000-000029400000}"/>
    <cellStyle name="Normal 46 2 3 2" xfId="1451" xr:uid="{00000000-0005-0000-0000-0000BB050000}"/>
    <cellStyle name="Normal 46 2 3 2 2" xfId="1872" xr:uid="{00000000-0005-0000-0000-000060070000}"/>
    <cellStyle name="Normal 46 2 3 2 2 2" xfId="2711" xr:uid="{00000000-0005-0000-0000-0000A70A0000}"/>
    <cellStyle name="Normal 46 2 3 2 2 2 2" xfId="4400" xr:uid="{00000000-0005-0000-0000-000041110000}"/>
    <cellStyle name="Normal 46 2 3 2 2 2 2 2" xfId="14473" xr:uid="{00000000-0005-0000-0000-00009A380000}"/>
    <cellStyle name="Normal 46 2 3 2 2 2 2 2 3" xfId="29568" xr:uid="{00000000-0005-0000-0000-000094730000}"/>
    <cellStyle name="Normal 46 2 3 2 2 2 2 3" xfId="9453" xr:uid="{00000000-0005-0000-0000-0000FE240000}"/>
    <cellStyle name="Normal 46 2 3 2 2 2 2 3 3" xfId="24551" xr:uid="{00000000-0005-0000-0000-0000FB5F0000}"/>
    <cellStyle name="Normal 46 2 3 2 2 2 2 5" xfId="19538" xr:uid="{00000000-0005-0000-0000-0000664C0000}"/>
    <cellStyle name="Normal 46 2 3 2 2 2 3" xfId="6092" xr:uid="{00000000-0005-0000-0000-0000DD170000}"/>
    <cellStyle name="Normal 46 2 3 2 2 2 3 2" xfId="16144" xr:uid="{00000000-0005-0000-0000-0000213F0000}"/>
    <cellStyle name="Normal 46 2 3 2 2 2 3 2 3" xfId="31239" xr:uid="{00000000-0005-0000-0000-00001B7A0000}"/>
    <cellStyle name="Normal 46 2 3 2 2 2 3 3" xfId="11124" xr:uid="{00000000-0005-0000-0000-0000852B0000}"/>
    <cellStyle name="Normal 46 2 3 2 2 2 3 3 3" xfId="26222" xr:uid="{00000000-0005-0000-0000-000082660000}"/>
    <cellStyle name="Normal 46 2 3 2 2 2 3 5" xfId="21209" xr:uid="{00000000-0005-0000-0000-0000ED520000}"/>
    <cellStyle name="Normal 46 2 3 2 2 2 4" xfId="12802" xr:uid="{00000000-0005-0000-0000-000013320000}"/>
    <cellStyle name="Normal 46 2 3 2 2 2 4 3" xfId="27897" xr:uid="{00000000-0005-0000-0000-00000D6D0000}"/>
    <cellStyle name="Normal 46 2 3 2 2 2 5" xfId="7781" xr:uid="{00000000-0005-0000-0000-0000761E0000}"/>
    <cellStyle name="Normal 46 2 3 2 2 2 5 3" xfId="22880" xr:uid="{00000000-0005-0000-0000-000074590000}"/>
    <cellStyle name="Normal 46 2 3 2 2 2 7" xfId="17867" xr:uid="{00000000-0005-0000-0000-0000DF450000}"/>
    <cellStyle name="Normal 46 2 3 2 2 3" xfId="3563" xr:uid="{00000000-0005-0000-0000-0000FC0D0000}"/>
    <cellStyle name="Normal 46 2 3 2 2 3 2" xfId="13637" xr:uid="{00000000-0005-0000-0000-000056350000}"/>
    <cellStyle name="Normal 46 2 3 2 2 3 2 3" xfId="28732" xr:uid="{00000000-0005-0000-0000-000050700000}"/>
    <cellStyle name="Normal 46 2 3 2 2 3 3" xfId="8617" xr:uid="{00000000-0005-0000-0000-0000BA210000}"/>
    <cellStyle name="Normal 46 2 3 2 2 3 3 3" xfId="23715" xr:uid="{00000000-0005-0000-0000-0000B75C0000}"/>
    <cellStyle name="Normal 46 2 3 2 2 3 5" xfId="18702" xr:uid="{00000000-0005-0000-0000-000022490000}"/>
    <cellStyle name="Normal 46 2 3 2 2 4" xfId="5256" xr:uid="{00000000-0005-0000-0000-000099140000}"/>
    <cellStyle name="Normal 46 2 3 2 2 4 2" xfId="15308" xr:uid="{00000000-0005-0000-0000-0000DD3B0000}"/>
    <cellStyle name="Normal 46 2 3 2 2 4 2 3" xfId="30403" xr:uid="{00000000-0005-0000-0000-0000D7760000}"/>
    <cellStyle name="Normal 46 2 3 2 2 4 3" xfId="10288" xr:uid="{00000000-0005-0000-0000-000041280000}"/>
    <cellStyle name="Normal 46 2 3 2 2 4 3 3" xfId="25386" xr:uid="{00000000-0005-0000-0000-00003E630000}"/>
    <cellStyle name="Normal 46 2 3 2 2 4 5" xfId="20373" xr:uid="{00000000-0005-0000-0000-0000A94F0000}"/>
    <cellStyle name="Normal 46 2 3 2 2 5" xfId="11966" xr:uid="{00000000-0005-0000-0000-0000CF2E0000}"/>
    <cellStyle name="Normal 46 2 3 2 2 5 3" xfId="27061" xr:uid="{00000000-0005-0000-0000-0000C9690000}"/>
    <cellStyle name="Normal 46 2 3 2 2 6" xfId="6945" xr:uid="{00000000-0005-0000-0000-0000321B0000}"/>
    <cellStyle name="Normal 46 2 3 2 2 6 3" xfId="22044" xr:uid="{00000000-0005-0000-0000-000030560000}"/>
    <cellStyle name="Normal 46 2 3 2 2 8" xfId="17031" xr:uid="{00000000-0005-0000-0000-00009B420000}"/>
    <cellStyle name="Normal 46 2 3 2 3" xfId="2293" xr:uid="{00000000-0005-0000-0000-000005090000}"/>
    <cellStyle name="Normal 46 2 3 2 3 2" xfId="3982" xr:uid="{00000000-0005-0000-0000-00009F0F0000}"/>
    <cellStyle name="Normal 46 2 3 2 3 2 2" xfId="14055" xr:uid="{00000000-0005-0000-0000-0000F8360000}"/>
    <cellStyle name="Normal 46 2 3 2 3 2 2 3" xfId="29150" xr:uid="{00000000-0005-0000-0000-0000F2710000}"/>
    <cellStyle name="Normal 46 2 3 2 3 2 3" xfId="9035" xr:uid="{00000000-0005-0000-0000-00005C230000}"/>
    <cellStyle name="Normal 46 2 3 2 3 2 3 3" xfId="24133" xr:uid="{00000000-0005-0000-0000-0000595E0000}"/>
    <cellStyle name="Normal 46 2 3 2 3 2 5" xfId="19120" xr:uid="{00000000-0005-0000-0000-0000C44A0000}"/>
    <cellStyle name="Normal 46 2 3 2 3 3" xfId="5674" xr:uid="{00000000-0005-0000-0000-00003B160000}"/>
    <cellStyle name="Normal 46 2 3 2 3 3 2" xfId="15726" xr:uid="{00000000-0005-0000-0000-00007F3D0000}"/>
    <cellStyle name="Normal 46 2 3 2 3 3 2 3" xfId="30821" xr:uid="{00000000-0005-0000-0000-000079780000}"/>
    <cellStyle name="Normal 46 2 3 2 3 3 3" xfId="10706" xr:uid="{00000000-0005-0000-0000-0000E3290000}"/>
    <cellStyle name="Normal 46 2 3 2 3 3 3 3" xfId="25804" xr:uid="{00000000-0005-0000-0000-0000E0640000}"/>
    <cellStyle name="Normal 46 2 3 2 3 3 5" xfId="20791" xr:uid="{00000000-0005-0000-0000-00004B510000}"/>
    <cellStyle name="Normal 46 2 3 2 3 4" xfId="12384" xr:uid="{00000000-0005-0000-0000-000071300000}"/>
    <cellStyle name="Normal 46 2 3 2 3 4 3" xfId="27479" xr:uid="{00000000-0005-0000-0000-00006B6B0000}"/>
    <cellStyle name="Normal 46 2 3 2 3 5" xfId="7363" xr:uid="{00000000-0005-0000-0000-0000D41C0000}"/>
    <cellStyle name="Normal 46 2 3 2 3 5 3" xfId="22462" xr:uid="{00000000-0005-0000-0000-0000D2570000}"/>
    <cellStyle name="Normal 46 2 3 2 3 7" xfId="17449" xr:uid="{00000000-0005-0000-0000-00003D440000}"/>
    <cellStyle name="Normal 46 2 3 2 4" xfId="3145" xr:uid="{00000000-0005-0000-0000-00005A0C0000}"/>
    <cellStyle name="Normal 46 2 3 2 4 2" xfId="13219" xr:uid="{00000000-0005-0000-0000-0000B4330000}"/>
    <cellStyle name="Normal 46 2 3 2 4 2 3" xfId="28314" xr:uid="{00000000-0005-0000-0000-0000AE6E0000}"/>
    <cellStyle name="Normal 46 2 3 2 4 3" xfId="8199" xr:uid="{00000000-0005-0000-0000-000018200000}"/>
    <cellStyle name="Normal 46 2 3 2 4 3 3" xfId="23297" xr:uid="{00000000-0005-0000-0000-0000155B0000}"/>
    <cellStyle name="Normal 46 2 3 2 4 5" xfId="18284" xr:uid="{00000000-0005-0000-0000-000080470000}"/>
    <cellStyle name="Normal 46 2 3 2 5" xfId="4838" xr:uid="{00000000-0005-0000-0000-0000F7120000}"/>
    <cellStyle name="Normal 46 2 3 2 5 2" xfId="14890" xr:uid="{00000000-0005-0000-0000-00003B3A0000}"/>
    <cellStyle name="Normal 46 2 3 2 5 2 3" xfId="29985" xr:uid="{00000000-0005-0000-0000-000035750000}"/>
    <cellStyle name="Normal 46 2 3 2 5 3" xfId="9870" xr:uid="{00000000-0005-0000-0000-00009F260000}"/>
    <cellStyle name="Normal 46 2 3 2 5 3 3" xfId="24968" xr:uid="{00000000-0005-0000-0000-00009C610000}"/>
    <cellStyle name="Normal 46 2 3 2 5 5" xfId="19955" xr:uid="{00000000-0005-0000-0000-0000074E0000}"/>
    <cellStyle name="Normal 46 2 3 2 6" xfId="11548" xr:uid="{00000000-0005-0000-0000-00002D2D0000}"/>
    <cellStyle name="Normal 46 2 3 2 6 3" xfId="26643" xr:uid="{00000000-0005-0000-0000-000027680000}"/>
    <cellStyle name="Normal 46 2 3 2 7" xfId="6527" xr:uid="{00000000-0005-0000-0000-000090190000}"/>
    <cellStyle name="Normal 46 2 3 2 7 3" xfId="21626" xr:uid="{00000000-0005-0000-0000-00008E540000}"/>
    <cellStyle name="Normal 46 2 3 2 9" xfId="16613" xr:uid="{00000000-0005-0000-0000-0000F9400000}"/>
    <cellStyle name="Normal 46 2 3 3" xfId="1664" xr:uid="{00000000-0005-0000-0000-000090060000}"/>
    <cellStyle name="Normal 46 2 3 3 2" xfId="2503" xr:uid="{00000000-0005-0000-0000-0000D7090000}"/>
    <cellStyle name="Normal 46 2 3 3 2 2" xfId="4192" xr:uid="{00000000-0005-0000-0000-000071100000}"/>
    <cellStyle name="Normal 46 2 3 3 2 2 2" xfId="14265" xr:uid="{00000000-0005-0000-0000-0000CA370000}"/>
    <cellStyle name="Normal 46 2 3 3 2 2 2 3" xfId="29360" xr:uid="{00000000-0005-0000-0000-0000C4720000}"/>
    <cellStyle name="Normal 46 2 3 3 2 2 3" xfId="9245" xr:uid="{00000000-0005-0000-0000-00002E240000}"/>
    <cellStyle name="Normal 46 2 3 3 2 2 3 3" xfId="24343" xr:uid="{00000000-0005-0000-0000-00002B5F0000}"/>
    <cellStyle name="Normal 46 2 3 3 2 2 5" xfId="19330" xr:uid="{00000000-0005-0000-0000-0000964B0000}"/>
    <cellStyle name="Normal 46 2 3 3 2 3" xfId="5884" xr:uid="{00000000-0005-0000-0000-00000D170000}"/>
    <cellStyle name="Normal 46 2 3 3 2 3 2" xfId="15936" xr:uid="{00000000-0005-0000-0000-0000513E0000}"/>
    <cellStyle name="Normal 46 2 3 3 2 3 2 3" xfId="31031" xr:uid="{00000000-0005-0000-0000-00004B790000}"/>
    <cellStyle name="Normal 46 2 3 3 2 3 3" xfId="10916" xr:uid="{00000000-0005-0000-0000-0000B52A0000}"/>
    <cellStyle name="Normal 46 2 3 3 2 3 3 3" xfId="26014" xr:uid="{00000000-0005-0000-0000-0000B2650000}"/>
    <cellStyle name="Normal 46 2 3 3 2 3 5" xfId="21001" xr:uid="{00000000-0005-0000-0000-00001D520000}"/>
    <cellStyle name="Normal 46 2 3 3 2 4" xfId="12594" xr:uid="{00000000-0005-0000-0000-000043310000}"/>
    <cellStyle name="Normal 46 2 3 3 2 4 3" xfId="27689" xr:uid="{00000000-0005-0000-0000-00003D6C0000}"/>
    <cellStyle name="Normal 46 2 3 3 2 5" xfId="7573" xr:uid="{00000000-0005-0000-0000-0000A61D0000}"/>
    <cellStyle name="Normal 46 2 3 3 2 5 3" xfId="22672" xr:uid="{00000000-0005-0000-0000-0000A4580000}"/>
    <cellStyle name="Normal 46 2 3 3 2 7" xfId="17659" xr:uid="{00000000-0005-0000-0000-00000F450000}"/>
    <cellStyle name="Normal 46 2 3 3 3" xfId="3355" xr:uid="{00000000-0005-0000-0000-00002C0D0000}"/>
    <cellStyle name="Normal 46 2 3 3 3 2" xfId="13429" xr:uid="{00000000-0005-0000-0000-000086340000}"/>
    <cellStyle name="Normal 46 2 3 3 3 2 3" xfId="28524" xr:uid="{00000000-0005-0000-0000-0000806F0000}"/>
    <cellStyle name="Normal 46 2 3 3 3 3" xfId="8409" xr:uid="{00000000-0005-0000-0000-0000EA200000}"/>
    <cellStyle name="Normal 46 2 3 3 3 3 3" xfId="23507" xr:uid="{00000000-0005-0000-0000-0000E75B0000}"/>
    <cellStyle name="Normal 46 2 3 3 3 5" xfId="18494" xr:uid="{00000000-0005-0000-0000-000052480000}"/>
    <cellStyle name="Normal 46 2 3 3 4" xfId="5048" xr:uid="{00000000-0005-0000-0000-0000C9130000}"/>
    <cellStyle name="Normal 46 2 3 3 4 2" xfId="15100" xr:uid="{00000000-0005-0000-0000-00000D3B0000}"/>
    <cellStyle name="Normal 46 2 3 3 4 2 3" xfId="30195" xr:uid="{00000000-0005-0000-0000-000007760000}"/>
    <cellStyle name="Normal 46 2 3 3 4 3" xfId="10080" xr:uid="{00000000-0005-0000-0000-000071270000}"/>
    <cellStyle name="Normal 46 2 3 3 4 3 3" xfId="25178" xr:uid="{00000000-0005-0000-0000-00006E620000}"/>
    <cellStyle name="Normal 46 2 3 3 4 5" xfId="20165" xr:uid="{00000000-0005-0000-0000-0000D94E0000}"/>
    <cellStyle name="Normal 46 2 3 3 5" xfId="11758" xr:uid="{00000000-0005-0000-0000-0000FF2D0000}"/>
    <cellStyle name="Normal 46 2 3 3 5 3" xfId="26853" xr:uid="{00000000-0005-0000-0000-0000F9680000}"/>
    <cellStyle name="Normal 46 2 3 3 6" xfId="6737" xr:uid="{00000000-0005-0000-0000-0000621A0000}"/>
    <cellStyle name="Normal 46 2 3 3 6 3" xfId="21836" xr:uid="{00000000-0005-0000-0000-000060550000}"/>
    <cellStyle name="Normal 46 2 3 3 8" xfId="16823" xr:uid="{00000000-0005-0000-0000-0000CB410000}"/>
    <cellStyle name="Normal 46 2 3 4" xfId="2085" xr:uid="{00000000-0005-0000-0000-000035080000}"/>
    <cellStyle name="Normal 46 2 3 4 2" xfId="3774" xr:uid="{00000000-0005-0000-0000-0000CF0E0000}"/>
    <cellStyle name="Normal 46 2 3 4 2 2" xfId="13847" xr:uid="{00000000-0005-0000-0000-000028360000}"/>
    <cellStyle name="Normal 46 2 3 4 2 2 3" xfId="28942" xr:uid="{00000000-0005-0000-0000-000022710000}"/>
    <cellStyle name="Normal 46 2 3 4 2 3" xfId="8827" xr:uid="{00000000-0005-0000-0000-00008C220000}"/>
    <cellStyle name="Normal 46 2 3 4 2 3 3" xfId="23925" xr:uid="{00000000-0005-0000-0000-0000895D0000}"/>
    <cellStyle name="Normal 46 2 3 4 2 5" xfId="18912" xr:uid="{00000000-0005-0000-0000-0000F4490000}"/>
    <cellStyle name="Normal 46 2 3 4 3" xfId="5466" xr:uid="{00000000-0005-0000-0000-00006B150000}"/>
    <cellStyle name="Normal 46 2 3 4 3 2" xfId="15518" xr:uid="{00000000-0005-0000-0000-0000AF3C0000}"/>
    <cellStyle name="Normal 46 2 3 4 3 2 3" xfId="30613" xr:uid="{00000000-0005-0000-0000-0000A9770000}"/>
    <cellStyle name="Normal 46 2 3 4 3 3" xfId="10498" xr:uid="{00000000-0005-0000-0000-000013290000}"/>
    <cellStyle name="Normal 46 2 3 4 3 3 3" xfId="25596" xr:uid="{00000000-0005-0000-0000-000010640000}"/>
    <cellStyle name="Normal 46 2 3 4 3 5" xfId="20583" xr:uid="{00000000-0005-0000-0000-00007B500000}"/>
    <cellStyle name="Normal 46 2 3 4 4" xfId="12176" xr:uid="{00000000-0005-0000-0000-0000A12F0000}"/>
    <cellStyle name="Normal 46 2 3 4 4 3" xfId="27271" xr:uid="{00000000-0005-0000-0000-00009B6A0000}"/>
    <cellStyle name="Normal 46 2 3 4 5" xfId="7155" xr:uid="{00000000-0005-0000-0000-0000041C0000}"/>
    <cellStyle name="Normal 46 2 3 4 5 3" xfId="22254" xr:uid="{00000000-0005-0000-0000-000002570000}"/>
    <cellStyle name="Normal 46 2 3 4 7" xfId="17241" xr:uid="{00000000-0005-0000-0000-00006D430000}"/>
    <cellStyle name="Normal 46 2 3 5" xfId="2937" xr:uid="{00000000-0005-0000-0000-00008A0B0000}"/>
    <cellStyle name="Normal 46 2 3 5 2" xfId="13011" xr:uid="{00000000-0005-0000-0000-0000E4320000}"/>
    <cellStyle name="Normal 46 2 3 5 2 3" xfId="28106" xr:uid="{00000000-0005-0000-0000-0000DE6D0000}"/>
    <cellStyle name="Normal 46 2 3 5 3" xfId="7991" xr:uid="{00000000-0005-0000-0000-0000481F0000}"/>
    <cellStyle name="Normal 46 2 3 5 3 3" xfId="23089" xr:uid="{00000000-0005-0000-0000-0000455A0000}"/>
    <cellStyle name="Normal 46 2 3 5 5" xfId="18076" xr:uid="{00000000-0005-0000-0000-0000B0460000}"/>
    <cellStyle name="Normal 46 2 3 6" xfId="4630" xr:uid="{00000000-0005-0000-0000-000027120000}"/>
    <cellStyle name="Normal 46 2 3 6 2" xfId="14682" xr:uid="{00000000-0005-0000-0000-00006B390000}"/>
    <cellStyle name="Normal 46 2 3 6 2 3" xfId="29777" xr:uid="{00000000-0005-0000-0000-000065740000}"/>
    <cellStyle name="Normal 46 2 3 6 3" xfId="9662" xr:uid="{00000000-0005-0000-0000-0000CF250000}"/>
    <cellStyle name="Normal 46 2 3 6 3 3" xfId="24760" xr:uid="{00000000-0005-0000-0000-0000CC600000}"/>
    <cellStyle name="Normal 46 2 3 6 5" xfId="19747" xr:uid="{00000000-0005-0000-0000-0000374D0000}"/>
    <cellStyle name="Normal 46 2 3 7" xfId="11340" xr:uid="{00000000-0005-0000-0000-00005D2C0000}"/>
    <cellStyle name="Normal 46 2 3 7 3" xfId="26435" xr:uid="{00000000-0005-0000-0000-000057670000}"/>
    <cellStyle name="Normal 46 2 3 8" xfId="6319" xr:uid="{00000000-0005-0000-0000-0000C0180000}"/>
    <cellStyle name="Normal 46 2 3 8 3" xfId="21418" xr:uid="{00000000-0005-0000-0000-0000BE530000}"/>
    <cellStyle name="Normal 46 2 4" xfId="1345" xr:uid="{00000000-0005-0000-0000-000051050000}"/>
    <cellStyle name="Normal 46 2 4 2" xfId="1768" xr:uid="{00000000-0005-0000-0000-0000F8060000}"/>
    <cellStyle name="Normal 46 2 4 2 2" xfId="2607" xr:uid="{00000000-0005-0000-0000-00003F0A0000}"/>
    <cellStyle name="Normal 46 2 4 2 2 2" xfId="4296" xr:uid="{00000000-0005-0000-0000-0000D9100000}"/>
    <cellStyle name="Normal 46 2 4 2 2 2 2" xfId="14369" xr:uid="{00000000-0005-0000-0000-000032380000}"/>
    <cellStyle name="Normal 46 2 4 2 2 2 2 3" xfId="29464" xr:uid="{00000000-0005-0000-0000-00002C730000}"/>
    <cellStyle name="Normal 46 2 4 2 2 2 3" xfId="9349" xr:uid="{00000000-0005-0000-0000-000096240000}"/>
    <cellStyle name="Normal 46 2 4 2 2 2 3 3" xfId="24447" xr:uid="{00000000-0005-0000-0000-0000935F0000}"/>
    <cellStyle name="Normal 46 2 4 2 2 2 5" xfId="19434" xr:uid="{00000000-0005-0000-0000-0000FE4B0000}"/>
    <cellStyle name="Normal 46 2 4 2 2 3" xfId="5988" xr:uid="{00000000-0005-0000-0000-000075170000}"/>
    <cellStyle name="Normal 46 2 4 2 2 3 2" xfId="16040" xr:uid="{00000000-0005-0000-0000-0000B93E0000}"/>
    <cellStyle name="Normal 46 2 4 2 2 3 2 3" xfId="31135" xr:uid="{00000000-0005-0000-0000-0000B3790000}"/>
    <cellStyle name="Normal 46 2 4 2 2 3 3" xfId="11020" xr:uid="{00000000-0005-0000-0000-00001D2B0000}"/>
    <cellStyle name="Normal 46 2 4 2 2 3 3 3" xfId="26118" xr:uid="{00000000-0005-0000-0000-00001A660000}"/>
    <cellStyle name="Normal 46 2 4 2 2 3 5" xfId="21105" xr:uid="{00000000-0005-0000-0000-000085520000}"/>
    <cellStyle name="Normal 46 2 4 2 2 4" xfId="12698" xr:uid="{00000000-0005-0000-0000-0000AB310000}"/>
    <cellStyle name="Normal 46 2 4 2 2 4 3" xfId="27793" xr:uid="{00000000-0005-0000-0000-0000A56C0000}"/>
    <cellStyle name="Normal 46 2 4 2 2 5" xfId="7677" xr:uid="{00000000-0005-0000-0000-00000E1E0000}"/>
    <cellStyle name="Normal 46 2 4 2 2 5 3" xfId="22776" xr:uid="{00000000-0005-0000-0000-00000C590000}"/>
    <cellStyle name="Normal 46 2 4 2 2 7" xfId="17763" xr:uid="{00000000-0005-0000-0000-000077450000}"/>
    <cellStyle name="Normal 46 2 4 2 3" xfId="3459" xr:uid="{00000000-0005-0000-0000-0000940D0000}"/>
    <cellStyle name="Normal 46 2 4 2 3 2" xfId="13533" xr:uid="{00000000-0005-0000-0000-0000EE340000}"/>
    <cellStyle name="Normal 46 2 4 2 3 2 3" xfId="28628" xr:uid="{00000000-0005-0000-0000-0000E86F0000}"/>
    <cellStyle name="Normal 46 2 4 2 3 3" xfId="8513" xr:uid="{00000000-0005-0000-0000-000052210000}"/>
    <cellStyle name="Normal 46 2 4 2 3 3 3" xfId="23611" xr:uid="{00000000-0005-0000-0000-00004F5C0000}"/>
    <cellStyle name="Normal 46 2 4 2 3 5" xfId="18598" xr:uid="{00000000-0005-0000-0000-0000BA480000}"/>
    <cellStyle name="Normal 46 2 4 2 4" xfId="5152" xr:uid="{00000000-0005-0000-0000-000031140000}"/>
    <cellStyle name="Normal 46 2 4 2 4 2" xfId="15204" xr:uid="{00000000-0005-0000-0000-0000753B0000}"/>
    <cellStyle name="Normal 46 2 4 2 4 2 3" xfId="30299" xr:uid="{00000000-0005-0000-0000-00006F760000}"/>
    <cellStyle name="Normal 46 2 4 2 4 3" xfId="10184" xr:uid="{00000000-0005-0000-0000-0000D9270000}"/>
    <cellStyle name="Normal 46 2 4 2 4 3 3" xfId="25282" xr:uid="{00000000-0005-0000-0000-0000D6620000}"/>
    <cellStyle name="Normal 46 2 4 2 4 5" xfId="20269" xr:uid="{00000000-0005-0000-0000-0000414F0000}"/>
    <cellStyle name="Normal 46 2 4 2 5" xfId="11862" xr:uid="{00000000-0005-0000-0000-0000672E0000}"/>
    <cellStyle name="Normal 46 2 4 2 5 3" xfId="26957" xr:uid="{00000000-0005-0000-0000-000061690000}"/>
    <cellStyle name="Normal 46 2 4 2 6" xfId="6841" xr:uid="{00000000-0005-0000-0000-0000CA1A0000}"/>
    <cellStyle name="Normal 46 2 4 2 6 3" xfId="21940" xr:uid="{00000000-0005-0000-0000-0000C8550000}"/>
    <cellStyle name="Normal 46 2 4 2 8" xfId="16927" xr:uid="{00000000-0005-0000-0000-000033420000}"/>
    <cellStyle name="Normal 46 2 4 3" xfId="2189" xr:uid="{00000000-0005-0000-0000-00009D080000}"/>
    <cellStyle name="Normal 46 2 4 3 2" xfId="3878" xr:uid="{00000000-0005-0000-0000-0000370F0000}"/>
    <cellStyle name="Normal 46 2 4 3 2 2" xfId="13951" xr:uid="{00000000-0005-0000-0000-000090360000}"/>
    <cellStyle name="Normal 46 2 4 3 2 2 3" xfId="29046" xr:uid="{00000000-0005-0000-0000-00008A710000}"/>
    <cellStyle name="Normal 46 2 4 3 2 3" xfId="8931" xr:uid="{00000000-0005-0000-0000-0000F4220000}"/>
    <cellStyle name="Normal 46 2 4 3 2 3 3" xfId="24029" xr:uid="{00000000-0005-0000-0000-0000F15D0000}"/>
    <cellStyle name="Normal 46 2 4 3 2 5" xfId="19016" xr:uid="{00000000-0005-0000-0000-00005C4A0000}"/>
    <cellStyle name="Normal 46 2 4 3 3" xfId="5570" xr:uid="{00000000-0005-0000-0000-0000D3150000}"/>
    <cellStyle name="Normal 46 2 4 3 3 2" xfId="15622" xr:uid="{00000000-0005-0000-0000-0000173D0000}"/>
    <cellStyle name="Normal 46 2 4 3 3 2 3" xfId="30717" xr:uid="{00000000-0005-0000-0000-000011780000}"/>
    <cellStyle name="Normal 46 2 4 3 3 3" xfId="10602" xr:uid="{00000000-0005-0000-0000-00007B290000}"/>
    <cellStyle name="Normal 46 2 4 3 3 3 3" xfId="25700" xr:uid="{00000000-0005-0000-0000-000078640000}"/>
    <cellStyle name="Normal 46 2 4 3 3 5" xfId="20687" xr:uid="{00000000-0005-0000-0000-0000E3500000}"/>
    <cellStyle name="Normal 46 2 4 3 4" xfId="12280" xr:uid="{00000000-0005-0000-0000-000009300000}"/>
    <cellStyle name="Normal 46 2 4 3 4 3" xfId="27375" xr:uid="{00000000-0005-0000-0000-0000036B0000}"/>
    <cellStyle name="Normal 46 2 4 3 5" xfId="7259" xr:uid="{00000000-0005-0000-0000-00006C1C0000}"/>
    <cellStyle name="Normal 46 2 4 3 5 3" xfId="22358" xr:uid="{00000000-0005-0000-0000-00006A570000}"/>
    <cellStyle name="Normal 46 2 4 3 7" xfId="17345" xr:uid="{00000000-0005-0000-0000-0000D5430000}"/>
    <cellStyle name="Normal 46 2 4 4" xfId="3041" xr:uid="{00000000-0005-0000-0000-0000F20B0000}"/>
    <cellStyle name="Normal 46 2 4 4 2" xfId="13115" xr:uid="{00000000-0005-0000-0000-00004C330000}"/>
    <cellStyle name="Normal 46 2 4 4 2 3" xfId="28210" xr:uid="{00000000-0005-0000-0000-0000466E0000}"/>
    <cellStyle name="Normal 46 2 4 4 3" xfId="8095" xr:uid="{00000000-0005-0000-0000-0000B01F0000}"/>
    <cellStyle name="Normal 46 2 4 4 3 3" xfId="23193" xr:uid="{00000000-0005-0000-0000-0000AD5A0000}"/>
    <cellStyle name="Normal 46 2 4 4 5" xfId="18180" xr:uid="{00000000-0005-0000-0000-000018470000}"/>
    <cellStyle name="Normal 46 2 4 5" xfId="4734" xr:uid="{00000000-0005-0000-0000-00008F120000}"/>
    <cellStyle name="Normal 46 2 4 5 2" xfId="14786" xr:uid="{00000000-0005-0000-0000-0000D3390000}"/>
    <cellStyle name="Normal 46 2 4 5 2 3" xfId="29881" xr:uid="{00000000-0005-0000-0000-0000CD740000}"/>
    <cellStyle name="Normal 46 2 4 5 3" xfId="9766" xr:uid="{00000000-0005-0000-0000-000037260000}"/>
    <cellStyle name="Normal 46 2 4 5 3 3" xfId="24864" xr:uid="{00000000-0005-0000-0000-000034610000}"/>
    <cellStyle name="Normal 46 2 4 5 5" xfId="19851" xr:uid="{00000000-0005-0000-0000-00009F4D0000}"/>
    <cellStyle name="Normal 46 2 4 6" xfId="11444" xr:uid="{00000000-0005-0000-0000-0000C52C0000}"/>
    <cellStyle name="Normal 46 2 4 6 3" xfId="26539" xr:uid="{00000000-0005-0000-0000-0000BF670000}"/>
    <cellStyle name="Normal 46 2 4 7" xfId="6423" xr:uid="{00000000-0005-0000-0000-000028190000}"/>
    <cellStyle name="Normal 46 2 4 7 3" xfId="21522" xr:uid="{00000000-0005-0000-0000-000026540000}"/>
    <cellStyle name="Normal 46 2 4 9" xfId="16509" xr:uid="{00000000-0005-0000-0000-000091400000}"/>
    <cellStyle name="Normal 46 2 5" xfId="1558" xr:uid="{00000000-0005-0000-0000-000026060000}"/>
    <cellStyle name="Normal 46 2 5 2" xfId="2399" xr:uid="{00000000-0005-0000-0000-00006F090000}"/>
    <cellStyle name="Normal 46 2 5 2 2" xfId="4088" xr:uid="{00000000-0005-0000-0000-000009100000}"/>
    <cellStyle name="Normal 46 2 5 2 2 2" xfId="14161" xr:uid="{00000000-0005-0000-0000-000062370000}"/>
    <cellStyle name="Normal 46 2 5 2 2 2 3" xfId="29256" xr:uid="{00000000-0005-0000-0000-00005C720000}"/>
    <cellStyle name="Normal 46 2 5 2 2 3" xfId="9141" xr:uid="{00000000-0005-0000-0000-0000C6230000}"/>
    <cellStyle name="Normal 46 2 5 2 2 3 3" xfId="24239" xr:uid="{00000000-0005-0000-0000-0000C35E0000}"/>
    <cellStyle name="Normal 46 2 5 2 2 5" xfId="19226" xr:uid="{00000000-0005-0000-0000-00002E4B0000}"/>
    <cellStyle name="Normal 46 2 5 2 3" xfId="5780" xr:uid="{00000000-0005-0000-0000-0000A5160000}"/>
    <cellStyle name="Normal 46 2 5 2 3 2" xfId="15832" xr:uid="{00000000-0005-0000-0000-0000E93D0000}"/>
    <cellStyle name="Normal 46 2 5 2 3 2 3" xfId="30927" xr:uid="{00000000-0005-0000-0000-0000E3780000}"/>
    <cellStyle name="Normal 46 2 5 2 3 3" xfId="10812" xr:uid="{00000000-0005-0000-0000-00004D2A0000}"/>
    <cellStyle name="Normal 46 2 5 2 3 3 3" xfId="25910" xr:uid="{00000000-0005-0000-0000-00004A650000}"/>
    <cellStyle name="Normal 46 2 5 2 3 5" xfId="20897" xr:uid="{00000000-0005-0000-0000-0000B5510000}"/>
    <cellStyle name="Normal 46 2 5 2 4" xfId="12490" xr:uid="{00000000-0005-0000-0000-0000DB300000}"/>
    <cellStyle name="Normal 46 2 5 2 4 3" xfId="27585" xr:uid="{00000000-0005-0000-0000-0000D56B0000}"/>
    <cellStyle name="Normal 46 2 5 2 5" xfId="7469" xr:uid="{00000000-0005-0000-0000-00003E1D0000}"/>
    <cellStyle name="Normal 46 2 5 2 5 3" xfId="22568" xr:uid="{00000000-0005-0000-0000-00003C580000}"/>
    <cellStyle name="Normal 46 2 5 2 7" xfId="17555" xr:uid="{00000000-0005-0000-0000-0000A7440000}"/>
    <cellStyle name="Normal 46 2 5 3" xfId="3251" xr:uid="{00000000-0005-0000-0000-0000C40C0000}"/>
    <cellStyle name="Normal 46 2 5 3 2" xfId="13325" xr:uid="{00000000-0005-0000-0000-00001E340000}"/>
    <cellStyle name="Normal 46 2 5 3 2 3" xfId="28420" xr:uid="{00000000-0005-0000-0000-0000186F0000}"/>
    <cellStyle name="Normal 46 2 5 3 3" xfId="8305" xr:uid="{00000000-0005-0000-0000-000082200000}"/>
    <cellStyle name="Normal 46 2 5 3 3 3" xfId="23403" xr:uid="{00000000-0005-0000-0000-00007F5B0000}"/>
    <cellStyle name="Normal 46 2 5 3 5" xfId="18390" xr:uid="{00000000-0005-0000-0000-0000EA470000}"/>
    <cellStyle name="Normal 46 2 5 4" xfId="4944" xr:uid="{00000000-0005-0000-0000-000061130000}"/>
    <cellStyle name="Normal 46 2 5 4 2" xfId="14996" xr:uid="{00000000-0005-0000-0000-0000A53A0000}"/>
    <cellStyle name="Normal 46 2 5 4 2 3" xfId="30091" xr:uid="{00000000-0005-0000-0000-00009F750000}"/>
    <cellStyle name="Normal 46 2 5 4 3" xfId="9976" xr:uid="{00000000-0005-0000-0000-000009270000}"/>
    <cellStyle name="Normal 46 2 5 4 3 3" xfId="25074" xr:uid="{00000000-0005-0000-0000-000006620000}"/>
    <cellStyle name="Normal 46 2 5 4 5" xfId="20061" xr:uid="{00000000-0005-0000-0000-0000714E0000}"/>
    <cellStyle name="Normal 46 2 5 5" xfId="11654" xr:uid="{00000000-0005-0000-0000-0000972D0000}"/>
    <cellStyle name="Normal 46 2 5 5 3" xfId="26749" xr:uid="{00000000-0005-0000-0000-000091680000}"/>
    <cellStyle name="Normal 46 2 5 6" xfId="6633" xr:uid="{00000000-0005-0000-0000-0000FA190000}"/>
    <cellStyle name="Normal 46 2 5 6 3" xfId="21732" xr:uid="{00000000-0005-0000-0000-0000F8540000}"/>
    <cellStyle name="Normal 46 2 5 8" xfId="16719" xr:uid="{00000000-0005-0000-0000-000063410000}"/>
    <cellStyle name="Normal 46 2 6" xfId="1979" xr:uid="{00000000-0005-0000-0000-0000CB070000}"/>
    <cellStyle name="Normal 46 2 6 2" xfId="3670" xr:uid="{00000000-0005-0000-0000-0000670E0000}"/>
    <cellStyle name="Normal 46 2 6 2 2" xfId="13743" xr:uid="{00000000-0005-0000-0000-0000C0350000}"/>
    <cellStyle name="Normal 46 2 6 2 2 3" xfId="28838" xr:uid="{00000000-0005-0000-0000-0000BA700000}"/>
    <cellStyle name="Normal 46 2 6 2 3" xfId="8723" xr:uid="{00000000-0005-0000-0000-000024220000}"/>
    <cellStyle name="Normal 46 2 6 2 3 3" xfId="23821" xr:uid="{00000000-0005-0000-0000-0000215D0000}"/>
    <cellStyle name="Normal 46 2 6 2 5" xfId="18808" xr:uid="{00000000-0005-0000-0000-00008C490000}"/>
    <cellStyle name="Normal 46 2 6 3" xfId="5362" xr:uid="{00000000-0005-0000-0000-000003150000}"/>
    <cellStyle name="Normal 46 2 6 3 2" xfId="15414" xr:uid="{00000000-0005-0000-0000-0000473C0000}"/>
    <cellStyle name="Normal 46 2 6 3 2 3" xfId="30509" xr:uid="{00000000-0005-0000-0000-000041770000}"/>
    <cellStyle name="Normal 46 2 6 3 3" xfId="10394" xr:uid="{00000000-0005-0000-0000-0000AB280000}"/>
    <cellStyle name="Normal 46 2 6 3 3 3" xfId="25492" xr:uid="{00000000-0005-0000-0000-0000A8630000}"/>
    <cellStyle name="Normal 46 2 6 3 5" xfId="20479" xr:uid="{00000000-0005-0000-0000-000013500000}"/>
    <cellStyle name="Normal 46 2 6 4" xfId="12072" xr:uid="{00000000-0005-0000-0000-0000392F0000}"/>
    <cellStyle name="Normal 46 2 6 4 3" xfId="27167" xr:uid="{00000000-0005-0000-0000-0000336A0000}"/>
    <cellStyle name="Normal 46 2 6 5" xfId="7051" xr:uid="{00000000-0005-0000-0000-00009C1B0000}"/>
    <cellStyle name="Normal 46 2 6 5 3" xfId="22150" xr:uid="{00000000-0005-0000-0000-00009A560000}"/>
    <cellStyle name="Normal 46 2 6 7" xfId="17137" xr:uid="{00000000-0005-0000-0000-000005430000}"/>
    <cellStyle name="Normal 46 2 7" xfId="2829" xr:uid="{00000000-0005-0000-0000-00001E0B0000}"/>
    <cellStyle name="Normal 46 2 7 2" xfId="12907" xr:uid="{00000000-0005-0000-0000-00007C320000}"/>
    <cellStyle name="Normal 46 2 7 2 3" xfId="28002" xr:uid="{00000000-0005-0000-0000-0000766D0000}"/>
    <cellStyle name="Normal 46 2 7 3" xfId="7887" xr:uid="{00000000-0005-0000-0000-0000E01E0000}"/>
    <cellStyle name="Normal 46 2 7 3 3" xfId="22985" xr:uid="{00000000-0005-0000-0000-0000DD590000}"/>
    <cellStyle name="Normal 46 2 7 5" xfId="17972" xr:uid="{00000000-0005-0000-0000-000048460000}"/>
    <cellStyle name="Normal 46 2 8" xfId="4523" xr:uid="{00000000-0005-0000-0000-0000BC110000}"/>
    <cellStyle name="Normal 46 2 8 2" xfId="14578" xr:uid="{00000000-0005-0000-0000-000003390000}"/>
    <cellStyle name="Normal 46 2 8 2 3" xfId="29673" xr:uid="{00000000-0005-0000-0000-0000FD730000}"/>
    <cellStyle name="Normal 46 2 8 3" xfId="9558" xr:uid="{00000000-0005-0000-0000-000067250000}"/>
    <cellStyle name="Normal 46 2 8 3 3" xfId="24656" xr:uid="{00000000-0005-0000-0000-000064600000}"/>
    <cellStyle name="Normal 46 2 8 5" xfId="19643" xr:uid="{00000000-0005-0000-0000-0000CF4C0000}"/>
    <cellStyle name="Normal 46 2 9" xfId="11234" xr:uid="{00000000-0005-0000-0000-0000F32B0000}"/>
    <cellStyle name="Normal 46 2 9 3" xfId="26331" xr:uid="{00000000-0005-0000-0000-0000EF660000}"/>
    <cellStyle name="Normal 47" xfId="358" xr:uid="{00000000-0005-0000-0000-000070010000}"/>
    <cellStyle name="Normal 47 2" xfId="853" xr:uid="{00000000-0005-0000-0000-000064030000}"/>
    <cellStyle name="Normal 47 2 10" xfId="6214" xr:uid="{00000000-0005-0000-0000-000057180000}"/>
    <cellStyle name="Normal 47 2 10 3" xfId="21315" xr:uid="{00000000-0005-0000-0000-000057530000}"/>
    <cellStyle name="Normal 47 2 12" xfId="16300" xr:uid="{00000000-0005-0000-0000-0000C03F0000}"/>
    <cellStyle name="Normal 47 2 2" xfId="1179" xr:uid="{00000000-0005-0000-0000-0000AB040000}"/>
    <cellStyle name="Normal 47 2 2 11" xfId="16354" xr:uid="{00000000-0005-0000-0000-0000F63F0000}"/>
    <cellStyle name="Normal 47 2 2 2" xfId="1287" xr:uid="{00000000-0005-0000-0000-000017050000}"/>
    <cellStyle name="Normal 47 2 2 2 10" xfId="16458" xr:uid="{00000000-0005-0000-0000-00005E400000}"/>
    <cellStyle name="Normal 47 2 2 2 2" xfId="1504" xr:uid="{00000000-0005-0000-0000-0000F0050000}"/>
    <cellStyle name="Normal 47 2 2 2 2 2" xfId="1925" xr:uid="{00000000-0005-0000-0000-000095070000}"/>
    <cellStyle name="Normal 47 2 2 2 2 2 2" xfId="2764" xr:uid="{00000000-0005-0000-0000-0000DC0A0000}"/>
    <cellStyle name="Normal 47 2 2 2 2 2 2 2" xfId="4453" xr:uid="{00000000-0005-0000-0000-000076110000}"/>
    <cellStyle name="Normal 47 2 2 2 2 2 2 2 2" xfId="14526" xr:uid="{00000000-0005-0000-0000-0000CF380000}"/>
    <cellStyle name="Normal 47 2 2 2 2 2 2 2 2 3" xfId="29621" xr:uid="{00000000-0005-0000-0000-0000C9730000}"/>
    <cellStyle name="Normal 47 2 2 2 2 2 2 2 3" xfId="9506" xr:uid="{00000000-0005-0000-0000-000033250000}"/>
    <cellStyle name="Normal 47 2 2 2 2 2 2 2 3 3" xfId="24604" xr:uid="{00000000-0005-0000-0000-000030600000}"/>
    <cellStyle name="Normal 47 2 2 2 2 2 2 2 5" xfId="19591" xr:uid="{00000000-0005-0000-0000-00009B4C0000}"/>
    <cellStyle name="Normal 47 2 2 2 2 2 2 3" xfId="6145" xr:uid="{00000000-0005-0000-0000-000012180000}"/>
    <cellStyle name="Normal 47 2 2 2 2 2 2 3 2" xfId="16197" xr:uid="{00000000-0005-0000-0000-0000563F0000}"/>
    <cellStyle name="Normal 47 2 2 2 2 2 2 3 3" xfId="11177" xr:uid="{00000000-0005-0000-0000-0000BA2B0000}"/>
    <cellStyle name="Normal 47 2 2 2 2 2 2 3 3 3" xfId="26275" xr:uid="{00000000-0005-0000-0000-0000B7660000}"/>
    <cellStyle name="Normal 47 2 2 2 2 2 2 3 5" xfId="21262" xr:uid="{00000000-0005-0000-0000-000022530000}"/>
    <cellStyle name="Normal 47 2 2 2 2 2 2 4" xfId="12855" xr:uid="{00000000-0005-0000-0000-000048320000}"/>
    <cellStyle name="Normal 47 2 2 2 2 2 2 4 3" xfId="27950" xr:uid="{00000000-0005-0000-0000-0000426D0000}"/>
    <cellStyle name="Normal 47 2 2 2 2 2 2 5" xfId="7834" xr:uid="{00000000-0005-0000-0000-0000AB1E0000}"/>
    <cellStyle name="Normal 47 2 2 2 2 2 2 5 3" xfId="22933" xr:uid="{00000000-0005-0000-0000-0000A9590000}"/>
    <cellStyle name="Normal 47 2 2 2 2 2 2 7" xfId="17920" xr:uid="{00000000-0005-0000-0000-000014460000}"/>
    <cellStyle name="Normal 47 2 2 2 2 2 3" xfId="3616" xr:uid="{00000000-0005-0000-0000-0000310E0000}"/>
    <cellStyle name="Normal 47 2 2 2 2 2 3 2" xfId="13690" xr:uid="{00000000-0005-0000-0000-00008B350000}"/>
    <cellStyle name="Normal 47 2 2 2 2 2 3 2 3" xfId="28785" xr:uid="{00000000-0005-0000-0000-000085700000}"/>
    <cellStyle name="Normal 47 2 2 2 2 2 3 3" xfId="8670" xr:uid="{00000000-0005-0000-0000-0000EF210000}"/>
    <cellStyle name="Normal 47 2 2 2 2 2 3 3 3" xfId="23768" xr:uid="{00000000-0005-0000-0000-0000EC5C0000}"/>
    <cellStyle name="Normal 47 2 2 2 2 2 3 5" xfId="18755" xr:uid="{00000000-0005-0000-0000-000057490000}"/>
    <cellStyle name="Normal 47 2 2 2 2 2 4" xfId="5309" xr:uid="{00000000-0005-0000-0000-0000CE140000}"/>
    <cellStyle name="Normal 47 2 2 2 2 2 4 2" xfId="15361" xr:uid="{00000000-0005-0000-0000-0000123C0000}"/>
    <cellStyle name="Normal 47 2 2 2 2 2 4 2 3" xfId="30456" xr:uid="{00000000-0005-0000-0000-00000C770000}"/>
    <cellStyle name="Normal 47 2 2 2 2 2 4 3" xfId="10341" xr:uid="{00000000-0005-0000-0000-000076280000}"/>
    <cellStyle name="Normal 47 2 2 2 2 2 4 3 3" xfId="25439" xr:uid="{00000000-0005-0000-0000-000073630000}"/>
    <cellStyle name="Normal 47 2 2 2 2 2 4 5" xfId="20426" xr:uid="{00000000-0005-0000-0000-0000DE4F0000}"/>
    <cellStyle name="Normal 47 2 2 2 2 2 5" xfId="12019" xr:uid="{00000000-0005-0000-0000-0000042F0000}"/>
    <cellStyle name="Normal 47 2 2 2 2 2 5 3" xfId="27114" xr:uid="{00000000-0005-0000-0000-0000FE690000}"/>
    <cellStyle name="Normal 47 2 2 2 2 2 6" xfId="6998" xr:uid="{00000000-0005-0000-0000-0000671B0000}"/>
    <cellStyle name="Normal 47 2 2 2 2 2 6 3" xfId="22097" xr:uid="{00000000-0005-0000-0000-000065560000}"/>
    <cellStyle name="Normal 47 2 2 2 2 2 8" xfId="17084" xr:uid="{00000000-0005-0000-0000-0000D0420000}"/>
    <cellStyle name="Normal 47 2 2 2 2 3" xfId="2346" xr:uid="{00000000-0005-0000-0000-00003A090000}"/>
    <cellStyle name="Normal 47 2 2 2 2 3 2" xfId="4035" xr:uid="{00000000-0005-0000-0000-0000D40F0000}"/>
    <cellStyle name="Normal 47 2 2 2 2 3 2 2" xfId="14108" xr:uid="{00000000-0005-0000-0000-00002D370000}"/>
    <cellStyle name="Normal 47 2 2 2 2 3 2 2 3" xfId="29203" xr:uid="{00000000-0005-0000-0000-000027720000}"/>
    <cellStyle name="Normal 47 2 2 2 2 3 2 3" xfId="9088" xr:uid="{00000000-0005-0000-0000-000091230000}"/>
    <cellStyle name="Normal 47 2 2 2 2 3 2 3 3" xfId="24186" xr:uid="{00000000-0005-0000-0000-00008E5E0000}"/>
    <cellStyle name="Normal 47 2 2 2 2 3 2 5" xfId="19173" xr:uid="{00000000-0005-0000-0000-0000F94A0000}"/>
    <cellStyle name="Normal 47 2 2 2 2 3 3" xfId="5727" xr:uid="{00000000-0005-0000-0000-000070160000}"/>
    <cellStyle name="Normal 47 2 2 2 2 3 3 2" xfId="15779" xr:uid="{00000000-0005-0000-0000-0000B43D0000}"/>
    <cellStyle name="Normal 47 2 2 2 2 3 3 2 3" xfId="30874" xr:uid="{00000000-0005-0000-0000-0000AE780000}"/>
    <cellStyle name="Normal 47 2 2 2 2 3 3 3" xfId="10759" xr:uid="{00000000-0005-0000-0000-0000182A0000}"/>
    <cellStyle name="Normal 47 2 2 2 2 3 3 3 3" xfId="25857" xr:uid="{00000000-0005-0000-0000-000015650000}"/>
    <cellStyle name="Normal 47 2 2 2 2 3 3 5" xfId="20844" xr:uid="{00000000-0005-0000-0000-000080510000}"/>
    <cellStyle name="Normal 47 2 2 2 2 3 4" xfId="12437" xr:uid="{00000000-0005-0000-0000-0000A6300000}"/>
    <cellStyle name="Normal 47 2 2 2 2 3 4 3" xfId="27532" xr:uid="{00000000-0005-0000-0000-0000A06B0000}"/>
    <cellStyle name="Normal 47 2 2 2 2 3 5" xfId="7416" xr:uid="{00000000-0005-0000-0000-0000091D0000}"/>
    <cellStyle name="Normal 47 2 2 2 2 3 5 3" xfId="22515" xr:uid="{00000000-0005-0000-0000-000007580000}"/>
    <cellStyle name="Normal 47 2 2 2 2 3 7" xfId="17502" xr:uid="{00000000-0005-0000-0000-000072440000}"/>
    <cellStyle name="Normal 47 2 2 2 2 4" xfId="3198" xr:uid="{00000000-0005-0000-0000-00008F0C0000}"/>
    <cellStyle name="Normal 47 2 2 2 2 4 2" xfId="13272" xr:uid="{00000000-0005-0000-0000-0000E9330000}"/>
    <cellStyle name="Normal 47 2 2 2 2 4 2 3" xfId="28367" xr:uid="{00000000-0005-0000-0000-0000E36E0000}"/>
    <cellStyle name="Normal 47 2 2 2 2 4 3" xfId="8252" xr:uid="{00000000-0005-0000-0000-00004D200000}"/>
    <cellStyle name="Normal 47 2 2 2 2 4 3 3" xfId="23350" xr:uid="{00000000-0005-0000-0000-00004A5B0000}"/>
    <cellStyle name="Normal 47 2 2 2 2 4 5" xfId="18337" xr:uid="{00000000-0005-0000-0000-0000B5470000}"/>
    <cellStyle name="Normal 47 2 2 2 2 5" xfId="4891" xr:uid="{00000000-0005-0000-0000-00002C130000}"/>
    <cellStyle name="Normal 47 2 2 2 2 5 2" xfId="14943" xr:uid="{00000000-0005-0000-0000-0000703A0000}"/>
    <cellStyle name="Normal 47 2 2 2 2 5 2 3" xfId="30038" xr:uid="{00000000-0005-0000-0000-00006A750000}"/>
    <cellStyle name="Normal 47 2 2 2 2 5 3" xfId="9923" xr:uid="{00000000-0005-0000-0000-0000D4260000}"/>
    <cellStyle name="Normal 47 2 2 2 2 5 3 3" xfId="25021" xr:uid="{00000000-0005-0000-0000-0000D1610000}"/>
    <cellStyle name="Normal 47 2 2 2 2 5 5" xfId="20008" xr:uid="{00000000-0005-0000-0000-00003C4E0000}"/>
    <cellStyle name="Normal 47 2 2 2 2 6" xfId="11601" xr:uid="{00000000-0005-0000-0000-0000622D0000}"/>
    <cellStyle name="Normal 47 2 2 2 2 6 3" xfId="26696" xr:uid="{00000000-0005-0000-0000-00005C680000}"/>
    <cellStyle name="Normal 47 2 2 2 2 7" xfId="6580" xr:uid="{00000000-0005-0000-0000-0000C5190000}"/>
    <cellStyle name="Normal 47 2 2 2 2 7 3" xfId="21679" xr:uid="{00000000-0005-0000-0000-0000C3540000}"/>
    <cellStyle name="Normal 47 2 2 2 2 9" xfId="16666" xr:uid="{00000000-0005-0000-0000-00002E410000}"/>
    <cellStyle name="Normal 47 2 2 2 3" xfId="1717" xr:uid="{00000000-0005-0000-0000-0000C5060000}"/>
    <cellStyle name="Normal 47 2 2 2 3 2" xfId="2556" xr:uid="{00000000-0005-0000-0000-00000C0A0000}"/>
    <cellStyle name="Normal 47 2 2 2 3 2 2" xfId="4245" xr:uid="{00000000-0005-0000-0000-0000A6100000}"/>
    <cellStyle name="Normal 47 2 2 2 3 2 2 2" xfId="14318" xr:uid="{00000000-0005-0000-0000-0000FF370000}"/>
    <cellStyle name="Normal 47 2 2 2 3 2 2 2 3" xfId="29413" xr:uid="{00000000-0005-0000-0000-0000F9720000}"/>
    <cellStyle name="Normal 47 2 2 2 3 2 2 3" xfId="9298" xr:uid="{00000000-0005-0000-0000-000063240000}"/>
    <cellStyle name="Normal 47 2 2 2 3 2 2 3 3" xfId="24396" xr:uid="{00000000-0005-0000-0000-0000605F0000}"/>
    <cellStyle name="Normal 47 2 2 2 3 2 2 5" xfId="19383" xr:uid="{00000000-0005-0000-0000-0000CB4B0000}"/>
    <cellStyle name="Normal 47 2 2 2 3 2 3" xfId="5937" xr:uid="{00000000-0005-0000-0000-000042170000}"/>
    <cellStyle name="Normal 47 2 2 2 3 2 3 2" xfId="15989" xr:uid="{00000000-0005-0000-0000-0000863E0000}"/>
    <cellStyle name="Normal 47 2 2 2 3 2 3 2 3" xfId="31084" xr:uid="{00000000-0005-0000-0000-000080790000}"/>
    <cellStyle name="Normal 47 2 2 2 3 2 3 3" xfId="10969" xr:uid="{00000000-0005-0000-0000-0000EA2A0000}"/>
    <cellStyle name="Normal 47 2 2 2 3 2 3 3 3" xfId="26067" xr:uid="{00000000-0005-0000-0000-0000E7650000}"/>
    <cellStyle name="Normal 47 2 2 2 3 2 3 5" xfId="21054" xr:uid="{00000000-0005-0000-0000-000052520000}"/>
    <cellStyle name="Normal 47 2 2 2 3 2 4" xfId="12647" xr:uid="{00000000-0005-0000-0000-000078310000}"/>
    <cellStyle name="Normal 47 2 2 2 3 2 4 3" xfId="27742" xr:uid="{00000000-0005-0000-0000-0000726C0000}"/>
    <cellStyle name="Normal 47 2 2 2 3 2 5" xfId="7626" xr:uid="{00000000-0005-0000-0000-0000DB1D0000}"/>
    <cellStyle name="Normal 47 2 2 2 3 2 5 3" xfId="22725" xr:uid="{00000000-0005-0000-0000-0000D9580000}"/>
    <cellStyle name="Normal 47 2 2 2 3 2 7" xfId="17712" xr:uid="{00000000-0005-0000-0000-000044450000}"/>
    <cellStyle name="Normal 47 2 2 2 3 3" xfId="3408" xr:uid="{00000000-0005-0000-0000-0000610D0000}"/>
    <cellStyle name="Normal 47 2 2 2 3 3 2" xfId="13482" xr:uid="{00000000-0005-0000-0000-0000BB340000}"/>
    <cellStyle name="Normal 47 2 2 2 3 3 2 3" xfId="28577" xr:uid="{00000000-0005-0000-0000-0000B56F0000}"/>
    <cellStyle name="Normal 47 2 2 2 3 3 3" xfId="8462" xr:uid="{00000000-0005-0000-0000-00001F210000}"/>
    <cellStyle name="Normal 47 2 2 2 3 3 3 3" xfId="23560" xr:uid="{00000000-0005-0000-0000-00001C5C0000}"/>
    <cellStyle name="Normal 47 2 2 2 3 3 5" xfId="18547" xr:uid="{00000000-0005-0000-0000-000087480000}"/>
    <cellStyle name="Normal 47 2 2 2 3 4" xfId="5101" xr:uid="{00000000-0005-0000-0000-0000FE130000}"/>
    <cellStyle name="Normal 47 2 2 2 3 4 2" xfId="15153" xr:uid="{00000000-0005-0000-0000-0000423B0000}"/>
    <cellStyle name="Normal 47 2 2 2 3 4 2 3" xfId="30248" xr:uid="{00000000-0005-0000-0000-00003C760000}"/>
    <cellStyle name="Normal 47 2 2 2 3 4 3" xfId="10133" xr:uid="{00000000-0005-0000-0000-0000A6270000}"/>
    <cellStyle name="Normal 47 2 2 2 3 4 3 3" xfId="25231" xr:uid="{00000000-0005-0000-0000-0000A3620000}"/>
    <cellStyle name="Normal 47 2 2 2 3 4 5" xfId="20218" xr:uid="{00000000-0005-0000-0000-00000E4F0000}"/>
    <cellStyle name="Normal 47 2 2 2 3 5" xfId="11811" xr:uid="{00000000-0005-0000-0000-0000342E0000}"/>
    <cellStyle name="Normal 47 2 2 2 3 5 3" xfId="26906" xr:uid="{00000000-0005-0000-0000-00002E690000}"/>
    <cellStyle name="Normal 47 2 2 2 3 6" xfId="6790" xr:uid="{00000000-0005-0000-0000-0000971A0000}"/>
    <cellStyle name="Normal 47 2 2 2 3 6 3" xfId="21889" xr:uid="{00000000-0005-0000-0000-000095550000}"/>
    <cellStyle name="Normal 47 2 2 2 3 8" xfId="16876" xr:uid="{00000000-0005-0000-0000-000000420000}"/>
    <cellStyle name="Normal 47 2 2 2 4" xfId="2138" xr:uid="{00000000-0005-0000-0000-00006A080000}"/>
    <cellStyle name="Normal 47 2 2 2 4 2" xfId="3827" xr:uid="{00000000-0005-0000-0000-0000040F0000}"/>
    <cellStyle name="Normal 47 2 2 2 4 2 2" xfId="13900" xr:uid="{00000000-0005-0000-0000-00005D360000}"/>
    <cellStyle name="Normal 47 2 2 2 4 2 2 3" xfId="28995" xr:uid="{00000000-0005-0000-0000-000057710000}"/>
    <cellStyle name="Normal 47 2 2 2 4 2 3" xfId="8880" xr:uid="{00000000-0005-0000-0000-0000C1220000}"/>
    <cellStyle name="Normal 47 2 2 2 4 2 3 3" xfId="23978" xr:uid="{00000000-0005-0000-0000-0000BE5D0000}"/>
    <cellStyle name="Normal 47 2 2 2 4 2 5" xfId="18965" xr:uid="{00000000-0005-0000-0000-0000294A0000}"/>
    <cellStyle name="Normal 47 2 2 2 4 3" xfId="5519" xr:uid="{00000000-0005-0000-0000-0000A0150000}"/>
    <cellStyle name="Normal 47 2 2 2 4 3 2" xfId="15571" xr:uid="{00000000-0005-0000-0000-0000E43C0000}"/>
    <cellStyle name="Normal 47 2 2 2 4 3 2 3" xfId="30666" xr:uid="{00000000-0005-0000-0000-0000DE770000}"/>
    <cellStyle name="Normal 47 2 2 2 4 3 3" xfId="10551" xr:uid="{00000000-0005-0000-0000-000048290000}"/>
    <cellStyle name="Normal 47 2 2 2 4 3 3 3" xfId="25649" xr:uid="{00000000-0005-0000-0000-000045640000}"/>
    <cellStyle name="Normal 47 2 2 2 4 3 5" xfId="20636" xr:uid="{00000000-0005-0000-0000-0000B0500000}"/>
    <cellStyle name="Normal 47 2 2 2 4 4" xfId="12229" xr:uid="{00000000-0005-0000-0000-0000D62F0000}"/>
    <cellStyle name="Normal 47 2 2 2 4 4 3" xfId="27324" xr:uid="{00000000-0005-0000-0000-0000D06A0000}"/>
    <cellStyle name="Normal 47 2 2 2 4 5" xfId="7208" xr:uid="{00000000-0005-0000-0000-0000391C0000}"/>
    <cellStyle name="Normal 47 2 2 2 4 5 3" xfId="22307" xr:uid="{00000000-0005-0000-0000-000037570000}"/>
    <cellStyle name="Normal 47 2 2 2 4 7" xfId="17294" xr:uid="{00000000-0005-0000-0000-0000A2430000}"/>
    <cellStyle name="Normal 47 2 2 2 5" xfId="2990" xr:uid="{00000000-0005-0000-0000-0000BF0B0000}"/>
    <cellStyle name="Normal 47 2 2 2 5 2" xfId="13064" xr:uid="{00000000-0005-0000-0000-000019330000}"/>
    <cellStyle name="Normal 47 2 2 2 5 2 3" xfId="28159" xr:uid="{00000000-0005-0000-0000-0000136E0000}"/>
    <cellStyle name="Normal 47 2 2 2 5 3" xfId="8044" xr:uid="{00000000-0005-0000-0000-00007D1F0000}"/>
    <cellStyle name="Normal 47 2 2 2 5 3 3" xfId="23142" xr:uid="{00000000-0005-0000-0000-00007A5A0000}"/>
    <cellStyle name="Normal 47 2 2 2 5 5" xfId="18129" xr:uid="{00000000-0005-0000-0000-0000E5460000}"/>
    <cellStyle name="Normal 47 2 2 2 6" xfId="4683" xr:uid="{00000000-0005-0000-0000-00005C120000}"/>
    <cellStyle name="Normal 47 2 2 2 6 2" xfId="14735" xr:uid="{00000000-0005-0000-0000-0000A0390000}"/>
    <cellStyle name="Normal 47 2 2 2 6 2 3" xfId="29830" xr:uid="{00000000-0005-0000-0000-00009A740000}"/>
    <cellStyle name="Normal 47 2 2 2 6 3" xfId="9715" xr:uid="{00000000-0005-0000-0000-000004260000}"/>
    <cellStyle name="Normal 47 2 2 2 6 3 3" xfId="24813" xr:uid="{00000000-0005-0000-0000-000001610000}"/>
    <cellStyle name="Normal 47 2 2 2 6 5" xfId="19800" xr:uid="{00000000-0005-0000-0000-00006C4D0000}"/>
    <cellStyle name="Normal 47 2 2 2 7" xfId="11393" xr:uid="{00000000-0005-0000-0000-0000922C0000}"/>
    <cellStyle name="Normal 47 2 2 2 7 3" xfId="26488" xr:uid="{00000000-0005-0000-0000-00008C670000}"/>
    <cellStyle name="Normal 47 2 2 2 8" xfId="6372" xr:uid="{00000000-0005-0000-0000-0000F5180000}"/>
    <cellStyle name="Normal 47 2 2 2 8 3" xfId="21471" xr:uid="{00000000-0005-0000-0000-0000F3530000}"/>
    <cellStyle name="Normal 47 2 2 3" xfId="1400" xr:uid="{00000000-0005-0000-0000-000088050000}"/>
    <cellStyle name="Normal 47 2 2 3 2" xfId="1821" xr:uid="{00000000-0005-0000-0000-00002D070000}"/>
    <cellStyle name="Normal 47 2 2 3 2 2" xfId="2660" xr:uid="{00000000-0005-0000-0000-0000740A0000}"/>
    <cellStyle name="Normal 47 2 2 3 2 2 2" xfId="4349" xr:uid="{00000000-0005-0000-0000-00000E110000}"/>
    <cellStyle name="Normal 47 2 2 3 2 2 2 2" xfId="14422" xr:uid="{00000000-0005-0000-0000-000067380000}"/>
    <cellStyle name="Normal 47 2 2 3 2 2 2 2 3" xfId="29517" xr:uid="{00000000-0005-0000-0000-000061730000}"/>
    <cellStyle name="Normal 47 2 2 3 2 2 2 3" xfId="9402" xr:uid="{00000000-0005-0000-0000-0000CB240000}"/>
    <cellStyle name="Normal 47 2 2 3 2 2 2 3 3" xfId="24500" xr:uid="{00000000-0005-0000-0000-0000C85F0000}"/>
    <cellStyle name="Normal 47 2 2 3 2 2 2 5" xfId="19487" xr:uid="{00000000-0005-0000-0000-0000334C0000}"/>
    <cellStyle name="Normal 47 2 2 3 2 2 3" xfId="6041" xr:uid="{00000000-0005-0000-0000-0000AA170000}"/>
    <cellStyle name="Normal 47 2 2 3 2 2 3 2" xfId="16093" xr:uid="{00000000-0005-0000-0000-0000EE3E0000}"/>
    <cellStyle name="Normal 47 2 2 3 2 2 3 2 3" xfId="31188" xr:uid="{00000000-0005-0000-0000-0000E8790000}"/>
    <cellStyle name="Normal 47 2 2 3 2 2 3 3" xfId="11073" xr:uid="{00000000-0005-0000-0000-0000522B0000}"/>
    <cellStyle name="Normal 47 2 2 3 2 2 3 3 3" xfId="26171" xr:uid="{00000000-0005-0000-0000-00004F660000}"/>
    <cellStyle name="Normal 47 2 2 3 2 2 3 5" xfId="21158" xr:uid="{00000000-0005-0000-0000-0000BA520000}"/>
    <cellStyle name="Normal 47 2 2 3 2 2 4" xfId="12751" xr:uid="{00000000-0005-0000-0000-0000E0310000}"/>
    <cellStyle name="Normal 47 2 2 3 2 2 4 3" xfId="27846" xr:uid="{00000000-0005-0000-0000-0000DA6C0000}"/>
    <cellStyle name="Normal 47 2 2 3 2 2 5" xfId="7730" xr:uid="{00000000-0005-0000-0000-0000431E0000}"/>
    <cellStyle name="Normal 47 2 2 3 2 2 5 3" xfId="22829" xr:uid="{00000000-0005-0000-0000-000041590000}"/>
    <cellStyle name="Normal 47 2 2 3 2 2 7" xfId="17816" xr:uid="{00000000-0005-0000-0000-0000AC450000}"/>
    <cellStyle name="Normal 47 2 2 3 2 3" xfId="3512" xr:uid="{00000000-0005-0000-0000-0000C90D0000}"/>
    <cellStyle name="Normal 47 2 2 3 2 3 2" xfId="13586" xr:uid="{00000000-0005-0000-0000-000023350000}"/>
    <cellStyle name="Normal 47 2 2 3 2 3 2 3" xfId="28681" xr:uid="{00000000-0005-0000-0000-00001D700000}"/>
    <cellStyle name="Normal 47 2 2 3 2 3 3" xfId="8566" xr:uid="{00000000-0005-0000-0000-000087210000}"/>
    <cellStyle name="Normal 47 2 2 3 2 3 3 3" xfId="23664" xr:uid="{00000000-0005-0000-0000-0000845C0000}"/>
    <cellStyle name="Normal 47 2 2 3 2 3 5" xfId="18651" xr:uid="{00000000-0005-0000-0000-0000EF480000}"/>
    <cellStyle name="Normal 47 2 2 3 2 4" xfId="5205" xr:uid="{00000000-0005-0000-0000-000066140000}"/>
    <cellStyle name="Normal 47 2 2 3 2 4 2" xfId="15257" xr:uid="{00000000-0005-0000-0000-0000AA3B0000}"/>
    <cellStyle name="Normal 47 2 2 3 2 4 2 3" xfId="30352" xr:uid="{00000000-0005-0000-0000-0000A4760000}"/>
    <cellStyle name="Normal 47 2 2 3 2 4 3" xfId="10237" xr:uid="{00000000-0005-0000-0000-00000E280000}"/>
    <cellStyle name="Normal 47 2 2 3 2 4 3 3" xfId="25335" xr:uid="{00000000-0005-0000-0000-00000B630000}"/>
    <cellStyle name="Normal 47 2 2 3 2 4 5" xfId="20322" xr:uid="{00000000-0005-0000-0000-0000764F0000}"/>
    <cellStyle name="Normal 47 2 2 3 2 5" xfId="11915" xr:uid="{00000000-0005-0000-0000-00009C2E0000}"/>
    <cellStyle name="Normal 47 2 2 3 2 5 3" xfId="27010" xr:uid="{00000000-0005-0000-0000-000096690000}"/>
    <cellStyle name="Normal 47 2 2 3 2 6" xfId="6894" xr:uid="{00000000-0005-0000-0000-0000FF1A0000}"/>
    <cellStyle name="Normal 47 2 2 3 2 6 3" xfId="21993" xr:uid="{00000000-0005-0000-0000-0000FD550000}"/>
    <cellStyle name="Normal 47 2 2 3 2 8" xfId="16980" xr:uid="{00000000-0005-0000-0000-000068420000}"/>
    <cellStyle name="Normal 47 2 2 3 3" xfId="2242" xr:uid="{00000000-0005-0000-0000-0000D2080000}"/>
    <cellStyle name="Normal 47 2 2 3 3 2" xfId="3931" xr:uid="{00000000-0005-0000-0000-00006C0F0000}"/>
    <cellStyle name="Normal 47 2 2 3 3 2 2" xfId="14004" xr:uid="{00000000-0005-0000-0000-0000C5360000}"/>
    <cellStyle name="Normal 47 2 2 3 3 2 2 3" xfId="29099" xr:uid="{00000000-0005-0000-0000-0000BF710000}"/>
    <cellStyle name="Normal 47 2 2 3 3 2 3" xfId="8984" xr:uid="{00000000-0005-0000-0000-000029230000}"/>
    <cellStyle name="Normal 47 2 2 3 3 2 3 3" xfId="24082" xr:uid="{00000000-0005-0000-0000-0000265E0000}"/>
    <cellStyle name="Normal 47 2 2 3 3 2 5" xfId="19069" xr:uid="{00000000-0005-0000-0000-0000914A0000}"/>
    <cellStyle name="Normal 47 2 2 3 3 3" xfId="5623" xr:uid="{00000000-0005-0000-0000-000008160000}"/>
    <cellStyle name="Normal 47 2 2 3 3 3 2" xfId="15675" xr:uid="{00000000-0005-0000-0000-00004C3D0000}"/>
    <cellStyle name="Normal 47 2 2 3 3 3 2 3" xfId="30770" xr:uid="{00000000-0005-0000-0000-000046780000}"/>
    <cellStyle name="Normal 47 2 2 3 3 3 3" xfId="10655" xr:uid="{00000000-0005-0000-0000-0000B0290000}"/>
    <cellStyle name="Normal 47 2 2 3 3 3 3 3" xfId="25753" xr:uid="{00000000-0005-0000-0000-0000AD640000}"/>
    <cellStyle name="Normal 47 2 2 3 3 3 5" xfId="20740" xr:uid="{00000000-0005-0000-0000-000018510000}"/>
    <cellStyle name="Normal 47 2 2 3 3 4" xfId="12333" xr:uid="{00000000-0005-0000-0000-00003E300000}"/>
    <cellStyle name="Normal 47 2 2 3 3 4 3" xfId="27428" xr:uid="{00000000-0005-0000-0000-0000386B0000}"/>
    <cellStyle name="Normal 47 2 2 3 3 5" xfId="7312" xr:uid="{00000000-0005-0000-0000-0000A11C0000}"/>
    <cellStyle name="Normal 47 2 2 3 3 5 3" xfId="22411" xr:uid="{00000000-0005-0000-0000-00009F570000}"/>
    <cellStyle name="Normal 47 2 2 3 3 7" xfId="17398" xr:uid="{00000000-0005-0000-0000-00000A440000}"/>
    <cellStyle name="Normal 47 2 2 3 4" xfId="3094" xr:uid="{00000000-0005-0000-0000-0000270C0000}"/>
    <cellStyle name="Normal 47 2 2 3 4 2" xfId="13168" xr:uid="{00000000-0005-0000-0000-000081330000}"/>
    <cellStyle name="Normal 47 2 2 3 4 2 3" xfId="28263" xr:uid="{00000000-0005-0000-0000-00007B6E0000}"/>
    <cellStyle name="Normal 47 2 2 3 4 3" xfId="8148" xr:uid="{00000000-0005-0000-0000-0000E51F0000}"/>
    <cellStyle name="Normal 47 2 2 3 4 3 3" xfId="23246" xr:uid="{00000000-0005-0000-0000-0000E25A0000}"/>
    <cellStyle name="Normal 47 2 2 3 4 5" xfId="18233" xr:uid="{00000000-0005-0000-0000-00004D470000}"/>
    <cellStyle name="Normal 47 2 2 3 5" xfId="4787" xr:uid="{00000000-0005-0000-0000-0000C4120000}"/>
    <cellStyle name="Normal 47 2 2 3 5 2" xfId="14839" xr:uid="{00000000-0005-0000-0000-0000083A0000}"/>
    <cellStyle name="Normal 47 2 2 3 5 2 3" xfId="29934" xr:uid="{00000000-0005-0000-0000-000002750000}"/>
    <cellStyle name="Normal 47 2 2 3 5 3" xfId="9819" xr:uid="{00000000-0005-0000-0000-00006C260000}"/>
    <cellStyle name="Normal 47 2 2 3 5 3 3" xfId="24917" xr:uid="{00000000-0005-0000-0000-000069610000}"/>
    <cellStyle name="Normal 47 2 2 3 5 5" xfId="19904" xr:uid="{00000000-0005-0000-0000-0000D44D0000}"/>
    <cellStyle name="Normal 47 2 2 3 6" xfId="11497" xr:uid="{00000000-0005-0000-0000-0000FA2C0000}"/>
    <cellStyle name="Normal 47 2 2 3 6 3" xfId="26592" xr:uid="{00000000-0005-0000-0000-0000F4670000}"/>
    <cellStyle name="Normal 47 2 2 3 7" xfId="6476" xr:uid="{00000000-0005-0000-0000-00005D190000}"/>
    <cellStyle name="Normal 47 2 2 3 7 3" xfId="21575" xr:uid="{00000000-0005-0000-0000-00005B540000}"/>
    <cellStyle name="Normal 47 2 2 3 9" xfId="16562" xr:uid="{00000000-0005-0000-0000-0000C6400000}"/>
    <cellStyle name="Normal 47 2 2 4" xfId="1613" xr:uid="{00000000-0005-0000-0000-00005D060000}"/>
    <cellStyle name="Normal 47 2 2 4 2" xfId="2452" xr:uid="{00000000-0005-0000-0000-0000A4090000}"/>
    <cellStyle name="Normal 47 2 2 4 2 2" xfId="4141" xr:uid="{00000000-0005-0000-0000-00003E100000}"/>
    <cellStyle name="Normal 47 2 2 4 2 2 2" xfId="14214" xr:uid="{00000000-0005-0000-0000-000097370000}"/>
    <cellStyle name="Normal 47 2 2 4 2 2 2 3" xfId="29309" xr:uid="{00000000-0005-0000-0000-000091720000}"/>
    <cellStyle name="Normal 47 2 2 4 2 2 3" xfId="9194" xr:uid="{00000000-0005-0000-0000-0000FB230000}"/>
    <cellStyle name="Normal 47 2 2 4 2 2 3 3" xfId="24292" xr:uid="{00000000-0005-0000-0000-0000F85E0000}"/>
    <cellStyle name="Normal 47 2 2 4 2 2 5" xfId="19279" xr:uid="{00000000-0005-0000-0000-0000634B0000}"/>
    <cellStyle name="Normal 47 2 2 4 2 3" xfId="5833" xr:uid="{00000000-0005-0000-0000-0000DA160000}"/>
    <cellStyle name="Normal 47 2 2 4 2 3 2" xfId="15885" xr:uid="{00000000-0005-0000-0000-00001E3E0000}"/>
    <cellStyle name="Normal 47 2 2 4 2 3 2 3" xfId="30980" xr:uid="{00000000-0005-0000-0000-000018790000}"/>
    <cellStyle name="Normal 47 2 2 4 2 3 3" xfId="10865" xr:uid="{00000000-0005-0000-0000-0000822A0000}"/>
    <cellStyle name="Normal 47 2 2 4 2 3 3 3" xfId="25963" xr:uid="{00000000-0005-0000-0000-00007F650000}"/>
    <cellStyle name="Normal 47 2 2 4 2 3 5" xfId="20950" xr:uid="{00000000-0005-0000-0000-0000EA510000}"/>
    <cellStyle name="Normal 47 2 2 4 2 4" xfId="12543" xr:uid="{00000000-0005-0000-0000-000010310000}"/>
    <cellStyle name="Normal 47 2 2 4 2 4 3" xfId="27638" xr:uid="{00000000-0005-0000-0000-00000A6C0000}"/>
    <cellStyle name="Normal 47 2 2 4 2 5" xfId="7522" xr:uid="{00000000-0005-0000-0000-0000731D0000}"/>
    <cellStyle name="Normal 47 2 2 4 2 5 3" xfId="22621" xr:uid="{00000000-0005-0000-0000-000071580000}"/>
    <cellStyle name="Normal 47 2 2 4 2 7" xfId="17608" xr:uid="{00000000-0005-0000-0000-0000DC440000}"/>
    <cellStyle name="Normal 47 2 2 4 3" xfId="3304" xr:uid="{00000000-0005-0000-0000-0000F90C0000}"/>
    <cellStyle name="Normal 47 2 2 4 3 2" xfId="13378" xr:uid="{00000000-0005-0000-0000-000053340000}"/>
    <cellStyle name="Normal 47 2 2 4 3 2 3" xfId="28473" xr:uid="{00000000-0005-0000-0000-00004D6F0000}"/>
    <cellStyle name="Normal 47 2 2 4 3 3" xfId="8358" xr:uid="{00000000-0005-0000-0000-0000B7200000}"/>
    <cellStyle name="Normal 47 2 2 4 3 3 3" xfId="23456" xr:uid="{00000000-0005-0000-0000-0000B45B0000}"/>
    <cellStyle name="Normal 47 2 2 4 3 5" xfId="18443" xr:uid="{00000000-0005-0000-0000-00001F480000}"/>
    <cellStyle name="Normal 47 2 2 4 4" xfId="4997" xr:uid="{00000000-0005-0000-0000-000096130000}"/>
    <cellStyle name="Normal 47 2 2 4 4 2" xfId="15049" xr:uid="{00000000-0005-0000-0000-0000DA3A0000}"/>
    <cellStyle name="Normal 47 2 2 4 4 2 3" xfId="30144" xr:uid="{00000000-0005-0000-0000-0000D4750000}"/>
    <cellStyle name="Normal 47 2 2 4 4 3" xfId="10029" xr:uid="{00000000-0005-0000-0000-00003E270000}"/>
    <cellStyle name="Normal 47 2 2 4 4 3 3" xfId="25127" xr:uid="{00000000-0005-0000-0000-00003B620000}"/>
    <cellStyle name="Normal 47 2 2 4 4 5" xfId="20114" xr:uid="{00000000-0005-0000-0000-0000A64E0000}"/>
    <cellStyle name="Normal 47 2 2 4 5" xfId="11707" xr:uid="{00000000-0005-0000-0000-0000CC2D0000}"/>
    <cellStyle name="Normal 47 2 2 4 5 3" xfId="26802" xr:uid="{00000000-0005-0000-0000-0000C6680000}"/>
    <cellStyle name="Normal 47 2 2 4 6" xfId="6686" xr:uid="{00000000-0005-0000-0000-00002F1A0000}"/>
    <cellStyle name="Normal 47 2 2 4 6 3" xfId="21785" xr:uid="{00000000-0005-0000-0000-00002D550000}"/>
    <cellStyle name="Normal 47 2 2 4 8" xfId="16772" xr:uid="{00000000-0005-0000-0000-000098410000}"/>
    <cellStyle name="Normal 47 2 2 5" xfId="2034" xr:uid="{00000000-0005-0000-0000-000002080000}"/>
    <cellStyle name="Normal 47 2 2 5 2" xfId="3723" xr:uid="{00000000-0005-0000-0000-00009C0E0000}"/>
    <cellStyle name="Normal 47 2 2 5 2 2" xfId="13796" xr:uid="{00000000-0005-0000-0000-0000F5350000}"/>
    <cellStyle name="Normal 47 2 2 5 2 2 3" xfId="28891" xr:uid="{00000000-0005-0000-0000-0000EF700000}"/>
    <cellStyle name="Normal 47 2 2 5 2 3" xfId="8776" xr:uid="{00000000-0005-0000-0000-000059220000}"/>
    <cellStyle name="Normal 47 2 2 5 2 3 3" xfId="23874" xr:uid="{00000000-0005-0000-0000-0000565D0000}"/>
    <cellStyle name="Normal 47 2 2 5 2 5" xfId="18861" xr:uid="{00000000-0005-0000-0000-0000C1490000}"/>
    <cellStyle name="Normal 47 2 2 5 3" xfId="5415" xr:uid="{00000000-0005-0000-0000-000038150000}"/>
    <cellStyle name="Normal 47 2 2 5 3 2" xfId="15467" xr:uid="{00000000-0005-0000-0000-00007C3C0000}"/>
    <cellStyle name="Normal 47 2 2 5 3 2 3" xfId="30562" xr:uid="{00000000-0005-0000-0000-000076770000}"/>
    <cellStyle name="Normal 47 2 2 5 3 3" xfId="10447" xr:uid="{00000000-0005-0000-0000-0000E0280000}"/>
    <cellStyle name="Normal 47 2 2 5 3 3 3" xfId="25545" xr:uid="{00000000-0005-0000-0000-0000DD630000}"/>
    <cellStyle name="Normal 47 2 2 5 3 5" xfId="20532" xr:uid="{00000000-0005-0000-0000-000048500000}"/>
    <cellStyle name="Normal 47 2 2 5 4" xfId="12125" xr:uid="{00000000-0005-0000-0000-00006E2F0000}"/>
    <cellStyle name="Normal 47 2 2 5 4 3" xfId="27220" xr:uid="{00000000-0005-0000-0000-0000686A0000}"/>
    <cellStyle name="Normal 47 2 2 5 5" xfId="7104" xr:uid="{00000000-0005-0000-0000-0000D11B0000}"/>
    <cellStyle name="Normal 47 2 2 5 5 3" xfId="22203" xr:uid="{00000000-0005-0000-0000-0000CF560000}"/>
    <cellStyle name="Normal 47 2 2 5 7" xfId="17190" xr:uid="{00000000-0005-0000-0000-00003A430000}"/>
    <cellStyle name="Normal 47 2 2 6" xfId="2886" xr:uid="{00000000-0005-0000-0000-0000570B0000}"/>
    <cellStyle name="Normal 47 2 2 6 2" xfId="12960" xr:uid="{00000000-0005-0000-0000-0000B1320000}"/>
    <cellStyle name="Normal 47 2 2 6 2 3" xfId="28055" xr:uid="{00000000-0005-0000-0000-0000AB6D0000}"/>
    <cellStyle name="Normal 47 2 2 6 3" xfId="7940" xr:uid="{00000000-0005-0000-0000-0000151F0000}"/>
    <cellStyle name="Normal 47 2 2 6 3 3" xfId="23038" xr:uid="{00000000-0005-0000-0000-0000125A0000}"/>
    <cellStyle name="Normal 47 2 2 6 5" xfId="18025" xr:uid="{00000000-0005-0000-0000-00007D460000}"/>
    <cellStyle name="Normal 47 2 2 7" xfId="4579" xr:uid="{00000000-0005-0000-0000-0000F4110000}"/>
    <cellStyle name="Normal 47 2 2 7 2" xfId="14631" xr:uid="{00000000-0005-0000-0000-000038390000}"/>
    <cellStyle name="Normal 47 2 2 7 2 3" xfId="29726" xr:uid="{00000000-0005-0000-0000-000032740000}"/>
    <cellStyle name="Normal 47 2 2 7 3" xfId="9611" xr:uid="{00000000-0005-0000-0000-00009C250000}"/>
    <cellStyle name="Normal 47 2 2 7 3 3" xfId="24709" xr:uid="{00000000-0005-0000-0000-000099600000}"/>
    <cellStyle name="Normal 47 2 2 7 5" xfId="19696" xr:uid="{00000000-0005-0000-0000-0000044D0000}"/>
    <cellStyle name="Normal 47 2 2 8" xfId="11289" xr:uid="{00000000-0005-0000-0000-00002A2C0000}"/>
    <cellStyle name="Normal 47 2 2 8 3" xfId="26384" xr:uid="{00000000-0005-0000-0000-000024670000}"/>
    <cellStyle name="Normal 47 2 2 9" xfId="6268" xr:uid="{00000000-0005-0000-0000-00008D180000}"/>
    <cellStyle name="Normal 47 2 2 9 3" xfId="21367" xr:uid="{00000000-0005-0000-0000-00008B530000}"/>
    <cellStyle name="Normal 47 2 3" xfId="1233" xr:uid="{00000000-0005-0000-0000-0000E1040000}"/>
    <cellStyle name="Normal 47 2 3 10" xfId="16406" xr:uid="{00000000-0005-0000-0000-00002A400000}"/>
    <cellStyle name="Normal 47 2 3 2" xfId="1452" xr:uid="{00000000-0005-0000-0000-0000BC050000}"/>
    <cellStyle name="Normal 47 2 3 2 2" xfId="1873" xr:uid="{00000000-0005-0000-0000-000061070000}"/>
    <cellStyle name="Normal 47 2 3 2 2 2" xfId="2712" xr:uid="{00000000-0005-0000-0000-0000A80A0000}"/>
    <cellStyle name="Normal 47 2 3 2 2 2 2" xfId="4401" xr:uid="{00000000-0005-0000-0000-000042110000}"/>
    <cellStyle name="Normal 47 2 3 2 2 2 2 2" xfId="14474" xr:uid="{00000000-0005-0000-0000-00009B380000}"/>
    <cellStyle name="Normal 47 2 3 2 2 2 2 2 3" xfId="29569" xr:uid="{00000000-0005-0000-0000-000095730000}"/>
    <cellStyle name="Normal 47 2 3 2 2 2 2 3" xfId="9454" xr:uid="{00000000-0005-0000-0000-0000FF240000}"/>
    <cellStyle name="Normal 47 2 3 2 2 2 2 3 3" xfId="24552" xr:uid="{00000000-0005-0000-0000-0000FC5F0000}"/>
    <cellStyle name="Normal 47 2 3 2 2 2 2 5" xfId="19539" xr:uid="{00000000-0005-0000-0000-0000674C0000}"/>
    <cellStyle name="Normal 47 2 3 2 2 2 3" xfId="6093" xr:uid="{00000000-0005-0000-0000-0000DE170000}"/>
    <cellStyle name="Normal 47 2 3 2 2 2 3 2" xfId="16145" xr:uid="{00000000-0005-0000-0000-0000223F0000}"/>
    <cellStyle name="Normal 47 2 3 2 2 2 3 2 3" xfId="31240" xr:uid="{00000000-0005-0000-0000-00001C7A0000}"/>
    <cellStyle name="Normal 47 2 3 2 2 2 3 3" xfId="11125" xr:uid="{00000000-0005-0000-0000-0000862B0000}"/>
    <cellStyle name="Normal 47 2 3 2 2 2 3 3 3" xfId="26223" xr:uid="{00000000-0005-0000-0000-000083660000}"/>
    <cellStyle name="Normal 47 2 3 2 2 2 3 5" xfId="21210" xr:uid="{00000000-0005-0000-0000-0000EE520000}"/>
    <cellStyle name="Normal 47 2 3 2 2 2 4" xfId="12803" xr:uid="{00000000-0005-0000-0000-000014320000}"/>
    <cellStyle name="Normal 47 2 3 2 2 2 4 3" xfId="27898" xr:uid="{00000000-0005-0000-0000-00000E6D0000}"/>
    <cellStyle name="Normal 47 2 3 2 2 2 5" xfId="7782" xr:uid="{00000000-0005-0000-0000-0000771E0000}"/>
    <cellStyle name="Normal 47 2 3 2 2 2 5 3" xfId="22881" xr:uid="{00000000-0005-0000-0000-000075590000}"/>
    <cellStyle name="Normal 47 2 3 2 2 2 7" xfId="17868" xr:uid="{00000000-0005-0000-0000-0000E0450000}"/>
    <cellStyle name="Normal 47 2 3 2 2 3" xfId="3564" xr:uid="{00000000-0005-0000-0000-0000FD0D0000}"/>
    <cellStyle name="Normal 47 2 3 2 2 3 2" xfId="13638" xr:uid="{00000000-0005-0000-0000-000057350000}"/>
    <cellStyle name="Normal 47 2 3 2 2 3 2 3" xfId="28733" xr:uid="{00000000-0005-0000-0000-000051700000}"/>
    <cellStyle name="Normal 47 2 3 2 2 3 3" xfId="8618" xr:uid="{00000000-0005-0000-0000-0000BB210000}"/>
    <cellStyle name="Normal 47 2 3 2 2 3 3 3" xfId="23716" xr:uid="{00000000-0005-0000-0000-0000B85C0000}"/>
    <cellStyle name="Normal 47 2 3 2 2 3 5" xfId="18703" xr:uid="{00000000-0005-0000-0000-000023490000}"/>
    <cellStyle name="Normal 47 2 3 2 2 4" xfId="5257" xr:uid="{00000000-0005-0000-0000-00009A140000}"/>
    <cellStyle name="Normal 47 2 3 2 2 4 2" xfId="15309" xr:uid="{00000000-0005-0000-0000-0000DE3B0000}"/>
    <cellStyle name="Normal 47 2 3 2 2 4 2 3" xfId="30404" xr:uid="{00000000-0005-0000-0000-0000D8760000}"/>
    <cellStyle name="Normal 47 2 3 2 2 4 3" xfId="10289" xr:uid="{00000000-0005-0000-0000-000042280000}"/>
    <cellStyle name="Normal 47 2 3 2 2 4 3 3" xfId="25387" xr:uid="{00000000-0005-0000-0000-00003F630000}"/>
    <cellStyle name="Normal 47 2 3 2 2 4 5" xfId="20374" xr:uid="{00000000-0005-0000-0000-0000AA4F0000}"/>
    <cellStyle name="Normal 47 2 3 2 2 5" xfId="11967" xr:uid="{00000000-0005-0000-0000-0000D02E0000}"/>
    <cellStyle name="Normal 47 2 3 2 2 5 3" xfId="27062" xr:uid="{00000000-0005-0000-0000-0000CA690000}"/>
    <cellStyle name="Normal 47 2 3 2 2 6" xfId="6946" xr:uid="{00000000-0005-0000-0000-0000331B0000}"/>
    <cellStyle name="Normal 47 2 3 2 2 6 3" xfId="22045" xr:uid="{00000000-0005-0000-0000-000031560000}"/>
    <cellStyle name="Normal 47 2 3 2 2 8" xfId="17032" xr:uid="{00000000-0005-0000-0000-00009C420000}"/>
    <cellStyle name="Normal 47 2 3 2 3" xfId="2294" xr:uid="{00000000-0005-0000-0000-000006090000}"/>
    <cellStyle name="Normal 47 2 3 2 3 2" xfId="3983" xr:uid="{00000000-0005-0000-0000-0000A00F0000}"/>
    <cellStyle name="Normal 47 2 3 2 3 2 2" xfId="14056" xr:uid="{00000000-0005-0000-0000-0000F9360000}"/>
    <cellStyle name="Normal 47 2 3 2 3 2 2 3" xfId="29151" xr:uid="{00000000-0005-0000-0000-0000F3710000}"/>
    <cellStyle name="Normal 47 2 3 2 3 2 3" xfId="9036" xr:uid="{00000000-0005-0000-0000-00005D230000}"/>
    <cellStyle name="Normal 47 2 3 2 3 2 3 3" xfId="24134" xr:uid="{00000000-0005-0000-0000-00005A5E0000}"/>
    <cellStyle name="Normal 47 2 3 2 3 2 5" xfId="19121" xr:uid="{00000000-0005-0000-0000-0000C54A0000}"/>
    <cellStyle name="Normal 47 2 3 2 3 3" xfId="5675" xr:uid="{00000000-0005-0000-0000-00003C160000}"/>
    <cellStyle name="Normal 47 2 3 2 3 3 2" xfId="15727" xr:uid="{00000000-0005-0000-0000-0000803D0000}"/>
    <cellStyle name="Normal 47 2 3 2 3 3 2 3" xfId="30822" xr:uid="{00000000-0005-0000-0000-00007A780000}"/>
    <cellStyle name="Normal 47 2 3 2 3 3 3" xfId="10707" xr:uid="{00000000-0005-0000-0000-0000E4290000}"/>
    <cellStyle name="Normal 47 2 3 2 3 3 3 3" xfId="25805" xr:uid="{00000000-0005-0000-0000-0000E1640000}"/>
    <cellStyle name="Normal 47 2 3 2 3 3 5" xfId="20792" xr:uid="{00000000-0005-0000-0000-00004C510000}"/>
    <cellStyle name="Normal 47 2 3 2 3 4" xfId="12385" xr:uid="{00000000-0005-0000-0000-000072300000}"/>
    <cellStyle name="Normal 47 2 3 2 3 4 3" xfId="27480" xr:uid="{00000000-0005-0000-0000-00006C6B0000}"/>
    <cellStyle name="Normal 47 2 3 2 3 5" xfId="7364" xr:uid="{00000000-0005-0000-0000-0000D51C0000}"/>
    <cellStyle name="Normal 47 2 3 2 3 5 3" xfId="22463" xr:uid="{00000000-0005-0000-0000-0000D3570000}"/>
    <cellStyle name="Normal 47 2 3 2 3 7" xfId="17450" xr:uid="{00000000-0005-0000-0000-00003E440000}"/>
    <cellStyle name="Normal 47 2 3 2 4" xfId="3146" xr:uid="{00000000-0005-0000-0000-00005B0C0000}"/>
    <cellStyle name="Normal 47 2 3 2 4 2" xfId="13220" xr:uid="{00000000-0005-0000-0000-0000B5330000}"/>
    <cellStyle name="Normal 47 2 3 2 4 2 3" xfId="28315" xr:uid="{00000000-0005-0000-0000-0000AF6E0000}"/>
    <cellStyle name="Normal 47 2 3 2 4 3" xfId="8200" xr:uid="{00000000-0005-0000-0000-000019200000}"/>
    <cellStyle name="Normal 47 2 3 2 4 3 3" xfId="23298" xr:uid="{00000000-0005-0000-0000-0000165B0000}"/>
    <cellStyle name="Normal 47 2 3 2 4 5" xfId="18285" xr:uid="{00000000-0005-0000-0000-000081470000}"/>
    <cellStyle name="Normal 47 2 3 2 5" xfId="4839" xr:uid="{00000000-0005-0000-0000-0000F8120000}"/>
    <cellStyle name="Normal 47 2 3 2 5 2" xfId="14891" xr:uid="{00000000-0005-0000-0000-00003C3A0000}"/>
    <cellStyle name="Normal 47 2 3 2 5 2 3" xfId="29986" xr:uid="{00000000-0005-0000-0000-000036750000}"/>
    <cellStyle name="Normal 47 2 3 2 5 3" xfId="9871" xr:uid="{00000000-0005-0000-0000-0000A0260000}"/>
    <cellStyle name="Normal 47 2 3 2 5 3 3" xfId="24969" xr:uid="{00000000-0005-0000-0000-00009D610000}"/>
    <cellStyle name="Normal 47 2 3 2 5 5" xfId="19956" xr:uid="{00000000-0005-0000-0000-0000084E0000}"/>
    <cellStyle name="Normal 47 2 3 2 6" xfId="11549" xr:uid="{00000000-0005-0000-0000-00002E2D0000}"/>
    <cellStyle name="Normal 47 2 3 2 6 3" xfId="26644" xr:uid="{00000000-0005-0000-0000-000028680000}"/>
    <cellStyle name="Normal 47 2 3 2 7" xfId="6528" xr:uid="{00000000-0005-0000-0000-000091190000}"/>
    <cellStyle name="Normal 47 2 3 2 7 3" xfId="21627" xr:uid="{00000000-0005-0000-0000-00008F540000}"/>
    <cellStyle name="Normal 47 2 3 2 9" xfId="16614" xr:uid="{00000000-0005-0000-0000-0000FA400000}"/>
    <cellStyle name="Normal 47 2 3 3" xfId="1665" xr:uid="{00000000-0005-0000-0000-000091060000}"/>
    <cellStyle name="Normal 47 2 3 3 2" xfId="2504" xr:uid="{00000000-0005-0000-0000-0000D8090000}"/>
    <cellStyle name="Normal 47 2 3 3 2 2" xfId="4193" xr:uid="{00000000-0005-0000-0000-000072100000}"/>
    <cellStyle name="Normal 47 2 3 3 2 2 2" xfId="14266" xr:uid="{00000000-0005-0000-0000-0000CB370000}"/>
    <cellStyle name="Normal 47 2 3 3 2 2 2 3" xfId="29361" xr:uid="{00000000-0005-0000-0000-0000C5720000}"/>
    <cellStyle name="Normal 47 2 3 3 2 2 3" xfId="9246" xr:uid="{00000000-0005-0000-0000-00002F240000}"/>
    <cellStyle name="Normal 47 2 3 3 2 2 3 3" xfId="24344" xr:uid="{00000000-0005-0000-0000-00002C5F0000}"/>
    <cellStyle name="Normal 47 2 3 3 2 2 5" xfId="19331" xr:uid="{00000000-0005-0000-0000-0000974B0000}"/>
    <cellStyle name="Normal 47 2 3 3 2 3" xfId="5885" xr:uid="{00000000-0005-0000-0000-00000E170000}"/>
    <cellStyle name="Normal 47 2 3 3 2 3 2" xfId="15937" xr:uid="{00000000-0005-0000-0000-0000523E0000}"/>
    <cellStyle name="Normal 47 2 3 3 2 3 2 3" xfId="31032" xr:uid="{00000000-0005-0000-0000-00004C790000}"/>
    <cellStyle name="Normal 47 2 3 3 2 3 3" xfId="10917" xr:uid="{00000000-0005-0000-0000-0000B62A0000}"/>
    <cellStyle name="Normal 47 2 3 3 2 3 3 3" xfId="26015" xr:uid="{00000000-0005-0000-0000-0000B3650000}"/>
    <cellStyle name="Normal 47 2 3 3 2 3 5" xfId="21002" xr:uid="{00000000-0005-0000-0000-00001E520000}"/>
    <cellStyle name="Normal 47 2 3 3 2 4" xfId="12595" xr:uid="{00000000-0005-0000-0000-000044310000}"/>
    <cellStyle name="Normal 47 2 3 3 2 4 3" xfId="27690" xr:uid="{00000000-0005-0000-0000-00003E6C0000}"/>
    <cellStyle name="Normal 47 2 3 3 2 5" xfId="7574" xr:uid="{00000000-0005-0000-0000-0000A71D0000}"/>
    <cellStyle name="Normal 47 2 3 3 2 5 3" xfId="22673" xr:uid="{00000000-0005-0000-0000-0000A5580000}"/>
    <cellStyle name="Normal 47 2 3 3 2 7" xfId="17660" xr:uid="{00000000-0005-0000-0000-000010450000}"/>
    <cellStyle name="Normal 47 2 3 3 3" xfId="3356" xr:uid="{00000000-0005-0000-0000-00002D0D0000}"/>
    <cellStyle name="Normal 47 2 3 3 3 2" xfId="13430" xr:uid="{00000000-0005-0000-0000-000087340000}"/>
    <cellStyle name="Normal 47 2 3 3 3 2 3" xfId="28525" xr:uid="{00000000-0005-0000-0000-0000816F0000}"/>
    <cellStyle name="Normal 47 2 3 3 3 3" xfId="8410" xr:uid="{00000000-0005-0000-0000-0000EB200000}"/>
    <cellStyle name="Normal 47 2 3 3 3 3 3" xfId="23508" xr:uid="{00000000-0005-0000-0000-0000E85B0000}"/>
    <cellStyle name="Normal 47 2 3 3 3 5" xfId="18495" xr:uid="{00000000-0005-0000-0000-000053480000}"/>
    <cellStyle name="Normal 47 2 3 3 4" xfId="5049" xr:uid="{00000000-0005-0000-0000-0000CA130000}"/>
    <cellStyle name="Normal 47 2 3 3 4 2" xfId="15101" xr:uid="{00000000-0005-0000-0000-00000E3B0000}"/>
    <cellStyle name="Normal 47 2 3 3 4 2 3" xfId="30196" xr:uid="{00000000-0005-0000-0000-000008760000}"/>
    <cellStyle name="Normal 47 2 3 3 4 3" xfId="10081" xr:uid="{00000000-0005-0000-0000-000072270000}"/>
    <cellStyle name="Normal 47 2 3 3 4 3 3" xfId="25179" xr:uid="{00000000-0005-0000-0000-00006F620000}"/>
    <cellStyle name="Normal 47 2 3 3 4 5" xfId="20166" xr:uid="{00000000-0005-0000-0000-0000DA4E0000}"/>
    <cellStyle name="Normal 47 2 3 3 5" xfId="11759" xr:uid="{00000000-0005-0000-0000-0000002E0000}"/>
    <cellStyle name="Normal 47 2 3 3 5 3" xfId="26854" xr:uid="{00000000-0005-0000-0000-0000FA680000}"/>
    <cellStyle name="Normal 47 2 3 3 6" xfId="6738" xr:uid="{00000000-0005-0000-0000-0000631A0000}"/>
    <cellStyle name="Normal 47 2 3 3 6 3" xfId="21837" xr:uid="{00000000-0005-0000-0000-000061550000}"/>
    <cellStyle name="Normal 47 2 3 3 8" xfId="16824" xr:uid="{00000000-0005-0000-0000-0000CC410000}"/>
    <cellStyle name="Normal 47 2 3 4" xfId="2086" xr:uid="{00000000-0005-0000-0000-000036080000}"/>
    <cellStyle name="Normal 47 2 3 4 2" xfId="3775" xr:uid="{00000000-0005-0000-0000-0000D00E0000}"/>
    <cellStyle name="Normal 47 2 3 4 2 2" xfId="13848" xr:uid="{00000000-0005-0000-0000-000029360000}"/>
    <cellStyle name="Normal 47 2 3 4 2 2 3" xfId="28943" xr:uid="{00000000-0005-0000-0000-000023710000}"/>
    <cellStyle name="Normal 47 2 3 4 2 3" xfId="8828" xr:uid="{00000000-0005-0000-0000-00008D220000}"/>
    <cellStyle name="Normal 47 2 3 4 2 3 3" xfId="23926" xr:uid="{00000000-0005-0000-0000-00008A5D0000}"/>
    <cellStyle name="Normal 47 2 3 4 2 5" xfId="18913" xr:uid="{00000000-0005-0000-0000-0000F5490000}"/>
    <cellStyle name="Normal 47 2 3 4 3" xfId="5467" xr:uid="{00000000-0005-0000-0000-00006C150000}"/>
    <cellStyle name="Normal 47 2 3 4 3 2" xfId="15519" xr:uid="{00000000-0005-0000-0000-0000B03C0000}"/>
    <cellStyle name="Normal 47 2 3 4 3 2 3" xfId="30614" xr:uid="{00000000-0005-0000-0000-0000AA770000}"/>
    <cellStyle name="Normal 47 2 3 4 3 3" xfId="10499" xr:uid="{00000000-0005-0000-0000-000014290000}"/>
    <cellStyle name="Normal 47 2 3 4 3 3 3" xfId="25597" xr:uid="{00000000-0005-0000-0000-000011640000}"/>
    <cellStyle name="Normal 47 2 3 4 3 5" xfId="20584" xr:uid="{00000000-0005-0000-0000-00007C500000}"/>
    <cellStyle name="Normal 47 2 3 4 4" xfId="12177" xr:uid="{00000000-0005-0000-0000-0000A22F0000}"/>
    <cellStyle name="Normal 47 2 3 4 4 3" xfId="27272" xr:uid="{00000000-0005-0000-0000-00009C6A0000}"/>
    <cellStyle name="Normal 47 2 3 4 5" xfId="7156" xr:uid="{00000000-0005-0000-0000-0000051C0000}"/>
    <cellStyle name="Normal 47 2 3 4 5 3" xfId="22255" xr:uid="{00000000-0005-0000-0000-000003570000}"/>
    <cellStyle name="Normal 47 2 3 4 7" xfId="17242" xr:uid="{00000000-0005-0000-0000-00006E430000}"/>
    <cellStyle name="Normal 47 2 3 5" xfId="2938" xr:uid="{00000000-0005-0000-0000-00008B0B0000}"/>
    <cellStyle name="Normal 47 2 3 5 2" xfId="13012" xr:uid="{00000000-0005-0000-0000-0000E5320000}"/>
    <cellStyle name="Normal 47 2 3 5 2 3" xfId="28107" xr:uid="{00000000-0005-0000-0000-0000DF6D0000}"/>
    <cellStyle name="Normal 47 2 3 5 3" xfId="7992" xr:uid="{00000000-0005-0000-0000-0000491F0000}"/>
    <cellStyle name="Normal 47 2 3 5 3 3" xfId="23090" xr:uid="{00000000-0005-0000-0000-0000465A0000}"/>
    <cellStyle name="Normal 47 2 3 5 5" xfId="18077" xr:uid="{00000000-0005-0000-0000-0000B1460000}"/>
    <cellStyle name="Normal 47 2 3 6" xfId="4631" xr:uid="{00000000-0005-0000-0000-000028120000}"/>
    <cellStyle name="Normal 47 2 3 6 2" xfId="14683" xr:uid="{00000000-0005-0000-0000-00006C390000}"/>
    <cellStyle name="Normal 47 2 3 6 2 3" xfId="29778" xr:uid="{00000000-0005-0000-0000-000066740000}"/>
    <cellStyle name="Normal 47 2 3 6 3" xfId="9663" xr:uid="{00000000-0005-0000-0000-0000D0250000}"/>
    <cellStyle name="Normal 47 2 3 6 3 3" xfId="24761" xr:uid="{00000000-0005-0000-0000-0000CD600000}"/>
    <cellStyle name="Normal 47 2 3 6 5" xfId="19748" xr:uid="{00000000-0005-0000-0000-0000384D0000}"/>
    <cellStyle name="Normal 47 2 3 7" xfId="11341" xr:uid="{00000000-0005-0000-0000-00005E2C0000}"/>
    <cellStyle name="Normal 47 2 3 7 3" xfId="26436" xr:uid="{00000000-0005-0000-0000-000058670000}"/>
    <cellStyle name="Normal 47 2 3 8" xfId="6320" xr:uid="{00000000-0005-0000-0000-0000C1180000}"/>
    <cellStyle name="Normal 47 2 3 8 3" xfId="21419" xr:uid="{00000000-0005-0000-0000-0000BF530000}"/>
    <cellStyle name="Normal 47 2 4" xfId="1346" xr:uid="{00000000-0005-0000-0000-000052050000}"/>
    <cellStyle name="Normal 47 2 4 2" xfId="1769" xr:uid="{00000000-0005-0000-0000-0000F9060000}"/>
    <cellStyle name="Normal 47 2 4 2 2" xfId="2608" xr:uid="{00000000-0005-0000-0000-0000400A0000}"/>
    <cellStyle name="Normal 47 2 4 2 2 2" xfId="4297" xr:uid="{00000000-0005-0000-0000-0000DA100000}"/>
    <cellStyle name="Normal 47 2 4 2 2 2 2" xfId="14370" xr:uid="{00000000-0005-0000-0000-000033380000}"/>
    <cellStyle name="Normal 47 2 4 2 2 2 2 3" xfId="29465" xr:uid="{00000000-0005-0000-0000-00002D730000}"/>
    <cellStyle name="Normal 47 2 4 2 2 2 3" xfId="9350" xr:uid="{00000000-0005-0000-0000-000097240000}"/>
    <cellStyle name="Normal 47 2 4 2 2 2 3 3" xfId="24448" xr:uid="{00000000-0005-0000-0000-0000945F0000}"/>
    <cellStyle name="Normal 47 2 4 2 2 2 5" xfId="19435" xr:uid="{00000000-0005-0000-0000-0000FF4B0000}"/>
    <cellStyle name="Normal 47 2 4 2 2 3" xfId="5989" xr:uid="{00000000-0005-0000-0000-000076170000}"/>
    <cellStyle name="Normal 47 2 4 2 2 3 2" xfId="16041" xr:uid="{00000000-0005-0000-0000-0000BA3E0000}"/>
    <cellStyle name="Normal 47 2 4 2 2 3 2 3" xfId="31136" xr:uid="{00000000-0005-0000-0000-0000B4790000}"/>
    <cellStyle name="Normal 47 2 4 2 2 3 3" xfId="11021" xr:uid="{00000000-0005-0000-0000-00001E2B0000}"/>
    <cellStyle name="Normal 47 2 4 2 2 3 3 3" xfId="26119" xr:uid="{00000000-0005-0000-0000-00001B660000}"/>
    <cellStyle name="Normal 47 2 4 2 2 3 5" xfId="21106" xr:uid="{00000000-0005-0000-0000-000086520000}"/>
    <cellStyle name="Normal 47 2 4 2 2 4" xfId="12699" xr:uid="{00000000-0005-0000-0000-0000AC310000}"/>
    <cellStyle name="Normal 47 2 4 2 2 4 3" xfId="27794" xr:uid="{00000000-0005-0000-0000-0000A66C0000}"/>
    <cellStyle name="Normal 47 2 4 2 2 5" xfId="7678" xr:uid="{00000000-0005-0000-0000-00000F1E0000}"/>
    <cellStyle name="Normal 47 2 4 2 2 5 3" xfId="22777" xr:uid="{00000000-0005-0000-0000-00000D590000}"/>
    <cellStyle name="Normal 47 2 4 2 2 7" xfId="17764" xr:uid="{00000000-0005-0000-0000-000078450000}"/>
    <cellStyle name="Normal 47 2 4 2 3" xfId="3460" xr:uid="{00000000-0005-0000-0000-0000950D0000}"/>
    <cellStyle name="Normal 47 2 4 2 3 2" xfId="13534" xr:uid="{00000000-0005-0000-0000-0000EF340000}"/>
    <cellStyle name="Normal 47 2 4 2 3 2 3" xfId="28629" xr:uid="{00000000-0005-0000-0000-0000E96F0000}"/>
    <cellStyle name="Normal 47 2 4 2 3 3" xfId="8514" xr:uid="{00000000-0005-0000-0000-000053210000}"/>
    <cellStyle name="Normal 47 2 4 2 3 3 3" xfId="23612" xr:uid="{00000000-0005-0000-0000-0000505C0000}"/>
    <cellStyle name="Normal 47 2 4 2 3 5" xfId="18599" xr:uid="{00000000-0005-0000-0000-0000BB480000}"/>
    <cellStyle name="Normal 47 2 4 2 4" xfId="5153" xr:uid="{00000000-0005-0000-0000-000032140000}"/>
    <cellStyle name="Normal 47 2 4 2 4 2" xfId="15205" xr:uid="{00000000-0005-0000-0000-0000763B0000}"/>
    <cellStyle name="Normal 47 2 4 2 4 2 3" xfId="30300" xr:uid="{00000000-0005-0000-0000-000070760000}"/>
    <cellStyle name="Normal 47 2 4 2 4 3" xfId="10185" xr:uid="{00000000-0005-0000-0000-0000DA270000}"/>
    <cellStyle name="Normal 47 2 4 2 4 3 3" xfId="25283" xr:uid="{00000000-0005-0000-0000-0000D7620000}"/>
    <cellStyle name="Normal 47 2 4 2 4 5" xfId="20270" xr:uid="{00000000-0005-0000-0000-0000424F0000}"/>
    <cellStyle name="Normal 47 2 4 2 5" xfId="11863" xr:uid="{00000000-0005-0000-0000-0000682E0000}"/>
    <cellStyle name="Normal 47 2 4 2 5 3" xfId="26958" xr:uid="{00000000-0005-0000-0000-000062690000}"/>
    <cellStyle name="Normal 47 2 4 2 6" xfId="6842" xr:uid="{00000000-0005-0000-0000-0000CB1A0000}"/>
    <cellStyle name="Normal 47 2 4 2 6 3" xfId="21941" xr:uid="{00000000-0005-0000-0000-0000C9550000}"/>
    <cellStyle name="Normal 47 2 4 2 8" xfId="16928" xr:uid="{00000000-0005-0000-0000-000034420000}"/>
    <cellStyle name="Normal 47 2 4 3" xfId="2190" xr:uid="{00000000-0005-0000-0000-00009E080000}"/>
    <cellStyle name="Normal 47 2 4 3 2" xfId="3879" xr:uid="{00000000-0005-0000-0000-0000380F0000}"/>
    <cellStyle name="Normal 47 2 4 3 2 2" xfId="13952" xr:uid="{00000000-0005-0000-0000-000091360000}"/>
    <cellStyle name="Normal 47 2 4 3 2 2 3" xfId="29047" xr:uid="{00000000-0005-0000-0000-00008B710000}"/>
    <cellStyle name="Normal 47 2 4 3 2 3" xfId="8932" xr:uid="{00000000-0005-0000-0000-0000F5220000}"/>
    <cellStyle name="Normal 47 2 4 3 2 3 3" xfId="24030" xr:uid="{00000000-0005-0000-0000-0000F25D0000}"/>
    <cellStyle name="Normal 47 2 4 3 2 5" xfId="19017" xr:uid="{00000000-0005-0000-0000-00005D4A0000}"/>
    <cellStyle name="Normal 47 2 4 3 3" xfId="5571" xr:uid="{00000000-0005-0000-0000-0000D4150000}"/>
    <cellStyle name="Normal 47 2 4 3 3 2" xfId="15623" xr:uid="{00000000-0005-0000-0000-0000183D0000}"/>
    <cellStyle name="Normal 47 2 4 3 3 2 3" xfId="30718" xr:uid="{00000000-0005-0000-0000-000012780000}"/>
    <cellStyle name="Normal 47 2 4 3 3 3" xfId="10603" xr:uid="{00000000-0005-0000-0000-00007C290000}"/>
    <cellStyle name="Normal 47 2 4 3 3 3 3" xfId="25701" xr:uid="{00000000-0005-0000-0000-000079640000}"/>
    <cellStyle name="Normal 47 2 4 3 3 5" xfId="20688" xr:uid="{00000000-0005-0000-0000-0000E4500000}"/>
    <cellStyle name="Normal 47 2 4 3 4" xfId="12281" xr:uid="{00000000-0005-0000-0000-00000A300000}"/>
    <cellStyle name="Normal 47 2 4 3 4 3" xfId="27376" xr:uid="{00000000-0005-0000-0000-0000046B0000}"/>
    <cellStyle name="Normal 47 2 4 3 5" xfId="7260" xr:uid="{00000000-0005-0000-0000-00006D1C0000}"/>
    <cellStyle name="Normal 47 2 4 3 5 3" xfId="22359" xr:uid="{00000000-0005-0000-0000-00006B570000}"/>
    <cellStyle name="Normal 47 2 4 3 7" xfId="17346" xr:uid="{00000000-0005-0000-0000-0000D6430000}"/>
    <cellStyle name="Normal 47 2 4 4" xfId="3042" xr:uid="{00000000-0005-0000-0000-0000F30B0000}"/>
    <cellStyle name="Normal 47 2 4 4 2" xfId="13116" xr:uid="{00000000-0005-0000-0000-00004D330000}"/>
    <cellStyle name="Normal 47 2 4 4 2 3" xfId="28211" xr:uid="{00000000-0005-0000-0000-0000476E0000}"/>
    <cellStyle name="Normal 47 2 4 4 3" xfId="8096" xr:uid="{00000000-0005-0000-0000-0000B11F0000}"/>
    <cellStyle name="Normal 47 2 4 4 3 3" xfId="23194" xr:uid="{00000000-0005-0000-0000-0000AE5A0000}"/>
    <cellStyle name="Normal 47 2 4 4 5" xfId="18181" xr:uid="{00000000-0005-0000-0000-000019470000}"/>
    <cellStyle name="Normal 47 2 4 5" xfId="4735" xr:uid="{00000000-0005-0000-0000-000090120000}"/>
    <cellStyle name="Normal 47 2 4 5 2" xfId="14787" xr:uid="{00000000-0005-0000-0000-0000D4390000}"/>
    <cellStyle name="Normal 47 2 4 5 2 3" xfId="29882" xr:uid="{00000000-0005-0000-0000-0000CE740000}"/>
    <cellStyle name="Normal 47 2 4 5 3" xfId="9767" xr:uid="{00000000-0005-0000-0000-000038260000}"/>
    <cellStyle name="Normal 47 2 4 5 3 3" xfId="24865" xr:uid="{00000000-0005-0000-0000-000035610000}"/>
    <cellStyle name="Normal 47 2 4 5 5" xfId="19852" xr:uid="{00000000-0005-0000-0000-0000A04D0000}"/>
    <cellStyle name="Normal 47 2 4 6" xfId="11445" xr:uid="{00000000-0005-0000-0000-0000C62C0000}"/>
    <cellStyle name="Normal 47 2 4 6 3" xfId="26540" xr:uid="{00000000-0005-0000-0000-0000C0670000}"/>
    <cellStyle name="Normal 47 2 4 7" xfId="6424" xr:uid="{00000000-0005-0000-0000-000029190000}"/>
    <cellStyle name="Normal 47 2 4 7 3" xfId="21523" xr:uid="{00000000-0005-0000-0000-000027540000}"/>
    <cellStyle name="Normal 47 2 4 9" xfId="16510" xr:uid="{00000000-0005-0000-0000-000092400000}"/>
    <cellStyle name="Normal 47 2 5" xfId="1559" xr:uid="{00000000-0005-0000-0000-000027060000}"/>
    <cellStyle name="Normal 47 2 5 2" xfId="2400" xr:uid="{00000000-0005-0000-0000-000070090000}"/>
    <cellStyle name="Normal 47 2 5 2 2" xfId="4089" xr:uid="{00000000-0005-0000-0000-00000A100000}"/>
    <cellStyle name="Normal 47 2 5 2 2 2" xfId="14162" xr:uid="{00000000-0005-0000-0000-000063370000}"/>
    <cellStyle name="Normal 47 2 5 2 2 2 3" xfId="29257" xr:uid="{00000000-0005-0000-0000-00005D720000}"/>
    <cellStyle name="Normal 47 2 5 2 2 3" xfId="9142" xr:uid="{00000000-0005-0000-0000-0000C7230000}"/>
    <cellStyle name="Normal 47 2 5 2 2 3 3" xfId="24240" xr:uid="{00000000-0005-0000-0000-0000C45E0000}"/>
    <cellStyle name="Normal 47 2 5 2 2 5" xfId="19227" xr:uid="{00000000-0005-0000-0000-00002F4B0000}"/>
    <cellStyle name="Normal 47 2 5 2 3" xfId="5781" xr:uid="{00000000-0005-0000-0000-0000A6160000}"/>
    <cellStyle name="Normal 47 2 5 2 3 2" xfId="15833" xr:uid="{00000000-0005-0000-0000-0000EA3D0000}"/>
    <cellStyle name="Normal 47 2 5 2 3 2 3" xfId="30928" xr:uid="{00000000-0005-0000-0000-0000E4780000}"/>
    <cellStyle name="Normal 47 2 5 2 3 3" xfId="10813" xr:uid="{00000000-0005-0000-0000-00004E2A0000}"/>
    <cellStyle name="Normal 47 2 5 2 3 3 3" xfId="25911" xr:uid="{00000000-0005-0000-0000-00004B650000}"/>
    <cellStyle name="Normal 47 2 5 2 3 5" xfId="20898" xr:uid="{00000000-0005-0000-0000-0000B6510000}"/>
    <cellStyle name="Normal 47 2 5 2 4" xfId="12491" xr:uid="{00000000-0005-0000-0000-0000DC300000}"/>
    <cellStyle name="Normal 47 2 5 2 4 3" xfId="27586" xr:uid="{00000000-0005-0000-0000-0000D66B0000}"/>
    <cellStyle name="Normal 47 2 5 2 5" xfId="7470" xr:uid="{00000000-0005-0000-0000-00003F1D0000}"/>
    <cellStyle name="Normal 47 2 5 2 5 3" xfId="22569" xr:uid="{00000000-0005-0000-0000-00003D580000}"/>
    <cellStyle name="Normal 47 2 5 2 7" xfId="17556" xr:uid="{00000000-0005-0000-0000-0000A8440000}"/>
    <cellStyle name="Normal 47 2 5 3" xfId="3252" xr:uid="{00000000-0005-0000-0000-0000C50C0000}"/>
    <cellStyle name="Normal 47 2 5 3 2" xfId="13326" xr:uid="{00000000-0005-0000-0000-00001F340000}"/>
    <cellStyle name="Normal 47 2 5 3 2 3" xfId="28421" xr:uid="{00000000-0005-0000-0000-0000196F0000}"/>
    <cellStyle name="Normal 47 2 5 3 3" xfId="8306" xr:uid="{00000000-0005-0000-0000-000083200000}"/>
    <cellStyle name="Normal 47 2 5 3 3 3" xfId="23404" xr:uid="{00000000-0005-0000-0000-0000805B0000}"/>
    <cellStyle name="Normal 47 2 5 3 5" xfId="18391" xr:uid="{00000000-0005-0000-0000-0000EB470000}"/>
    <cellStyle name="Normal 47 2 5 4" xfId="4945" xr:uid="{00000000-0005-0000-0000-000062130000}"/>
    <cellStyle name="Normal 47 2 5 4 2" xfId="14997" xr:uid="{00000000-0005-0000-0000-0000A63A0000}"/>
    <cellStyle name="Normal 47 2 5 4 2 3" xfId="30092" xr:uid="{00000000-0005-0000-0000-0000A0750000}"/>
    <cellStyle name="Normal 47 2 5 4 3" xfId="9977" xr:uid="{00000000-0005-0000-0000-00000A270000}"/>
    <cellStyle name="Normal 47 2 5 4 3 3" xfId="25075" xr:uid="{00000000-0005-0000-0000-000007620000}"/>
    <cellStyle name="Normal 47 2 5 4 5" xfId="20062" xr:uid="{00000000-0005-0000-0000-0000724E0000}"/>
    <cellStyle name="Normal 47 2 5 5" xfId="11655" xr:uid="{00000000-0005-0000-0000-0000982D0000}"/>
    <cellStyle name="Normal 47 2 5 5 3" xfId="26750" xr:uid="{00000000-0005-0000-0000-000092680000}"/>
    <cellStyle name="Normal 47 2 5 6" xfId="6634" xr:uid="{00000000-0005-0000-0000-0000FB190000}"/>
    <cellStyle name="Normal 47 2 5 6 3" xfId="21733" xr:uid="{00000000-0005-0000-0000-0000F9540000}"/>
    <cellStyle name="Normal 47 2 5 8" xfId="16720" xr:uid="{00000000-0005-0000-0000-000064410000}"/>
    <cellStyle name="Normal 47 2 6" xfId="1980" xr:uid="{00000000-0005-0000-0000-0000CC070000}"/>
    <cellStyle name="Normal 47 2 6 2" xfId="3671" xr:uid="{00000000-0005-0000-0000-0000680E0000}"/>
    <cellStyle name="Normal 47 2 6 2 2" xfId="13744" xr:uid="{00000000-0005-0000-0000-0000C1350000}"/>
    <cellStyle name="Normal 47 2 6 2 2 3" xfId="28839" xr:uid="{00000000-0005-0000-0000-0000BB700000}"/>
    <cellStyle name="Normal 47 2 6 2 3" xfId="8724" xr:uid="{00000000-0005-0000-0000-000025220000}"/>
    <cellStyle name="Normal 47 2 6 2 3 3" xfId="23822" xr:uid="{00000000-0005-0000-0000-0000225D0000}"/>
    <cellStyle name="Normal 47 2 6 2 5" xfId="18809" xr:uid="{00000000-0005-0000-0000-00008D490000}"/>
    <cellStyle name="Normal 47 2 6 3" xfId="5363" xr:uid="{00000000-0005-0000-0000-000004150000}"/>
    <cellStyle name="Normal 47 2 6 3 2" xfId="15415" xr:uid="{00000000-0005-0000-0000-0000483C0000}"/>
    <cellStyle name="Normal 47 2 6 3 2 3" xfId="30510" xr:uid="{00000000-0005-0000-0000-000042770000}"/>
    <cellStyle name="Normal 47 2 6 3 3" xfId="10395" xr:uid="{00000000-0005-0000-0000-0000AC280000}"/>
    <cellStyle name="Normal 47 2 6 3 3 3" xfId="25493" xr:uid="{00000000-0005-0000-0000-0000A9630000}"/>
    <cellStyle name="Normal 47 2 6 3 5" xfId="20480" xr:uid="{00000000-0005-0000-0000-000014500000}"/>
    <cellStyle name="Normal 47 2 6 4" xfId="12073" xr:uid="{00000000-0005-0000-0000-00003A2F0000}"/>
    <cellStyle name="Normal 47 2 6 4 3" xfId="27168" xr:uid="{00000000-0005-0000-0000-0000346A0000}"/>
    <cellStyle name="Normal 47 2 6 5" xfId="7052" xr:uid="{00000000-0005-0000-0000-00009D1B0000}"/>
    <cellStyle name="Normal 47 2 6 5 3" xfId="22151" xr:uid="{00000000-0005-0000-0000-00009B560000}"/>
    <cellStyle name="Normal 47 2 6 7" xfId="17138" xr:uid="{00000000-0005-0000-0000-000006430000}"/>
    <cellStyle name="Normal 47 2 7" xfId="2830" xr:uid="{00000000-0005-0000-0000-00001F0B0000}"/>
    <cellStyle name="Normal 47 2 7 2" xfId="12908" xr:uid="{00000000-0005-0000-0000-00007D320000}"/>
    <cellStyle name="Normal 47 2 7 2 3" xfId="28003" xr:uid="{00000000-0005-0000-0000-0000776D0000}"/>
    <cellStyle name="Normal 47 2 7 3" xfId="7888" xr:uid="{00000000-0005-0000-0000-0000E11E0000}"/>
    <cellStyle name="Normal 47 2 7 3 3" xfId="22986" xr:uid="{00000000-0005-0000-0000-0000DE590000}"/>
    <cellStyle name="Normal 47 2 7 5" xfId="17973" xr:uid="{00000000-0005-0000-0000-000049460000}"/>
    <cellStyle name="Normal 47 2 8" xfId="4524" xr:uid="{00000000-0005-0000-0000-0000BD110000}"/>
    <cellStyle name="Normal 47 2 8 2" xfId="14579" xr:uid="{00000000-0005-0000-0000-000004390000}"/>
    <cellStyle name="Normal 47 2 8 2 3" xfId="29674" xr:uid="{00000000-0005-0000-0000-0000FE730000}"/>
    <cellStyle name="Normal 47 2 8 3" xfId="9559" xr:uid="{00000000-0005-0000-0000-000068250000}"/>
    <cellStyle name="Normal 47 2 8 3 3" xfId="24657" xr:uid="{00000000-0005-0000-0000-000065600000}"/>
    <cellStyle name="Normal 47 2 8 5" xfId="19644" xr:uid="{00000000-0005-0000-0000-0000D04C0000}"/>
    <cellStyle name="Normal 47 2 9" xfId="11235" xr:uid="{00000000-0005-0000-0000-0000F42B0000}"/>
    <cellStyle name="Normal 47 2 9 3" xfId="26332" xr:uid="{00000000-0005-0000-0000-0000F0660000}"/>
    <cellStyle name="Normal 48" xfId="359" xr:uid="{00000000-0005-0000-0000-000071010000}"/>
    <cellStyle name="Normal 48 2" xfId="854" xr:uid="{00000000-0005-0000-0000-000065030000}"/>
    <cellStyle name="Normal 49" xfId="351" xr:uid="{00000000-0005-0000-0000-000068010000}"/>
    <cellStyle name="Normal 49 2" xfId="855" xr:uid="{00000000-0005-0000-0000-000066030000}"/>
    <cellStyle name="Normal 5" xfId="170" xr:uid="{00000000-0005-0000-0000-0000B0000000}"/>
    <cellStyle name="Normal 5 2" xfId="495" xr:uid="{00000000-0005-0000-0000-0000F9010000}"/>
    <cellStyle name="Normal 5 2 10" xfId="6188" xr:uid="{00000000-0005-0000-0000-00003D180000}"/>
    <cellStyle name="Normal 5 2 10 3" xfId="21290" xr:uid="{00000000-0005-0000-0000-00003E530000}"/>
    <cellStyle name="Normal 5 2 11" xfId="31369" xr:uid="{FCC31303-6789-416C-BB67-729261E941C2}"/>
    <cellStyle name="Normal 5 2 12" xfId="16275" xr:uid="{00000000-0005-0000-0000-0000A73F0000}"/>
    <cellStyle name="Normal 5 2 2" xfId="1153" xr:uid="{00000000-0005-0000-0000-000091040000}"/>
    <cellStyle name="Normal 5 2 2 11" xfId="16329" xr:uid="{00000000-0005-0000-0000-0000DD3F0000}"/>
    <cellStyle name="Normal 5 2 2 2" xfId="1262" xr:uid="{00000000-0005-0000-0000-0000FE040000}"/>
    <cellStyle name="Normal 5 2 2 2 10" xfId="16433" xr:uid="{00000000-0005-0000-0000-000045400000}"/>
    <cellStyle name="Normal 5 2 2 2 2" xfId="1479" xr:uid="{00000000-0005-0000-0000-0000D7050000}"/>
    <cellStyle name="Normal 5 2 2 2 2 2" xfId="1900" xr:uid="{00000000-0005-0000-0000-00007C070000}"/>
    <cellStyle name="Normal 5 2 2 2 2 2 2" xfId="2739" xr:uid="{00000000-0005-0000-0000-0000C30A0000}"/>
    <cellStyle name="Normal 5 2 2 2 2 2 2 2" xfId="4428" xr:uid="{00000000-0005-0000-0000-00005D110000}"/>
    <cellStyle name="Normal 5 2 2 2 2 2 2 2 2" xfId="14501" xr:uid="{00000000-0005-0000-0000-0000B6380000}"/>
    <cellStyle name="Normal 5 2 2 2 2 2 2 2 2 3" xfId="29596" xr:uid="{00000000-0005-0000-0000-0000B0730000}"/>
    <cellStyle name="Normal 5 2 2 2 2 2 2 2 3" xfId="9481" xr:uid="{00000000-0005-0000-0000-00001A250000}"/>
    <cellStyle name="Normal 5 2 2 2 2 2 2 2 3 3" xfId="24579" xr:uid="{00000000-0005-0000-0000-000017600000}"/>
    <cellStyle name="Normal 5 2 2 2 2 2 2 2 5" xfId="19566" xr:uid="{00000000-0005-0000-0000-0000824C0000}"/>
    <cellStyle name="Normal 5 2 2 2 2 2 2 3" xfId="6120" xr:uid="{00000000-0005-0000-0000-0000F9170000}"/>
    <cellStyle name="Normal 5 2 2 2 2 2 2 3 2" xfId="16172" xr:uid="{00000000-0005-0000-0000-00003D3F0000}"/>
    <cellStyle name="Normal 5 2 2 2 2 2 2 3 2 3" xfId="31267" xr:uid="{00000000-0005-0000-0000-0000377A0000}"/>
    <cellStyle name="Normal 5 2 2 2 2 2 2 3 3" xfId="11152" xr:uid="{00000000-0005-0000-0000-0000A12B0000}"/>
    <cellStyle name="Normal 5 2 2 2 2 2 2 3 3 3" xfId="26250" xr:uid="{00000000-0005-0000-0000-00009E660000}"/>
    <cellStyle name="Normal 5 2 2 2 2 2 2 3 5" xfId="21237" xr:uid="{00000000-0005-0000-0000-000009530000}"/>
    <cellStyle name="Normal 5 2 2 2 2 2 2 4" xfId="12830" xr:uid="{00000000-0005-0000-0000-00002F320000}"/>
    <cellStyle name="Normal 5 2 2 2 2 2 2 4 3" xfId="27925" xr:uid="{00000000-0005-0000-0000-0000296D0000}"/>
    <cellStyle name="Normal 5 2 2 2 2 2 2 5" xfId="7809" xr:uid="{00000000-0005-0000-0000-0000921E0000}"/>
    <cellStyle name="Normal 5 2 2 2 2 2 2 5 3" xfId="22908" xr:uid="{00000000-0005-0000-0000-000090590000}"/>
    <cellStyle name="Normal 5 2 2 2 2 2 2 7" xfId="17895" xr:uid="{00000000-0005-0000-0000-0000FB450000}"/>
    <cellStyle name="Normal 5 2 2 2 2 2 3" xfId="3591" xr:uid="{00000000-0005-0000-0000-0000180E0000}"/>
    <cellStyle name="Normal 5 2 2 2 2 2 3 2" xfId="13665" xr:uid="{00000000-0005-0000-0000-000072350000}"/>
    <cellStyle name="Normal 5 2 2 2 2 2 3 2 3" xfId="28760" xr:uid="{00000000-0005-0000-0000-00006C700000}"/>
    <cellStyle name="Normal 5 2 2 2 2 2 3 3" xfId="8645" xr:uid="{00000000-0005-0000-0000-0000D6210000}"/>
    <cellStyle name="Normal 5 2 2 2 2 2 3 3 3" xfId="23743" xr:uid="{00000000-0005-0000-0000-0000D35C0000}"/>
    <cellStyle name="Normal 5 2 2 2 2 2 3 5" xfId="18730" xr:uid="{00000000-0005-0000-0000-00003E490000}"/>
    <cellStyle name="Normal 5 2 2 2 2 2 4" xfId="5284" xr:uid="{00000000-0005-0000-0000-0000B5140000}"/>
    <cellStyle name="Normal 5 2 2 2 2 2 4 2" xfId="15336" xr:uid="{00000000-0005-0000-0000-0000F93B0000}"/>
    <cellStyle name="Normal 5 2 2 2 2 2 4 2 3" xfId="30431" xr:uid="{00000000-0005-0000-0000-0000F3760000}"/>
    <cellStyle name="Normal 5 2 2 2 2 2 4 3" xfId="10316" xr:uid="{00000000-0005-0000-0000-00005D280000}"/>
    <cellStyle name="Normal 5 2 2 2 2 2 4 3 3" xfId="25414" xr:uid="{00000000-0005-0000-0000-00005A630000}"/>
    <cellStyle name="Normal 5 2 2 2 2 2 4 5" xfId="20401" xr:uid="{00000000-0005-0000-0000-0000C54F0000}"/>
    <cellStyle name="Normal 5 2 2 2 2 2 5" xfId="11994" xr:uid="{00000000-0005-0000-0000-0000EB2E0000}"/>
    <cellStyle name="Normal 5 2 2 2 2 2 5 3" xfId="27089" xr:uid="{00000000-0005-0000-0000-0000E5690000}"/>
    <cellStyle name="Normal 5 2 2 2 2 2 6" xfId="6973" xr:uid="{00000000-0005-0000-0000-00004E1B0000}"/>
    <cellStyle name="Normal 5 2 2 2 2 2 6 3" xfId="22072" xr:uid="{00000000-0005-0000-0000-00004C560000}"/>
    <cellStyle name="Normal 5 2 2 2 2 2 8" xfId="17059" xr:uid="{00000000-0005-0000-0000-0000B7420000}"/>
    <cellStyle name="Normal 5 2 2 2 2 3" xfId="2321" xr:uid="{00000000-0005-0000-0000-000021090000}"/>
    <cellStyle name="Normal 5 2 2 2 2 3 2" xfId="4010" xr:uid="{00000000-0005-0000-0000-0000BB0F0000}"/>
    <cellStyle name="Normal 5 2 2 2 2 3 2 2" xfId="14083" xr:uid="{00000000-0005-0000-0000-000014370000}"/>
    <cellStyle name="Normal 5 2 2 2 2 3 2 2 3" xfId="29178" xr:uid="{00000000-0005-0000-0000-00000E720000}"/>
    <cellStyle name="Normal 5 2 2 2 2 3 2 3" xfId="9063" xr:uid="{00000000-0005-0000-0000-000078230000}"/>
    <cellStyle name="Normal 5 2 2 2 2 3 2 3 3" xfId="24161" xr:uid="{00000000-0005-0000-0000-0000755E0000}"/>
    <cellStyle name="Normal 5 2 2 2 2 3 2 5" xfId="19148" xr:uid="{00000000-0005-0000-0000-0000E04A0000}"/>
    <cellStyle name="Normal 5 2 2 2 2 3 3" xfId="5702" xr:uid="{00000000-0005-0000-0000-000057160000}"/>
    <cellStyle name="Normal 5 2 2 2 2 3 3 2" xfId="15754" xr:uid="{00000000-0005-0000-0000-00009B3D0000}"/>
    <cellStyle name="Normal 5 2 2 2 2 3 3 2 3" xfId="30849" xr:uid="{00000000-0005-0000-0000-000095780000}"/>
    <cellStyle name="Normal 5 2 2 2 2 3 3 3" xfId="10734" xr:uid="{00000000-0005-0000-0000-0000FF290000}"/>
    <cellStyle name="Normal 5 2 2 2 2 3 3 3 3" xfId="25832" xr:uid="{00000000-0005-0000-0000-0000FC640000}"/>
    <cellStyle name="Normal 5 2 2 2 2 3 3 5" xfId="20819" xr:uid="{00000000-0005-0000-0000-000067510000}"/>
    <cellStyle name="Normal 5 2 2 2 2 3 4" xfId="12412" xr:uid="{00000000-0005-0000-0000-00008D300000}"/>
    <cellStyle name="Normal 5 2 2 2 2 3 4 3" xfId="27507" xr:uid="{00000000-0005-0000-0000-0000876B0000}"/>
    <cellStyle name="Normal 5 2 2 2 2 3 5" xfId="7391" xr:uid="{00000000-0005-0000-0000-0000F01C0000}"/>
    <cellStyle name="Normal 5 2 2 2 2 3 5 3" xfId="22490" xr:uid="{00000000-0005-0000-0000-0000EE570000}"/>
    <cellStyle name="Normal 5 2 2 2 2 3 7" xfId="17477" xr:uid="{00000000-0005-0000-0000-000059440000}"/>
    <cellStyle name="Normal 5 2 2 2 2 4" xfId="3173" xr:uid="{00000000-0005-0000-0000-0000760C0000}"/>
    <cellStyle name="Normal 5 2 2 2 2 4 2" xfId="13247" xr:uid="{00000000-0005-0000-0000-0000D0330000}"/>
    <cellStyle name="Normal 5 2 2 2 2 4 2 3" xfId="28342" xr:uid="{00000000-0005-0000-0000-0000CA6E0000}"/>
    <cellStyle name="Normal 5 2 2 2 2 4 3" xfId="8227" xr:uid="{00000000-0005-0000-0000-000034200000}"/>
    <cellStyle name="Normal 5 2 2 2 2 4 3 3" xfId="23325" xr:uid="{00000000-0005-0000-0000-0000315B0000}"/>
    <cellStyle name="Normal 5 2 2 2 2 4 5" xfId="18312" xr:uid="{00000000-0005-0000-0000-00009C470000}"/>
    <cellStyle name="Normal 5 2 2 2 2 5" xfId="4866" xr:uid="{00000000-0005-0000-0000-000013130000}"/>
    <cellStyle name="Normal 5 2 2 2 2 5 2" xfId="14918" xr:uid="{00000000-0005-0000-0000-0000573A0000}"/>
    <cellStyle name="Normal 5 2 2 2 2 5 2 3" xfId="30013" xr:uid="{00000000-0005-0000-0000-000051750000}"/>
    <cellStyle name="Normal 5 2 2 2 2 5 3" xfId="9898" xr:uid="{00000000-0005-0000-0000-0000BB260000}"/>
    <cellStyle name="Normal 5 2 2 2 2 5 3 3" xfId="24996" xr:uid="{00000000-0005-0000-0000-0000B8610000}"/>
    <cellStyle name="Normal 5 2 2 2 2 5 5" xfId="19983" xr:uid="{00000000-0005-0000-0000-0000234E0000}"/>
    <cellStyle name="Normal 5 2 2 2 2 6" xfId="11576" xr:uid="{00000000-0005-0000-0000-0000492D0000}"/>
    <cellStyle name="Normal 5 2 2 2 2 6 3" xfId="26671" xr:uid="{00000000-0005-0000-0000-000043680000}"/>
    <cellStyle name="Normal 5 2 2 2 2 7" xfId="6555" xr:uid="{00000000-0005-0000-0000-0000AC190000}"/>
    <cellStyle name="Normal 5 2 2 2 2 7 3" xfId="21654" xr:uid="{00000000-0005-0000-0000-0000AA540000}"/>
    <cellStyle name="Normal 5 2 2 2 2 9" xfId="16641" xr:uid="{00000000-0005-0000-0000-000015410000}"/>
    <cellStyle name="Normal 5 2 2 2 3" xfId="1692" xr:uid="{00000000-0005-0000-0000-0000AC060000}"/>
    <cellStyle name="Normal 5 2 2 2 3 2" xfId="2531" xr:uid="{00000000-0005-0000-0000-0000F3090000}"/>
    <cellStyle name="Normal 5 2 2 2 3 2 2" xfId="4220" xr:uid="{00000000-0005-0000-0000-00008D100000}"/>
    <cellStyle name="Normal 5 2 2 2 3 2 2 2" xfId="14293" xr:uid="{00000000-0005-0000-0000-0000E6370000}"/>
    <cellStyle name="Normal 5 2 2 2 3 2 2 2 3" xfId="29388" xr:uid="{00000000-0005-0000-0000-0000E0720000}"/>
    <cellStyle name="Normal 5 2 2 2 3 2 2 3" xfId="9273" xr:uid="{00000000-0005-0000-0000-00004A240000}"/>
    <cellStyle name="Normal 5 2 2 2 3 2 2 3 3" xfId="24371" xr:uid="{00000000-0005-0000-0000-0000475F0000}"/>
    <cellStyle name="Normal 5 2 2 2 3 2 2 5" xfId="19358" xr:uid="{00000000-0005-0000-0000-0000B24B0000}"/>
    <cellStyle name="Normal 5 2 2 2 3 2 3" xfId="5912" xr:uid="{00000000-0005-0000-0000-000029170000}"/>
    <cellStyle name="Normal 5 2 2 2 3 2 3 2" xfId="15964" xr:uid="{00000000-0005-0000-0000-00006D3E0000}"/>
    <cellStyle name="Normal 5 2 2 2 3 2 3 2 3" xfId="31059" xr:uid="{00000000-0005-0000-0000-000067790000}"/>
    <cellStyle name="Normal 5 2 2 2 3 2 3 3" xfId="10944" xr:uid="{00000000-0005-0000-0000-0000D12A0000}"/>
    <cellStyle name="Normal 5 2 2 2 3 2 3 3 3" xfId="26042" xr:uid="{00000000-0005-0000-0000-0000CE650000}"/>
    <cellStyle name="Normal 5 2 2 2 3 2 3 5" xfId="21029" xr:uid="{00000000-0005-0000-0000-000039520000}"/>
    <cellStyle name="Normal 5 2 2 2 3 2 4" xfId="12622" xr:uid="{00000000-0005-0000-0000-00005F310000}"/>
    <cellStyle name="Normal 5 2 2 2 3 2 4 3" xfId="27717" xr:uid="{00000000-0005-0000-0000-0000596C0000}"/>
    <cellStyle name="Normal 5 2 2 2 3 2 5" xfId="7601" xr:uid="{00000000-0005-0000-0000-0000C21D0000}"/>
    <cellStyle name="Normal 5 2 2 2 3 2 5 3" xfId="22700" xr:uid="{00000000-0005-0000-0000-0000C0580000}"/>
    <cellStyle name="Normal 5 2 2 2 3 2 7" xfId="17687" xr:uid="{00000000-0005-0000-0000-00002B450000}"/>
    <cellStyle name="Normal 5 2 2 2 3 3" xfId="3383" xr:uid="{00000000-0005-0000-0000-0000480D0000}"/>
    <cellStyle name="Normal 5 2 2 2 3 3 2" xfId="13457" xr:uid="{00000000-0005-0000-0000-0000A2340000}"/>
    <cellStyle name="Normal 5 2 2 2 3 3 2 3" xfId="28552" xr:uid="{00000000-0005-0000-0000-00009C6F0000}"/>
    <cellStyle name="Normal 5 2 2 2 3 3 3" xfId="8437" xr:uid="{00000000-0005-0000-0000-000006210000}"/>
    <cellStyle name="Normal 5 2 2 2 3 3 3 3" xfId="23535" xr:uid="{00000000-0005-0000-0000-0000035C0000}"/>
    <cellStyle name="Normal 5 2 2 2 3 3 5" xfId="18522" xr:uid="{00000000-0005-0000-0000-00006E480000}"/>
    <cellStyle name="Normal 5 2 2 2 3 4" xfId="5076" xr:uid="{00000000-0005-0000-0000-0000E5130000}"/>
    <cellStyle name="Normal 5 2 2 2 3 4 2" xfId="15128" xr:uid="{00000000-0005-0000-0000-0000293B0000}"/>
    <cellStyle name="Normal 5 2 2 2 3 4 2 3" xfId="30223" xr:uid="{00000000-0005-0000-0000-000023760000}"/>
    <cellStyle name="Normal 5 2 2 2 3 4 3" xfId="10108" xr:uid="{00000000-0005-0000-0000-00008D270000}"/>
    <cellStyle name="Normal 5 2 2 2 3 4 3 3" xfId="25206" xr:uid="{00000000-0005-0000-0000-00008A620000}"/>
    <cellStyle name="Normal 5 2 2 2 3 4 5" xfId="20193" xr:uid="{00000000-0005-0000-0000-0000F54E0000}"/>
    <cellStyle name="Normal 5 2 2 2 3 5" xfId="11786" xr:uid="{00000000-0005-0000-0000-00001B2E0000}"/>
    <cellStyle name="Normal 5 2 2 2 3 5 3" xfId="26881" xr:uid="{00000000-0005-0000-0000-000015690000}"/>
    <cellStyle name="Normal 5 2 2 2 3 6" xfId="6765" xr:uid="{00000000-0005-0000-0000-00007E1A0000}"/>
    <cellStyle name="Normal 5 2 2 2 3 6 3" xfId="21864" xr:uid="{00000000-0005-0000-0000-00007C550000}"/>
    <cellStyle name="Normal 5 2 2 2 3 8" xfId="16851" xr:uid="{00000000-0005-0000-0000-0000E7410000}"/>
    <cellStyle name="Normal 5 2 2 2 4" xfId="2113" xr:uid="{00000000-0005-0000-0000-000051080000}"/>
    <cellStyle name="Normal 5 2 2 2 4 2" xfId="3802" xr:uid="{00000000-0005-0000-0000-0000EB0E0000}"/>
    <cellStyle name="Normal 5 2 2 2 4 2 2" xfId="13875" xr:uid="{00000000-0005-0000-0000-000044360000}"/>
    <cellStyle name="Normal 5 2 2 2 4 2 2 3" xfId="28970" xr:uid="{00000000-0005-0000-0000-00003E710000}"/>
    <cellStyle name="Normal 5 2 2 2 4 2 3" xfId="8855" xr:uid="{00000000-0005-0000-0000-0000A8220000}"/>
    <cellStyle name="Normal 5 2 2 2 4 2 3 3" xfId="23953" xr:uid="{00000000-0005-0000-0000-0000A55D0000}"/>
    <cellStyle name="Normal 5 2 2 2 4 2 5" xfId="18940" xr:uid="{00000000-0005-0000-0000-0000104A0000}"/>
    <cellStyle name="Normal 5 2 2 2 4 3" xfId="5494" xr:uid="{00000000-0005-0000-0000-000087150000}"/>
    <cellStyle name="Normal 5 2 2 2 4 3 2" xfId="15546" xr:uid="{00000000-0005-0000-0000-0000CB3C0000}"/>
    <cellStyle name="Normal 5 2 2 2 4 3 2 3" xfId="30641" xr:uid="{00000000-0005-0000-0000-0000C5770000}"/>
    <cellStyle name="Normal 5 2 2 2 4 3 3" xfId="10526" xr:uid="{00000000-0005-0000-0000-00002F290000}"/>
    <cellStyle name="Normal 5 2 2 2 4 3 3 3" xfId="25624" xr:uid="{00000000-0005-0000-0000-00002C640000}"/>
    <cellStyle name="Normal 5 2 2 2 4 3 5" xfId="20611" xr:uid="{00000000-0005-0000-0000-000097500000}"/>
    <cellStyle name="Normal 5 2 2 2 4 4" xfId="12204" xr:uid="{00000000-0005-0000-0000-0000BD2F0000}"/>
    <cellStyle name="Normal 5 2 2 2 4 4 3" xfId="27299" xr:uid="{00000000-0005-0000-0000-0000B76A0000}"/>
    <cellStyle name="Normal 5 2 2 2 4 5" xfId="7183" xr:uid="{00000000-0005-0000-0000-0000201C0000}"/>
    <cellStyle name="Normal 5 2 2 2 4 5 3" xfId="22282" xr:uid="{00000000-0005-0000-0000-00001E570000}"/>
    <cellStyle name="Normal 5 2 2 2 4 7" xfId="17269" xr:uid="{00000000-0005-0000-0000-000089430000}"/>
    <cellStyle name="Normal 5 2 2 2 5" xfId="2965" xr:uid="{00000000-0005-0000-0000-0000A60B0000}"/>
    <cellStyle name="Normal 5 2 2 2 5 2" xfId="13039" xr:uid="{00000000-0005-0000-0000-000000330000}"/>
    <cellStyle name="Normal 5 2 2 2 5 2 3" xfId="28134" xr:uid="{00000000-0005-0000-0000-0000FA6D0000}"/>
    <cellStyle name="Normal 5 2 2 2 5 3" xfId="8019" xr:uid="{00000000-0005-0000-0000-0000641F0000}"/>
    <cellStyle name="Normal 5 2 2 2 5 3 3" xfId="23117" xr:uid="{00000000-0005-0000-0000-0000615A0000}"/>
    <cellStyle name="Normal 5 2 2 2 5 5" xfId="18104" xr:uid="{00000000-0005-0000-0000-0000CC460000}"/>
    <cellStyle name="Normal 5 2 2 2 6" xfId="4658" xr:uid="{00000000-0005-0000-0000-000043120000}"/>
    <cellStyle name="Normal 5 2 2 2 6 2" xfId="14710" xr:uid="{00000000-0005-0000-0000-000087390000}"/>
    <cellStyle name="Normal 5 2 2 2 6 2 3" xfId="29805" xr:uid="{00000000-0005-0000-0000-000081740000}"/>
    <cellStyle name="Normal 5 2 2 2 6 3" xfId="9690" xr:uid="{00000000-0005-0000-0000-0000EB250000}"/>
    <cellStyle name="Normal 5 2 2 2 6 3 3" xfId="24788" xr:uid="{00000000-0005-0000-0000-0000E8600000}"/>
    <cellStyle name="Normal 5 2 2 2 6 5" xfId="19775" xr:uid="{00000000-0005-0000-0000-0000534D0000}"/>
    <cellStyle name="Normal 5 2 2 2 7" xfId="11368" xr:uid="{00000000-0005-0000-0000-0000792C0000}"/>
    <cellStyle name="Normal 5 2 2 2 7 3" xfId="26463" xr:uid="{00000000-0005-0000-0000-000073670000}"/>
    <cellStyle name="Normal 5 2 2 2 8" xfId="6347" xr:uid="{00000000-0005-0000-0000-0000DC180000}"/>
    <cellStyle name="Normal 5 2 2 2 8 3" xfId="21446" xr:uid="{00000000-0005-0000-0000-0000DA530000}"/>
    <cellStyle name="Normal 5 2 2 3" xfId="1375" xr:uid="{00000000-0005-0000-0000-00006F050000}"/>
    <cellStyle name="Normal 5 2 2 3 2" xfId="1796" xr:uid="{00000000-0005-0000-0000-000014070000}"/>
    <cellStyle name="Normal 5 2 2 3 2 2" xfId="2635" xr:uid="{00000000-0005-0000-0000-00005B0A0000}"/>
    <cellStyle name="Normal 5 2 2 3 2 2 2" xfId="4324" xr:uid="{00000000-0005-0000-0000-0000F5100000}"/>
    <cellStyle name="Normal 5 2 2 3 2 2 2 2" xfId="14397" xr:uid="{00000000-0005-0000-0000-00004E380000}"/>
    <cellStyle name="Normal 5 2 2 3 2 2 2 2 3" xfId="29492" xr:uid="{00000000-0005-0000-0000-000048730000}"/>
    <cellStyle name="Normal 5 2 2 3 2 2 2 3" xfId="9377" xr:uid="{00000000-0005-0000-0000-0000B2240000}"/>
    <cellStyle name="Normal 5 2 2 3 2 2 2 3 3" xfId="24475" xr:uid="{00000000-0005-0000-0000-0000AF5F0000}"/>
    <cellStyle name="Normal 5 2 2 3 2 2 2 5" xfId="19462" xr:uid="{00000000-0005-0000-0000-00001A4C0000}"/>
    <cellStyle name="Normal 5 2 2 3 2 2 3" xfId="6016" xr:uid="{00000000-0005-0000-0000-000091170000}"/>
    <cellStyle name="Normal 5 2 2 3 2 2 3 2" xfId="16068" xr:uid="{00000000-0005-0000-0000-0000D53E0000}"/>
    <cellStyle name="Normal 5 2 2 3 2 2 3 2 3" xfId="31163" xr:uid="{00000000-0005-0000-0000-0000CF790000}"/>
    <cellStyle name="Normal 5 2 2 3 2 2 3 3" xfId="11048" xr:uid="{00000000-0005-0000-0000-0000392B0000}"/>
    <cellStyle name="Normal 5 2 2 3 2 2 3 3 3" xfId="26146" xr:uid="{00000000-0005-0000-0000-000036660000}"/>
    <cellStyle name="Normal 5 2 2 3 2 2 3 5" xfId="21133" xr:uid="{00000000-0005-0000-0000-0000A1520000}"/>
    <cellStyle name="Normal 5 2 2 3 2 2 4" xfId="12726" xr:uid="{00000000-0005-0000-0000-0000C7310000}"/>
    <cellStyle name="Normal 5 2 2 3 2 2 4 3" xfId="27821" xr:uid="{00000000-0005-0000-0000-0000C16C0000}"/>
    <cellStyle name="Normal 5 2 2 3 2 2 5" xfId="7705" xr:uid="{00000000-0005-0000-0000-00002A1E0000}"/>
    <cellStyle name="Normal 5 2 2 3 2 2 5 3" xfId="22804" xr:uid="{00000000-0005-0000-0000-000028590000}"/>
    <cellStyle name="Normal 5 2 2 3 2 2 7" xfId="17791" xr:uid="{00000000-0005-0000-0000-000093450000}"/>
    <cellStyle name="Normal 5 2 2 3 2 3" xfId="3487" xr:uid="{00000000-0005-0000-0000-0000B00D0000}"/>
    <cellStyle name="Normal 5 2 2 3 2 3 2" xfId="13561" xr:uid="{00000000-0005-0000-0000-00000A350000}"/>
    <cellStyle name="Normal 5 2 2 3 2 3 2 3" xfId="28656" xr:uid="{00000000-0005-0000-0000-000004700000}"/>
    <cellStyle name="Normal 5 2 2 3 2 3 3" xfId="8541" xr:uid="{00000000-0005-0000-0000-00006E210000}"/>
    <cellStyle name="Normal 5 2 2 3 2 3 3 3" xfId="23639" xr:uid="{00000000-0005-0000-0000-00006B5C0000}"/>
    <cellStyle name="Normal 5 2 2 3 2 3 5" xfId="18626" xr:uid="{00000000-0005-0000-0000-0000D6480000}"/>
    <cellStyle name="Normal 5 2 2 3 2 4" xfId="5180" xr:uid="{00000000-0005-0000-0000-00004D140000}"/>
    <cellStyle name="Normal 5 2 2 3 2 4 2" xfId="15232" xr:uid="{00000000-0005-0000-0000-0000913B0000}"/>
    <cellStyle name="Normal 5 2 2 3 2 4 2 3" xfId="30327" xr:uid="{00000000-0005-0000-0000-00008B760000}"/>
    <cellStyle name="Normal 5 2 2 3 2 4 3" xfId="10212" xr:uid="{00000000-0005-0000-0000-0000F5270000}"/>
    <cellStyle name="Normal 5 2 2 3 2 4 3 3" xfId="25310" xr:uid="{00000000-0005-0000-0000-0000F2620000}"/>
    <cellStyle name="Normal 5 2 2 3 2 4 5" xfId="20297" xr:uid="{00000000-0005-0000-0000-00005D4F0000}"/>
    <cellStyle name="Normal 5 2 2 3 2 5" xfId="11890" xr:uid="{00000000-0005-0000-0000-0000832E0000}"/>
    <cellStyle name="Normal 5 2 2 3 2 5 3" xfId="26985" xr:uid="{00000000-0005-0000-0000-00007D690000}"/>
    <cellStyle name="Normal 5 2 2 3 2 6" xfId="6869" xr:uid="{00000000-0005-0000-0000-0000E61A0000}"/>
    <cellStyle name="Normal 5 2 2 3 2 6 3" xfId="21968" xr:uid="{00000000-0005-0000-0000-0000E4550000}"/>
    <cellStyle name="Normal 5 2 2 3 2 8" xfId="16955" xr:uid="{00000000-0005-0000-0000-00004F420000}"/>
    <cellStyle name="Normal 5 2 2 3 3" xfId="2217" xr:uid="{00000000-0005-0000-0000-0000B9080000}"/>
    <cellStyle name="Normal 5 2 2 3 3 2" xfId="3906" xr:uid="{00000000-0005-0000-0000-0000530F0000}"/>
    <cellStyle name="Normal 5 2 2 3 3 2 2" xfId="13979" xr:uid="{00000000-0005-0000-0000-0000AC360000}"/>
    <cellStyle name="Normal 5 2 2 3 3 2 2 3" xfId="29074" xr:uid="{00000000-0005-0000-0000-0000A6710000}"/>
    <cellStyle name="Normal 5 2 2 3 3 2 3" xfId="8959" xr:uid="{00000000-0005-0000-0000-000010230000}"/>
    <cellStyle name="Normal 5 2 2 3 3 2 3 3" xfId="24057" xr:uid="{00000000-0005-0000-0000-00000D5E0000}"/>
    <cellStyle name="Normal 5 2 2 3 3 2 5" xfId="19044" xr:uid="{00000000-0005-0000-0000-0000784A0000}"/>
    <cellStyle name="Normal 5 2 2 3 3 3" xfId="5598" xr:uid="{00000000-0005-0000-0000-0000EF150000}"/>
    <cellStyle name="Normal 5 2 2 3 3 3 2" xfId="15650" xr:uid="{00000000-0005-0000-0000-0000333D0000}"/>
    <cellStyle name="Normal 5 2 2 3 3 3 2 3" xfId="30745" xr:uid="{00000000-0005-0000-0000-00002D780000}"/>
    <cellStyle name="Normal 5 2 2 3 3 3 3" xfId="10630" xr:uid="{00000000-0005-0000-0000-000097290000}"/>
    <cellStyle name="Normal 5 2 2 3 3 3 3 3" xfId="25728" xr:uid="{00000000-0005-0000-0000-000094640000}"/>
    <cellStyle name="Normal 5 2 2 3 3 3 5" xfId="20715" xr:uid="{00000000-0005-0000-0000-0000FF500000}"/>
    <cellStyle name="Normal 5 2 2 3 3 4" xfId="12308" xr:uid="{00000000-0005-0000-0000-000025300000}"/>
    <cellStyle name="Normal 5 2 2 3 3 4 3" xfId="27403" xr:uid="{00000000-0005-0000-0000-00001F6B0000}"/>
    <cellStyle name="Normal 5 2 2 3 3 5" xfId="7287" xr:uid="{00000000-0005-0000-0000-0000881C0000}"/>
    <cellStyle name="Normal 5 2 2 3 3 5 3" xfId="22386" xr:uid="{00000000-0005-0000-0000-000086570000}"/>
    <cellStyle name="Normal 5 2 2 3 3 7" xfId="17373" xr:uid="{00000000-0005-0000-0000-0000F1430000}"/>
    <cellStyle name="Normal 5 2 2 3 4" xfId="3069" xr:uid="{00000000-0005-0000-0000-00000E0C0000}"/>
    <cellStyle name="Normal 5 2 2 3 4 2" xfId="13143" xr:uid="{00000000-0005-0000-0000-000068330000}"/>
    <cellStyle name="Normal 5 2 2 3 4 2 3" xfId="28238" xr:uid="{00000000-0005-0000-0000-0000626E0000}"/>
    <cellStyle name="Normal 5 2 2 3 4 3" xfId="8123" xr:uid="{00000000-0005-0000-0000-0000CC1F0000}"/>
    <cellStyle name="Normal 5 2 2 3 4 3 3" xfId="23221" xr:uid="{00000000-0005-0000-0000-0000C95A0000}"/>
    <cellStyle name="Normal 5 2 2 3 4 5" xfId="18208" xr:uid="{00000000-0005-0000-0000-000034470000}"/>
    <cellStyle name="Normal 5 2 2 3 5" xfId="4762" xr:uid="{00000000-0005-0000-0000-0000AB120000}"/>
    <cellStyle name="Normal 5 2 2 3 5 2" xfId="14814" xr:uid="{00000000-0005-0000-0000-0000EF390000}"/>
    <cellStyle name="Normal 5 2 2 3 5 2 3" xfId="29909" xr:uid="{00000000-0005-0000-0000-0000E9740000}"/>
    <cellStyle name="Normal 5 2 2 3 5 3" xfId="9794" xr:uid="{00000000-0005-0000-0000-000053260000}"/>
    <cellStyle name="Normal 5 2 2 3 5 3 3" xfId="24892" xr:uid="{00000000-0005-0000-0000-000050610000}"/>
    <cellStyle name="Normal 5 2 2 3 5 5" xfId="19879" xr:uid="{00000000-0005-0000-0000-0000BB4D0000}"/>
    <cellStyle name="Normal 5 2 2 3 6" xfId="11472" xr:uid="{00000000-0005-0000-0000-0000E12C0000}"/>
    <cellStyle name="Normal 5 2 2 3 6 3" xfId="26567" xr:uid="{00000000-0005-0000-0000-0000DB670000}"/>
    <cellStyle name="Normal 5 2 2 3 7" xfId="6451" xr:uid="{00000000-0005-0000-0000-000044190000}"/>
    <cellStyle name="Normal 5 2 2 3 7 3" xfId="21550" xr:uid="{00000000-0005-0000-0000-000042540000}"/>
    <cellStyle name="Normal 5 2 2 3 9" xfId="16537" xr:uid="{00000000-0005-0000-0000-0000AD400000}"/>
    <cellStyle name="Normal 5 2 2 4" xfId="1588" xr:uid="{00000000-0005-0000-0000-000044060000}"/>
    <cellStyle name="Normal 5 2 2 4 2" xfId="2427" xr:uid="{00000000-0005-0000-0000-00008B090000}"/>
    <cellStyle name="Normal 5 2 2 4 2 2" xfId="4116" xr:uid="{00000000-0005-0000-0000-000025100000}"/>
    <cellStyle name="Normal 5 2 2 4 2 2 2" xfId="14189" xr:uid="{00000000-0005-0000-0000-00007E370000}"/>
    <cellStyle name="Normal 5 2 2 4 2 2 2 3" xfId="29284" xr:uid="{00000000-0005-0000-0000-000078720000}"/>
    <cellStyle name="Normal 5 2 2 4 2 2 3" xfId="9169" xr:uid="{00000000-0005-0000-0000-0000E2230000}"/>
    <cellStyle name="Normal 5 2 2 4 2 2 3 3" xfId="24267" xr:uid="{00000000-0005-0000-0000-0000DF5E0000}"/>
    <cellStyle name="Normal 5 2 2 4 2 2 5" xfId="19254" xr:uid="{00000000-0005-0000-0000-00004A4B0000}"/>
    <cellStyle name="Normal 5 2 2 4 2 3" xfId="5808" xr:uid="{00000000-0005-0000-0000-0000C1160000}"/>
    <cellStyle name="Normal 5 2 2 4 2 3 2" xfId="15860" xr:uid="{00000000-0005-0000-0000-0000053E0000}"/>
    <cellStyle name="Normal 5 2 2 4 2 3 2 3" xfId="30955" xr:uid="{00000000-0005-0000-0000-0000FF780000}"/>
    <cellStyle name="Normal 5 2 2 4 2 3 3" xfId="10840" xr:uid="{00000000-0005-0000-0000-0000692A0000}"/>
    <cellStyle name="Normal 5 2 2 4 2 3 3 3" xfId="25938" xr:uid="{00000000-0005-0000-0000-000066650000}"/>
    <cellStyle name="Normal 5 2 2 4 2 3 5" xfId="20925" xr:uid="{00000000-0005-0000-0000-0000D1510000}"/>
    <cellStyle name="Normal 5 2 2 4 2 4" xfId="12518" xr:uid="{00000000-0005-0000-0000-0000F7300000}"/>
    <cellStyle name="Normal 5 2 2 4 2 4 3" xfId="27613" xr:uid="{00000000-0005-0000-0000-0000F16B0000}"/>
    <cellStyle name="Normal 5 2 2 4 2 5" xfId="7497" xr:uid="{00000000-0005-0000-0000-00005A1D0000}"/>
    <cellStyle name="Normal 5 2 2 4 2 5 3" xfId="22596" xr:uid="{00000000-0005-0000-0000-000058580000}"/>
    <cellStyle name="Normal 5 2 2 4 2 7" xfId="17583" xr:uid="{00000000-0005-0000-0000-0000C3440000}"/>
    <cellStyle name="Normal 5 2 2 4 3" xfId="3279" xr:uid="{00000000-0005-0000-0000-0000E00C0000}"/>
    <cellStyle name="Normal 5 2 2 4 3 2" xfId="13353" xr:uid="{00000000-0005-0000-0000-00003A340000}"/>
    <cellStyle name="Normal 5 2 2 4 3 2 3" xfId="28448" xr:uid="{00000000-0005-0000-0000-0000346F0000}"/>
    <cellStyle name="Normal 5 2 2 4 3 3" xfId="8333" xr:uid="{00000000-0005-0000-0000-00009E200000}"/>
    <cellStyle name="Normal 5 2 2 4 3 3 3" xfId="23431" xr:uid="{00000000-0005-0000-0000-00009B5B0000}"/>
    <cellStyle name="Normal 5 2 2 4 3 5" xfId="18418" xr:uid="{00000000-0005-0000-0000-000006480000}"/>
    <cellStyle name="Normal 5 2 2 4 4" xfId="4972" xr:uid="{00000000-0005-0000-0000-00007D130000}"/>
    <cellStyle name="Normal 5 2 2 4 4 2" xfId="15024" xr:uid="{00000000-0005-0000-0000-0000C13A0000}"/>
    <cellStyle name="Normal 5 2 2 4 4 2 3" xfId="30119" xr:uid="{00000000-0005-0000-0000-0000BB750000}"/>
    <cellStyle name="Normal 5 2 2 4 4 3" xfId="10004" xr:uid="{00000000-0005-0000-0000-000025270000}"/>
    <cellStyle name="Normal 5 2 2 4 4 3 3" xfId="25102" xr:uid="{00000000-0005-0000-0000-000022620000}"/>
    <cellStyle name="Normal 5 2 2 4 4 5" xfId="20089" xr:uid="{00000000-0005-0000-0000-00008D4E0000}"/>
    <cellStyle name="Normal 5 2 2 4 5" xfId="11682" xr:uid="{00000000-0005-0000-0000-0000B32D0000}"/>
    <cellStyle name="Normal 5 2 2 4 5 3" xfId="26777" xr:uid="{00000000-0005-0000-0000-0000AD680000}"/>
    <cellStyle name="Normal 5 2 2 4 6" xfId="6661" xr:uid="{00000000-0005-0000-0000-0000161A0000}"/>
    <cellStyle name="Normal 5 2 2 4 6 3" xfId="21760" xr:uid="{00000000-0005-0000-0000-000014550000}"/>
    <cellStyle name="Normal 5 2 2 4 8" xfId="16747" xr:uid="{00000000-0005-0000-0000-00007F410000}"/>
    <cellStyle name="Normal 5 2 2 5" xfId="2009" xr:uid="{00000000-0005-0000-0000-0000E9070000}"/>
    <cellStyle name="Normal 5 2 2 5 2" xfId="3698" xr:uid="{00000000-0005-0000-0000-0000830E0000}"/>
    <cellStyle name="Normal 5 2 2 5 2 2" xfId="13771" xr:uid="{00000000-0005-0000-0000-0000DC350000}"/>
    <cellStyle name="Normal 5 2 2 5 2 2 3" xfId="28866" xr:uid="{00000000-0005-0000-0000-0000D6700000}"/>
    <cellStyle name="Normal 5 2 2 5 2 3" xfId="8751" xr:uid="{00000000-0005-0000-0000-000040220000}"/>
    <cellStyle name="Normal 5 2 2 5 2 3 3" xfId="23849" xr:uid="{00000000-0005-0000-0000-00003D5D0000}"/>
    <cellStyle name="Normal 5 2 2 5 2 5" xfId="18836" xr:uid="{00000000-0005-0000-0000-0000A8490000}"/>
    <cellStyle name="Normal 5 2 2 5 3" xfId="5390" xr:uid="{00000000-0005-0000-0000-00001F150000}"/>
    <cellStyle name="Normal 5 2 2 5 3 2" xfId="15442" xr:uid="{00000000-0005-0000-0000-0000633C0000}"/>
    <cellStyle name="Normal 5 2 2 5 3 2 3" xfId="30537" xr:uid="{00000000-0005-0000-0000-00005D770000}"/>
    <cellStyle name="Normal 5 2 2 5 3 3" xfId="10422" xr:uid="{00000000-0005-0000-0000-0000C7280000}"/>
    <cellStyle name="Normal 5 2 2 5 3 3 3" xfId="25520" xr:uid="{00000000-0005-0000-0000-0000C4630000}"/>
    <cellStyle name="Normal 5 2 2 5 3 5" xfId="20507" xr:uid="{00000000-0005-0000-0000-00002F500000}"/>
    <cellStyle name="Normal 5 2 2 5 4" xfId="12100" xr:uid="{00000000-0005-0000-0000-0000552F0000}"/>
    <cellStyle name="Normal 5 2 2 5 4 3" xfId="27195" xr:uid="{00000000-0005-0000-0000-00004F6A0000}"/>
    <cellStyle name="Normal 5 2 2 5 5" xfId="7079" xr:uid="{00000000-0005-0000-0000-0000B81B0000}"/>
    <cellStyle name="Normal 5 2 2 5 5 3" xfId="22178" xr:uid="{00000000-0005-0000-0000-0000B6560000}"/>
    <cellStyle name="Normal 5 2 2 5 7" xfId="17165" xr:uid="{00000000-0005-0000-0000-000021430000}"/>
    <cellStyle name="Normal 5 2 2 6" xfId="2861" xr:uid="{00000000-0005-0000-0000-00003E0B0000}"/>
    <cellStyle name="Normal 5 2 2 6 2" xfId="12935" xr:uid="{00000000-0005-0000-0000-000098320000}"/>
    <cellStyle name="Normal 5 2 2 6 2 3" xfId="28030" xr:uid="{00000000-0005-0000-0000-0000926D0000}"/>
    <cellStyle name="Normal 5 2 2 6 3" xfId="7915" xr:uid="{00000000-0005-0000-0000-0000FC1E0000}"/>
    <cellStyle name="Normal 5 2 2 6 3 3" xfId="23013" xr:uid="{00000000-0005-0000-0000-0000F9590000}"/>
    <cellStyle name="Normal 5 2 2 6 5" xfId="18000" xr:uid="{00000000-0005-0000-0000-000064460000}"/>
    <cellStyle name="Normal 5 2 2 7" xfId="4554" xr:uid="{00000000-0005-0000-0000-0000DB110000}"/>
    <cellStyle name="Normal 5 2 2 7 2" xfId="14606" xr:uid="{00000000-0005-0000-0000-00001F390000}"/>
    <cellStyle name="Normal 5 2 2 7 2 3" xfId="29701" xr:uid="{00000000-0005-0000-0000-000019740000}"/>
    <cellStyle name="Normal 5 2 2 7 3" xfId="9586" xr:uid="{00000000-0005-0000-0000-000083250000}"/>
    <cellStyle name="Normal 5 2 2 7 3 3" xfId="24684" xr:uid="{00000000-0005-0000-0000-000080600000}"/>
    <cellStyle name="Normal 5 2 2 7 5" xfId="19671" xr:uid="{00000000-0005-0000-0000-0000EB4C0000}"/>
    <cellStyle name="Normal 5 2 2 8" xfId="11264" xr:uid="{00000000-0005-0000-0000-0000112C0000}"/>
    <cellStyle name="Normal 5 2 2 8 3" xfId="26359" xr:uid="{00000000-0005-0000-0000-00000B670000}"/>
    <cellStyle name="Normal 5 2 2 9" xfId="6243" xr:uid="{00000000-0005-0000-0000-000074180000}"/>
    <cellStyle name="Normal 5 2 2 9 3" xfId="21342" xr:uid="{00000000-0005-0000-0000-000072530000}"/>
    <cellStyle name="Normal 5 2 3" xfId="1208" xr:uid="{00000000-0005-0000-0000-0000C8040000}"/>
    <cellStyle name="Normal 5 2 3 10" xfId="16381" xr:uid="{00000000-0005-0000-0000-000011400000}"/>
    <cellStyle name="Normal 5 2 3 2" xfId="1427" xr:uid="{00000000-0005-0000-0000-0000A3050000}"/>
    <cellStyle name="Normal 5 2 3 2 2" xfId="1848" xr:uid="{00000000-0005-0000-0000-000048070000}"/>
    <cellStyle name="Normal 5 2 3 2 2 2" xfId="2687" xr:uid="{00000000-0005-0000-0000-00008F0A0000}"/>
    <cellStyle name="Normal 5 2 3 2 2 2 2" xfId="4376" xr:uid="{00000000-0005-0000-0000-000029110000}"/>
    <cellStyle name="Normal 5 2 3 2 2 2 2 2" xfId="14449" xr:uid="{00000000-0005-0000-0000-000082380000}"/>
    <cellStyle name="Normal 5 2 3 2 2 2 2 2 3" xfId="29544" xr:uid="{00000000-0005-0000-0000-00007C730000}"/>
    <cellStyle name="Normal 5 2 3 2 2 2 2 3" xfId="9429" xr:uid="{00000000-0005-0000-0000-0000E6240000}"/>
    <cellStyle name="Normal 5 2 3 2 2 2 2 3 3" xfId="24527" xr:uid="{00000000-0005-0000-0000-0000E35F0000}"/>
    <cellStyle name="Normal 5 2 3 2 2 2 2 5" xfId="19514" xr:uid="{00000000-0005-0000-0000-00004E4C0000}"/>
    <cellStyle name="Normal 5 2 3 2 2 2 3" xfId="6068" xr:uid="{00000000-0005-0000-0000-0000C5170000}"/>
    <cellStyle name="Normal 5 2 3 2 2 2 3 2" xfId="16120" xr:uid="{00000000-0005-0000-0000-0000093F0000}"/>
    <cellStyle name="Normal 5 2 3 2 2 2 3 2 3" xfId="31215" xr:uid="{00000000-0005-0000-0000-0000037A0000}"/>
    <cellStyle name="Normal 5 2 3 2 2 2 3 3" xfId="11100" xr:uid="{00000000-0005-0000-0000-00006D2B0000}"/>
    <cellStyle name="Normal 5 2 3 2 2 2 3 3 3" xfId="26198" xr:uid="{00000000-0005-0000-0000-00006A660000}"/>
    <cellStyle name="Normal 5 2 3 2 2 2 3 5" xfId="21185" xr:uid="{00000000-0005-0000-0000-0000D5520000}"/>
    <cellStyle name="Normal 5 2 3 2 2 2 4" xfId="12778" xr:uid="{00000000-0005-0000-0000-0000FB310000}"/>
    <cellStyle name="Normal 5 2 3 2 2 2 4 3" xfId="27873" xr:uid="{00000000-0005-0000-0000-0000F56C0000}"/>
    <cellStyle name="Normal 5 2 3 2 2 2 5" xfId="7757" xr:uid="{00000000-0005-0000-0000-00005E1E0000}"/>
    <cellStyle name="Normal 5 2 3 2 2 2 5 3" xfId="22856" xr:uid="{00000000-0005-0000-0000-00005C590000}"/>
    <cellStyle name="Normal 5 2 3 2 2 2 7" xfId="17843" xr:uid="{00000000-0005-0000-0000-0000C7450000}"/>
    <cellStyle name="Normal 5 2 3 2 2 3" xfId="3539" xr:uid="{00000000-0005-0000-0000-0000E40D0000}"/>
    <cellStyle name="Normal 5 2 3 2 2 3 2" xfId="13613" xr:uid="{00000000-0005-0000-0000-00003E350000}"/>
    <cellStyle name="Normal 5 2 3 2 2 3 2 3" xfId="28708" xr:uid="{00000000-0005-0000-0000-000038700000}"/>
    <cellStyle name="Normal 5 2 3 2 2 3 3" xfId="8593" xr:uid="{00000000-0005-0000-0000-0000A2210000}"/>
    <cellStyle name="Normal 5 2 3 2 2 3 3 3" xfId="23691" xr:uid="{00000000-0005-0000-0000-00009F5C0000}"/>
    <cellStyle name="Normal 5 2 3 2 2 3 5" xfId="18678" xr:uid="{00000000-0005-0000-0000-00000A490000}"/>
    <cellStyle name="Normal 5 2 3 2 2 4" xfId="5232" xr:uid="{00000000-0005-0000-0000-000081140000}"/>
    <cellStyle name="Normal 5 2 3 2 2 4 2" xfId="15284" xr:uid="{00000000-0005-0000-0000-0000C53B0000}"/>
    <cellStyle name="Normal 5 2 3 2 2 4 2 3" xfId="30379" xr:uid="{00000000-0005-0000-0000-0000BF760000}"/>
    <cellStyle name="Normal 5 2 3 2 2 4 3" xfId="10264" xr:uid="{00000000-0005-0000-0000-000029280000}"/>
    <cellStyle name="Normal 5 2 3 2 2 4 3 3" xfId="25362" xr:uid="{00000000-0005-0000-0000-000026630000}"/>
    <cellStyle name="Normal 5 2 3 2 2 4 5" xfId="20349" xr:uid="{00000000-0005-0000-0000-0000914F0000}"/>
    <cellStyle name="Normal 5 2 3 2 2 5" xfId="11942" xr:uid="{00000000-0005-0000-0000-0000B72E0000}"/>
    <cellStyle name="Normal 5 2 3 2 2 5 3" xfId="27037" xr:uid="{00000000-0005-0000-0000-0000B1690000}"/>
    <cellStyle name="Normal 5 2 3 2 2 6" xfId="6921" xr:uid="{00000000-0005-0000-0000-00001A1B0000}"/>
    <cellStyle name="Normal 5 2 3 2 2 6 3" xfId="22020" xr:uid="{00000000-0005-0000-0000-000018560000}"/>
    <cellStyle name="Normal 5 2 3 2 2 8" xfId="17007" xr:uid="{00000000-0005-0000-0000-000083420000}"/>
    <cellStyle name="Normal 5 2 3 2 3" xfId="2269" xr:uid="{00000000-0005-0000-0000-0000ED080000}"/>
    <cellStyle name="Normal 5 2 3 2 3 2" xfId="3958" xr:uid="{00000000-0005-0000-0000-0000870F0000}"/>
    <cellStyle name="Normal 5 2 3 2 3 2 2" xfId="14031" xr:uid="{00000000-0005-0000-0000-0000E0360000}"/>
    <cellStyle name="Normal 5 2 3 2 3 2 2 3" xfId="29126" xr:uid="{00000000-0005-0000-0000-0000DA710000}"/>
    <cellStyle name="Normal 5 2 3 2 3 2 3" xfId="9011" xr:uid="{00000000-0005-0000-0000-000044230000}"/>
    <cellStyle name="Normal 5 2 3 2 3 2 3 3" xfId="24109" xr:uid="{00000000-0005-0000-0000-0000415E0000}"/>
    <cellStyle name="Normal 5 2 3 2 3 2 5" xfId="19096" xr:uid="{00000000-0005-0000-0000-0000AC4A0000}"/>
    <cellStyle name="Normal 5 2 3 2 3 3" xfId="5650" xr:uid="{00000000-0005-0000-0000-000023160000}"/>
    <cellStyle name="Normal 5 2 3 2 3 3 2" xfId="15702" xr:uid="{00000000-0005-0000-0000-0000673D0000}"/>
    <cellStyle name="Normal 5 2 3 2 3 3 2 3" xfId="30797" xr:uid="{00000000-0005-0000-0000-000061780000}"/>
    <cellStyle name="Normal 5 2 3 2 3 3 3" xfId="10682" xr:uid="{00000000-0005-0000-0000-0000CB290000}"/>
    <cellStyle name="Normal 5 2 3 2 3 3 3 3" xfId="25780" xr:uid="{00000000-0005-0000-0000-0000C8640000}"/>
    <cellStyle name="Normal 5 2 3 2 3 3 5" xfId="20767" xr:uid="{00000000-0005-0000-0000-000033510000}"/>
    <cellStyle name="Normal 5 2 3 2 3 4" xfId="12360" xr:uid="{00000000-0005-0000-0000-000059300000}"/>
    <cellStyle name="Normal 5 2 3 2 3 4 3" xfId="27455" xr:uid="{00000000-0005-0000-0000-0000536B0000}"/>
    <cellStyle name="Normal 5 2 3 2 3 5" xfId="7339" xr:uid="{00000000-0005-0000-0000-0000BC1C0000}"/>
    <cellStyle name="Normal 5 2 3 2 3 5 3" xfId="22438" xr:uid="{00000000-0005-0000-0000-0000BA570000}"/>
    <cellStyle name="Normal 5 2 3 2 3 7" xfId="17425" xr:uid="{00000000-0005-0000-0000-000025440000}"/>
    <cellStyle name="Normal 5 2 3 2 4" xfId="3121" xr:uid="{00000000-0005-0000-0000-0000420C0000}"/>
    <cellStyle name="Normal 5 2 3 2 4 2" xfId="13195" xr:uid="{00000000-0005-0000-0000-00009C330000}"/>
    <cellStyle name="Normal 5 2 3 2 4 2 3" xfId="28290" xr:uid="{00000000-0005-0000-0000-0000966E0000}"/>
    <cellStyle name="Normal 5 2 3 2 4 3" xfId="8175" xr:uid="{00000000-0005-0000-0000-000000200000}"/>
    <cellStyle name="Normal 5 2 3 2 4 3 3" xfId="23273" xr:uid="{00000000-0005-0000-0000-0000FD5A0000}"/>
    <cellStyle name="Normal 5 2 3 2 4 5" xfId="18260" xr:uid="{00000000-0005-0000-0000-000068470000}"/>
    <cellStyle name="Normal 5 2 3 2 5" xfId="4814" xr:uid="{00000000-0005-0000-0000-0000DF120000}"/>
    <cellStyle name="Normal 5 2 3 2 5 2" xfId="14866" xr:uid="{00000000-0005-0000-0000-0000233A0000}"/>
    <cellStyle name="Normal 5 2 3 2 5 2 3" xfId="29961" xr:uid="{00000000-0005-0000-0000-00001D750000}"/>
    <cellStyle name="Normal 5 2 3 2 5 3" xfId="9846" xr:uid="{00000000-0005-0000-0000-000087260000}"/>
    <cellStyle name="Normal 5 2 3 2 5 3 3" xfId="24944" xr:uid="{00000000-0005-0000-0000-000084610000}"/>
    <cellStyle name="Normal 5 2 3 2 5 5" xfId="19931" xr:uid="{00000000-0005-0000-0000-0000EF4D0000}"/>
    <cellStyle name="Normal 5 2 3 2 6" xfId="11524" xr:uid="{00000000-0005-0000-0000-0000152D0000}"/>
    <cellStyle name="Normal 5 2 3 2 6 3" xfId="26619" xr:uid="{00000000-0005-0000-0000-00000F680000}"/>
    <cellStyle name="Normal 5 2 3 2 7" xfId="6503" xr:uid="{00000000-0005-0000-0000-000078190000}"/>
    <cellStyle name="Normal 5 2 3 2 7 3" xfId="21602" xr:uid="{00000000-0005-0000-0000-000076540000}"/>
    <cellStyle name="Normal 5 2 3 2 9" xfId="16589" xr:uid="{00000000-0005-0000-0000-0000E1400000}"/>
    <cellStyle name="Normal 5 2 3 3" xfId="1640" xr:uid="{00000000-0005-0000-0000-000078060000}"/>
    <cellStyle name="Normal 5 2 3 3 2" xfId="2479" xr:uid="{00000000-0005-0000-0000-0000BF090000}"/>
    <cellStyle name="Normal 5 2 3 3 2 2" xfId="4168" xr:uid="{00000000-0005-0000-0000-000059100000}"/>
    <cellStyle name="Normal 5 2 3 3 2 2 2" xfId="14241" xr:uid="{00000000-0005-0000-0000-0000B2370000}"/>
    <cellStyle name="Normal 5 2 3 3 2 2 2 3" xfId="29336" xr:uid="{00000000-0005-0000-0000-0000AC720000}"/>
    <cellStyle name="Normal 5 2 3 3 2 2 3" xfId="9221" xr:uid="{00000000-0005-0000-0000-000016240000}"/>
    <cellStyle name="Normal 5 2 3 3 2 2 3 3" xfId="24319" xr:uid="{00000000-0005-0000-0000-0000135F0000}"/>
    <cellStyle name="Normal 5 2 3 3 2 2 5" xfId="19306" xr:uid="{00000000-0005-0000-0000-00007E4B0000}"/>
    <cellStyle name="Normal 5 2 3 3 2 3" xfId="5860" xr:uid="{00000000-0005-0000-0000-0000F5160000}"/>
    <cellStyle name="Normal 5 2 3 3 2 3 2" xfId="15912" xr:uid="{00000000-0005-0000-0000-0000393E0000}"/>
    <cellStyle name="Normal 5 2 3 3 2 3 2 3" xfId="31007" xr:uid="{00000000-0005-0000-0000-000033790000}"/>
    <cellStyle name="Normal 5 2 3 3 2 3 3" xfId="10892" xr:uid="{00000000-0005-0000-0000-00009D2A0000}"/>
    <cellStyle name="Normal 5 2 3 3 2 3 3 3" xfId="25990" xr:uid="{00000000-0005-0000-0000-00009A650000}"/>
    <cellStyle name="Normal 5 2 3 3 2 3 5" xfId="20977" xr:uid="{00000000-0005-0000-0000-000005520000}"/>
    <cellStyle name="Normal 5 2 3 3 2 4" xfId="12570" xr:uid="{00000000-0005-0000-0000-00002B310000}"/>
    <cellStyle name="Normal 5 2 3 3 2 4 3" xfId="27665" xr:uid="{00000000-0005-0000-0000-0000256C0000}"/>
    <cellStyle name="Normal 5 2 3 3 2 5" xfId="7549" xr:uid="{00000000-0005-0000-0000-00008E1D0000}"/>
    <cellStyle name="Normal 5 2 3 3 2 5 3" xfId="22648" xr:uid="{00000000-0005-0000-0000-00008C580000}"/>
    <cellStyle name="Normal 5 2 3 3 2 7" xfId="17635" xr:uid="{00000000-0005-0000-0000-0000F7440000}"/>
    <cellStyle name="Normal 5 2 3 3 3" xfId="3331" xr:uid="{00000000-0005-0000-0000-0000140D0000}"/>
    <cellStyle name="Normal 5 2 3 3 3 2" xfId="13405" xr:uid="{00000000-0005-0000-0000-00006E340000}"/>
    <cellStyle name="Normal 5 2 3 3 3 2 3" xfId="28500" xr:uid="{00000000-0005-0000-0000-0000686F0000}"/>
    <cellStyle name="Normal 5 2 3 3 3 3" xfId="8385" xr:uid="{00000000-0005-0000-0000-0000D2200000}"/>
    <cellStyle name="Normal 5 2 3 3 3 3 3" xfId="23483" xr:uid="{00000000-0005-0000-0000-0000CF5B0000}"/>
    <cellStyle name="Normal 5 2 3 3 3 5" xfId="18470" xr:uid="{00000000-0005-0000-0000-00003A480000}"/>
    <cellStyle name="Normal 5 2 3 3 4" xfId="5024" xr:uid="{00000000-0005-0000-0000-0000B1130000}"/>
    <cellStyle name="Normal 5 2 3 3 4 2" xfId="15076" xr:uid="{00000000-0005-0000-0000-0000F53A0000}"/>
    <cellStyle name="Normal 5 2 3 3 4 2 3" xfId="30171" xr:uid="{00000000-0005-0000-0000-0000EF750000}"/>
    <cellStyle name="Normal 5 2 3 3 4 3" xfId="10056" xr:uid="{00000000-0005-0000-0000-000059270000}"/>
    <cellStyle name="Normal 5 2 3 3 4 3 3" xfId="25154" xr:uid="{00000000-0005-0000-0000-000056620000}"/>
    <cellStyle name="Normal 5 2 3 3 4 5" xfId="20141" xr:uid="{00000000-0005-0000-0000-0000C14E0000}"/>
    <cellStyle name="Normal 5 2 3 3 5" xfId="11734" xr:uid="{00000000-0005-0000-0000-0000E72D0000}"/>
    <cellStyle name="Normal 5 2 3 3 5 3" xfId="26829" xr:uid="{00000000-0005-0000-0000-0000E1680000}"/>
    <cellStyle name="Normal 5 2 3 3 6" xfId="6713" xr:uid="{00000000-0005-0000-0000-00004A1A0000}"/>
    <cellStyle name="Normal 5 2 3 3 6 3" xfId="21812" xr:uid="{00000000-0005-0000-0000-000048550000}"/>
    <cellStyle name="Normal 5 2 3 3 8" xfId="16799" xr:uid="{00000000-0005-0000-0000-0000B3410000}"/>
    <cellStyle name="Normal 5 2 3 4" xfId="2061" xr:uid="{00000000-0005-0000-0000-00001D080000}"/>
    <cellStyle name="Normal 5 2 3 4 2" xfId="3750" xr:uid="{00000000-0005-0000-0000-0000B70E0000}"/>
    <cellStyle name="Normal 5 2 3 4 2 2" xfId="13823" xr:uid="{00000000-0005-0000-0000-000010360000}"/>
    <cellStyle name="Normal 5 2 3 4 2 2 3" xfId="28918" xr:uid="{00000000-0005-0000-0000-00000A710000}"/>
    <cellStyle name="Normal 5 2 3 4 2 3" xfId="8803" xr:uid="{00000000-0005-0000-0000-000074220000}"/>
    <cellStyle name="Normal 5 2 3 4 2 3 3" xfId="23901" xr:uid="{00000000-0005-0000-0000-0000715D0000}"/>
    <cellStyle name="Normal 5 2 3 4 2 5" xfId="18888" xr:uid="{00000000-0005-0000-0000-0000DC490000}"/>
    <cellStyle name="Normal 5 2 3 4 3" xfId="5442" xr:uid="{00000000-0005-0000-0000-000053150000}"/>
    <cellStyle name="Normal 5 2 3 4 3 2" xfId="15494" xr:uid="{00000000-0005-0000-0000-0000973C0000}"/>
    <cellStyle name="Normal 5 2 3 4 3 2 3" xfId="30589" xr:uid="{00000000-0005-0000-0000-000091770000}"/>
    <cellStyle name="Normal 5 2 3 4 3 3" xfId="10474" xr:uid="{00000000-0005-0000-0000-0000FB280000}"/>
    <cellStyle name="Normal 5 2 3 4 3 3 3" xfId="25572" xr:uid="{00000000-0005-0000-0000-0000F8630000}"/>
    <cellStyle name="Normal 5 2 3 4 3 5" xfId="20559" xr:uid="{00000000-0005-0000-0000-000063500000}"/>
    <cellStyle name="Normal 5 2 3 4 4" xfId="12152" xr:uid="{00000000-0005-0000-0000-0000892F0000}"/>
    <cellStyle name="Normal 5 2 3 4 4 3" xfId="27247" xr:uid="{00000000-0005-0000-0000-0000836A0000}"/>
    <cellStyle name="Normal 5 2 3 4 5" xfId="7131" xr:uid="{00000000-0005-0000-0000-0000EC1B0000}"/>
    <cellStyle name="Normal 5 2 3 4 5 3" xfId="22230" xr:uid="{00000000-0005-0000-0000-0000EA560000}"/>
    <cellStyle name="Normal 5 2 3 4 7" xfId="17217" xr:uid="{00000000-0005-0000-0000-000055430000}"/>
    <cellStyle name="Normal 5 2 3 5" xfId="2913" xr:uid="{00000000-0005-0000-0000-0000720B0000}"/>
    <cellStyle name="Normal 5 2 3 5 2" xfId="12987" xr:uid="{00000000-0005-0000-0000-0000CC320000}"/>
    <cellStyle name="Normal 5 2 3 5 2 3" xfId="28082" xr:uid="{00000000-0005-0000-0000-0000C66D0000}"/>
    <cellStyle name="Normal 5 2 3 5 3" xfId="7967" xr:uid="{00000000-0005-0000-0000-0000301F0000}"/>
    <cellStyle name="Normal 5 2 3 5 3 3" xfId="23065" xr:uid="{00000000-0005-0000-0000-00002D5A0000}"/>
    <cellStyle name="Normal 5 2 3 5 5" xfId="18052" xr:uid="{00000000-0005-0000-0000-000098460000}"/>
    <cellStyle name="Normal 5 2 3 6" xfId="4606" xr:uid="{00000000-0005-0000-0000-00000F120000}"/>
    <cellStyle name="Normal 5 2 3 6 2" xfId="14658" xr:uid="{00000000-0005-0000-0000-000053390000}"/>
    <cellStyle name="Normal 5 2 3 6 2 3" xfId="29753" xr:uid="{00000000-0005-0000-0000-00004D740000}"/>
    <cellStyle name="Normal 5 2 3 6 3" xfId="9638" xr:uid="{00000000-0005-0000-0000-0000B7250000}"/>
    <cellStyle name="Normal 5 2 3 6 3 3" xfId="24736" xr:uid="{00000000-0005-0000-0000-0000B4600000}"/>
    <cellStyle name="Normal 5 2 3 6 5" xfId="19723" xr:uid="{00000000-0005-0000-0000-00001F4D0000}"/>
    <cellStyle name="Normal 5 2 3 7" xfId="11316" xr:uid="{00000000-0005-0000-0000-0000452C0000}"/>
    <cellStyle name="Normal 5 2 3 7 3" xfId="26411" xr:uid="{00000000-0005-0000-0000-00003F670000}"/>
    <cellStyle name="Normal 5 2 3 8" xfId="6295" xr:uid="{00000000-0005-0000-0000-0000A8180000}"/>
    <cellStyle name="Normal 5 2 3 8 3" xfId="21394" xr:uid="{00000000-0005-0000-0000-0000A6530000}"/>
    <cellStyle name="Normal 5 2 4" xfId="1321" xr:uid="{00000000-0005-0000-0000-000039050000}"/>
    <cellStyle name="Normal 5 2 4 2" xfId="1744" xr:uid="{00000000-0005-0000-0000-0000E0060000}"/>
    <cellStyle name="Normal 5 2 4 2 2" xfId="2583" xr:uid="{00000000-0005-0000-0000-0000270A0000}"/>
    <cellStyle name="Normal 5 2 4 2 2 2" xfId="4272" xr:uid="{00000000-0005-0000-0000-0000C1100000}"/>
    <cellStyle name="Normal 5 2 4 2 2 2 2" xfId="14345" xr:uid="{00000000-0005-0000-0000-00001A380000}"/>
    <cellStyle name="Normal 5 2 4 2 2 2 2 3" xfId="29440" xr:uid="{00000000-0005-0000-0000-000014730000}"/>
    <cellStyle name="Normal 5 2 4 2 2 2 3" xfId="9325" xr:uid="{00000000-0005-0000-0000-00007E240000}"/>
    <cellStyle name="Normal 5 2 4 2 2 2 3 3" xfId="24423" xr:uid="{00000000-0005-0000-0000-00007B5F0000}"/>
    <cellStyle name="Normal 5 2 4 2 2 2 5" xfId="19410" xr:uid="{00000000-0005-0000-0000-0000E64B0000}"/>
    <cellStyle name="Normal 5 2 4 2 2 3" xfId="5964" xr:uid="{00000000-0005-0000-0000-00005D170000}"/>
    <cellStyle name="Normal 5 2 4 2 2 3 2" xfId="16016" xr:uid="{00000000-0005-0000-0000-0000A13E0000}"/>
    <cellStyle name="Normal 5 2 4 2 2 3 2 3" xfId="31111" xr:uid="{00000000-0005-0000-0000-00009B790000}"/>
    <cellStyle name="Normal 5 2 4 2 2 3 3" xfId="10996" xr:uid="{00000000-0005-0000-0000-0000052B0000}"/>
    <cellStyle name="Normal 5 2 4 2 2 3 3 3" xfId="26094" xr:uid="{00000000-0005-0000-0000-000002660000}"/>
    <cellStyle name="Normal 5 2 4 2 2 3 5" xfId="21081" xr:uid="{00000000-0005-0000-0000-00006D520000}"/>
    <cellStyle name="Normal 5 2 4 2 2 4" xfId="12674" xr:uid="{00000000-0005-0000-0000-000093310000}"/>
    <cellStyle name="Normal 5 2 4 2 2 4 3" xfId="27769" xr:uid="{00000000-0005-0000-0000-00008D6C0000}"/>
    <cellStyle name="Normal 5 2 4 2 2 5" xfId="7653" xr:uid="{00000000-0005-0000-0000-0000F61D0000}"/>
    <cellStyle name="Normal 5 2 4 2 2 5 3" xfId="22752" xr:uid="{00000000-0005-0000-0000-0000F4580000}"/>
    <cellStyle name="Normal 5 2 4 2 2 7" xfId="17739" xr:uid="{00000000-0005-0000-0000-00005F450000}"/>
    <cellStyle name="Normal 5 2 4 2 3" xfId="3435" xr:uid="{00000000-0005-0000-0000-00007C0D0000}"/>
    <cellStyle name="Normal 5 2 4 2 3 2" xfId="13509" xr:uid="{00000000-0005-0000-0000-0000D6340000}"/>
    <cellStyle name="Normal 5 2 4 2 3 2 3" xfId="28604" xr:uid="{00000000-0005-0000-0000-0000D06F0000}"/>
    <cellStyle name="Normal 5 2 4 2 3 3" xfId="8489" xr:uid="{00000000-0005-0000-0000-00003A210000}"/>
    <cellStyle name="Normal 5 2 4 2 3 3 3" xfId="23587" xr:uid="{00000000-0005-0000-0000-0000375C0000}"/>
    <cellStyle name="Normal 5 2 4 2 3 5" xfId="18574" xr:uid="{00000000-0005-0000-0000-0000A2480000}"/>
    <cellStyle name="Normal 5 2 4 2 4" xfId="5128" xr:uid="{00000000-0005-0000-0000-000019140000}"/>
    <cellStyle name="Normal 5 2 4 2 4 2" xfId="15180" xr:uid="{00000000-0005-0000-0000-00005D3B0000}"/>
    <cellStyle name="Normal 5 2 4 2 4 2 3" xfId="30275" xr:uid="{00000000-0005-0000-0000-000057760000}"/>
    <cellStyle name="Normal 5 2 4 2 4 3" xfId="10160" xr:uid="{00000000-0005-0000-0000-0000C1270000}"/>
    <cellStyle name="Normal 5 2 4 2 4 3 3" xfId="25258" xr:uid="{00000000-0005-0000-0000-0000BE620000}"/>
    <cellStyle name="Normal 5 2 4 2 4 5" xfId="20245" xr:uid="{00000000-0005-0000-0000-0000294F0000}"/>
    <cellStyle name="Normal 5 2 4 2 5" xfId="11838" xr:uid="{00000000-0005-0000-0000-00004F2E0000}"/>
    <cellStyle name="Normal 5 2 4 2 5 3" xfId="26933" xr:uid="{00000000-0005-0000-0000-000049690000}"/>
    <cellStyle name="Normal 5 2 4 2 6" xfId="6817" xr:uid="{00000000-0005-0000-0000-0000B21A0000}"/>
    <cellStyle name="Normal 5 2 4 2 6 3" xfId="21916" xr:uid="{00000000-0005-0000-0000-0000B0550000}"/>
    <cellStyle name="Normal 5 2 4 2 8" xfId="16903" xr:uid="{00000000-0005-0000-0000-00001B420000}"/>
    <cellStyle name="Normal 5 2 4 3" xfId="2165" xr:uid="{00000000-0005-0000-0000-000085080000}"/>
    <cellStyle name="Normal 5 2 4 3 2" xfId="3854" xr:uid="{00000000-0005-0000-0000-00001F0F0000}"/>
    <cellStyle name="Normal 5 2 4 3 2 2" xfId="13927" xr:uid="{00000000-0005-0000-0000-000078360000}"/>
    <cellStyle name="Normal 5 2 4 3 2 2 3" xfId="29022" xr:uid="{00000000-0005-0000-0000-000072710000}"/>
    <cellStyle name="Normal 5 2 4 3 2 3" xfId="8907" xr:uid="{00000000-0005-0000-0000-0000DC220000}"/>
    <cellStyle name="Normal 5 2 4 3 2 3 3" xfId="24005" xr:uid="{00000000-0005-0000-0000-0000D95D0000}"/>
    <cellStyle name="Normal 5 2 4 3 2 5" xfId="18992" xr:uid="{00000000-0005-0000-0000-0000444A0000}"/>
    <cellStyle name="Normal 5 2 4 3 3" xfId="5546" xr:uid="{00000000-0005-0000-0000-0000BB150000}"/>
    <cellStyle name="Normal 5 2 4 3 3 2" xfId="15598" xr:uid="{00000000-0005-0000-0000-0000FF3C0000}"/>
    <cellStyle name="Normal 5 2 4 3 3 2 3" xfId="30693" xr:uid="{00000000-0005-0000-0000-0000F9770000}"/>
    <cellStyle name="Normal 5 2 4 3 3 3" xfId="10578" xr:uid="{00000000-0005-0000-0000-000063290000}"/>
    <cellStyle name="Normal 5 2 4 3 3 3 3" xfId="25676" xr:uid="{00000000-0005-0000-0000-000060640000}"/>
    <cellStyle name="Normal 5 2 4 3 3 5" xfId="20663" xr:uid="{00000000-0005-0000-0000-0000CB500000}"/>
    <cellStyle name="Normal 5 2 4 3 4" xfId="12256" xr:uid="{00000000-0005-0000-0000-0000F12F0000}"/>
    <cellStyle name="Normal 5 2 4 3 4 3" xfId="27351" xr:uid="{00000000-0005-0000-0000-0000EB6A0000}"/>
    <cellStyle name="Normal 5 2 4 3 5" xfId="7235" xr:uid="{00000000-0005-0000-0000-0000541C0000}"/>
    <cellStyle name="Normal 5 2 4 3 5 3" xfId="22334" xr:uid="{00000000-0005-0000-0000-000052570000}"/>
    <cellStyle name="Normal 5 2 4 3 7" xfId="17321" xr:uid="{00000000-0005-0000-0000-0000BD430000}"/>
    <cellStyle name="Normal 5 2 4 4" xfId="3017" xr:uid="{00000000-0005-0000-0000-0000DA0B0000}"/>
    <cellStyle name="Normal 5 2 4 4 2" xfId="13091" xr:uid="{00000000-0005-0000-0000-000034330000}"/>
    <cellStyle name="Normal 5 2 4 4 2 3" xfId="28186" xr:uid="{00000000-0005-0000-0000-00002E6E0000}"/>
    <cellStyle name="Normal 5 2 4 4 3" xfId="8071" xr:uid="{00000000-0005-0000-0000-0000981F0000}"/>
    <cellStyle name="Normal 5 2 4 4 3 3" xfId="23169" xr:uid="{00000000-0005-0000-0000-0000955A0000}"/>
    <cellStyle name="Normal 5 2 4 4 5" xfId="18156" xr:uid="{00000000-0005-0000-0000-000000470000}"/>
    <cellStyle name="Normal 5 2 4 5" xfId="4710" xr:uid="{00000000-0005-0000-0000-000077120000}"/>
    <cellStyle name="Normal 5 2 4 5 2" xfId="14762" xr:uid="{00000000-0005-0000-0000-0000BB390000}"/>
    <cellStyle name="Normal 5 2 4 5 2 3" xfId="29857" xr:uid="{00000000-0005-0000-0000-0000B5740000}"/>
    <cellStyle name="Normal 5 2 4 5 3" xfId="9742" xr:uid="{00000000-0005-0000-0000-00001F260000}"/>
    <cellStyle name="Normal 5 2 4 5 3 3" xfId="24840" xr:uid="{00000000-0005-0000-0000-00001C610000}"/>
    <cellStyle name="Normal 5 2 4 5 5" xfId="19827" xr:uid="{00000000-0005-0000-0000-0000874D0000}"/>
    <cellStyle name="Normal 5 2 4 6" xfId="11420" xr:uid="{00000000-0005-0000-0000-0000AD2C0000}"/>
    <cellStyle name="Normal 5 2 4 6 3" xfId="26515" xr:uid="{00000000-0005-0000-0000-0000A7670000}"/>
    <cellStyle name="Normal 5 2 4 7" xfId="6399" xr:uid="{00000000-0005-0000-0000-000010190000}"/>
    <cellStyle name="Normal 5 2 4 7 3" xfId="21498" xr:uid="{00000000-0005-0000-0000-00000E540000}"/>
    <cellStyle name="Normal 5 2 4 9" xfId="16485" xr:uid="{00000000-0005-0000-0000-000079400000}"/>
    <cellStyle name="Normal 5 2 5" xfId="1534" xr:uid="{00000000-0005-0000-0000-00000E060000}"/>
    <cellStyle name="Normal 5 2 5 2" xfId="2375" xr:uid="{00000000-0005-0000-0000-000057090000}"/>
    <cellStyle name="Normal 5 2 5 2 2" xfId="4064" xr:uid="{00000000-0005-0000-0000-0000F10F0000}"/>
    <cellStyle name="Normal 5 2 5 2 2 2" xfId="14137" xr:uid="{00000000-0005-0000-0000-00004A370000}"/>
    <cellStyle name="Normal 5 2 5 2 2 2 3" xfId="29232" xr:uid="{00000000-0005-0000-0000-000044720000}"/>
    <cellStyle name="Normal 5 2 5 2 2 3" xfId="9117" xr:uid="{00000000-0005-0000-0000-0000AE230000}"/>
    <cellStyle name="Normal 5 2 5 2 2 3 3" xfId="24215" xr:uid="{00000000-0005-0000-0000-0000AB5E0000}"/>
    <cellStyle name="Normal 5 2 5 2 2 5" xfId="19202" xr:uid="{00000000-0005-0000-0000-0000164B0000}"/>
    <cellStyle name="Normal 5 2 5 2 3" xfId="5756" xr:uid="{00000000-0005-0000-0000-00008D160000}"/>
    <cellStyle name="Normal 5 2 5 2 3 2" xfId="15808" xr:uid="{00000000-0005-0000-0000-0000D13D0000}"/>
    <cellStyle name="Normal 5 2 5 2 3 2 3" xfId="30903" xr:uid="{00000000-0005-0000-0000-0000CB780000}"/>
    <cellStyle name="Normal 5 2 5 2 3 3" xfId="10788" xr:uid="{00000000-0005-0000-0000-0000352A0000}"/>
    <cellStyle name="Normal 5 2 5 2 3 3 3" xfId="25886" xr:uid="{00000000-0005-0000-0000-000032650000}"/>
    <cellStyle name="Normal 5 2 5 2 3 5" xfId="20873" xr:uid="{00000000-0005-0000-0000-00009D510000}"/>
    <cellStyle name="Normal 5 2 5 2 4" xfId="12466" xr:uid="{00000000-0005-0000-0000-0000C3300000}"/>
    <cellStyle name="Normal 5 2 5 2 4 3" xfId="27561" xr:uid="{00000000-0005-0000-0000-0000BD6B0000}"/>
    <cellStyle name="Normal 5 2 5 2 5" xfId="7445" xr:uid="{00000000-0005-0000-0000-0000261D0000}"/>
    <cellStyle name="Normal 5 2 5 2 5 3" xfId="22544" xr:uid="{00000000-0005-0000-0000-000024580000}"/>
    <cellStyle name="Normal 5 2 5 2 7" xfId="17531" xr:uid="{00000000-0005-0000-0000-00008F440000}"/>
    <cellStyle name="Normal 5 2 5 3" xfId="3227" xr:uid="{00000000-0005-0000-0000-0000AC0C0000}"/>
    <cellStyle name="Normal 5 2 5 3 2" xfId="13301" xr:uid="{00000000-0005-0000-0000-000006340000}"/>
    <cellStyle name="Normal 5 2 5 3 2 3" xfId="28396" xr:uid="{00000000-0005-0000-0000-0000006F0000}"/>
    <cellStyle name="Normal 5 2 5 3 3" xfId="8281" xr:uid="{00000000-0005-0000-0000-00006A200000}"/>
    <cellStyle name="Normal 5 2 5 3 3 3" xfId="23379" xr:uid="{00000000-0005-0000-0000-0000675B0000}"/>
    <cellStyle name="Normal 5 2 5 3 5" xfId="18366" xr:uid="{00000000-0005-0000-0000-0000D2470000}"/>
    <cellStyle name="Normal 5 2 5 4" xfId="4920" xr:uid="{00000000-0005-0000-0000-000049130000}"/>
    <cellStyle name="Normal 5 2 5 4 2" xfId="14972" xr:uid="{00000000-0005-0000-0000-00008D3A0000}"/>
    <cellStyle name="Normal 5 2 5 4 2 3" xfId="30067" xr:uid="{00000000-0005-0000-0000-000087750000}"/>
    <cellStyle name="Normal 5 2 5 4 3" xfId="9952" xr:uid="{00000000-0005-0000-0000-0000F1260000}"/>
    <cellStyle name="Normal 5 2 5 4 3 3" xfId="25050" xr:uid="{00000000-0005-0000-0000-0000EE610000}"/>
    <cellStyle name="Normal 5 2 5 4 5" xfId="20037" xr:uid="{00000000-0005-0000-0000-0000594E0000}"/>
    <cellStyle name="Normal 5 2 5 5" xfId="11630" xr:uid="{00000000-0005-0000-0000-00007F2D0000}"/>
    <cellStyle name="Normal 5 2 5 5 3" xfId="26725" xr:uid="{00000000-0005-0000-0000-000079680000}"/>
    <cellStyle name="Normal 5 2 5 6" xfId="6609" xr:uid="{00000000-0005-0000-0000-0000E2190000}"/>
    <cellStyle name="Normal 5 2 5 6 3" xfId="21708" xr:uid="{00000000-0005-0000-0000-0000E0540000}"/>
    <cellStyle name="Normal 5 2 5 8" xfId="16695" xr:uid="{00000000-0005-0000-0000-00004B410000}"/>
    <cellStyle name="Normal 5 2 6" xfId="1955" xr:uid="{00000000-0005-0000-0000-0000B3070000}"/>
    <cellStyle name="Normal 5 2 6 2" xfId="3646" xr:uid="{00000000-0005-0000-0000-00004F0E0000}"/>
    <cellStyle name="Normal 5 2 6 2 2" xfId="13719" xr:uid="{00000000-0005-0000-0000-0000A8350000}"/>
    <cellStyle name="Normal 5 2 6 2 2 3" xfId="28814" xr:uid="{00000000-0005-0000-0000-0000A2700000}"/>
    <cellStyle name="Normal 5 2 6 2 3" xfId="8699" xr:uid="{00000000-0005-0000-0000-00000C220000}"/>
    <cellStyle name="Normal 5 2 6 2 3 3" xfId="23797" xr:uid="{00000000-0005-0000-0000-0000095D0000}"/>
    <cellStyle name="Normal 5 2 6 2 5" xfId="18784" xr:uid="{00000000-0005-0000-0000-000074490000}"/>
    <cellStyle name="Normal 5 2 6 3" xfId="5338" xr:uid="{00000000-0005-0000-0000-0000EB140000}"/>
    <cellStyle name="Normal 5 2 6 3 2" xfId="15390" xr:uid="{00000000-0005-0000-0000-00002F3C0000}"/>
    <cellStyle name="Normal 5 2 6 3 2 3" xfId="30485" xr:uid="{00000000-0005-0000-0000-000029770000}"/>
    <cellStyle name="Normal 5 2 6 3 3" xfId="10370" xr:uid="{00000000-0005-0000-0000-000093280000}"/>
    <cellStyle name="Normal 5 2 6 3 3 3" xfId="25468" xr:uid="{00000000-0005-0000-0000-000090630000}"/>
    <cellStyle name="Normal 5 2 6 3 5" xfId="20455" xr:uid="{00000000-0005-0000-0000-0000FB4F0000}"/>
    <cellStyle name="Normal 5 2 6 4" xfId="12048" xr:uid="{00000000-0005-0000-0000-0000212F0000}"/>
    <cellStyle name="Normal 5 2 6 4 3" xfId="27143" xr:uid="{00000000-0005-0000-0000-00001B6A0000}"/>
    <cellStyle name="Normal 5 2 6 5" xfId="7027" xr:uid="{00000000-0005-0000-0000-0000841B0000}"/>
    <cellStyle name="Normal 5 2 6 5 3" xfId="22126" xr:uid="{00000000-0005-0000-0000-000082560000}"/>
    <cellStyle name="Normal 5 2 6 7" xfId="17113" xr:uid="{00000000-0005-0000-0000-0000ED420000}"/>
    <cellStyle name="Normal 5 2 7" xfId="2802" xr:uid="{00000000-0005-0000-0000-0000030B0000}"/>
    <cellStyle name="Normal 5 2 7 2" xfId="12883" xr:uid="{00000000-0005-0000-0000-000064320000}"/>
    <cellStyle name="Normal 5 2 7 2 3" xfId="27978" xr:uid="{00000000-0005-0000-0000-00005E6D0000}"/>
    <cellStyle name="Normal 5 2 7 3" xfId="7862" xr:uid="{00000000-0005-0000-0000-0000C71E0000}"/>
    <cellStyle name="Normal 5 2 7 3 3" xfId="22961" xr:uid="{00000000-0005-0000-0000-0000C5590000}"/>
    <cellStyle name="Normal 5 2 7 5" xfId="17948" xr:uid="{00000000-0005-0000-0000-000030460000}"/>
    <cellStyle name="Normal 5 2 8" xfId="4498" xr:uid="{00000000-0005-0000-0000-0000A3110000}"/>
    <cellStyle name="Normal 5 2 8 2" xfId="14554" xr:uid="{00000000-0005-0000-0000-0000EB380000}"/>
    <cellStyle name="Normal 5 2 8 2 3" xfId="29649" xr:uid="{00000000-0005-0000-0000-0000E5730000}"/>
    <cellStyle name="Normal 5 2 8 3" xfId="9534" xr:uid="{00000000-0005-0000-0000-00004F250000}"/>
    <cellStyle name="Normal 5 2 8 3 3" xfId="24632" xr:uid="{00000000-0005-0000-0000-00004C600000}"/>
    <cellStyle name="Normal 5 2 8 5" xfId="19619" xr:uid="{00000000-0005-0000-0000-0000B74C0000}"/>
    <cellStyle name="Normal 5 2 9" xfId="11210" xr:uid="{00000000-0005-0000-0000-0000DB2B0000}"/>
    <cellStyle name="Normal 5 2 9 3" xfId="26307" xr:uid="{00000000-0005-0000-0000-0000D7660000}"/>
    <cellStyle name="Normal 5 3" xfId="406" xr:uid="{00000000-0005-0000-0000-0000A0010000}"/>
    <cellStyle name="Normal 5 3 10" xfId="6184" xr:uid="{00000000-0005-0000-0000-000039180000}"/>
    <cellStyle name="Normal 5 3 10 3" xfId="21286" xr:uid="{00000000-0005-0000-0000-00003A530000}"/>
    <cellStyle name="Normal 5 3 11" xfId="31365" xr:uid="{FDF63F55-D0F6-42F0-B83A-FCB50CBF40B0}"/>
    <cellStyle name="Normal 5 3 12" xfId="16271" xr:uid="{00000000-0005-0000-0000-0000A33F0000}"/>
    <cellStyle name="Normal 5 3 2" xfId="1149" xr:uid="{00000000-0005-0000-0000-00008D040000}"/>
    <cellStyle name="Normal 5 3 2 11" xfId="16325" xr:uid="{00000000-0005-0000-0000-0000D93F0000}"/>
    <cellStyle name="Normal 5 3 2 2" xfId="1258" xr:uid="{00000000-0005-0000-0000-0000FA040000}"/>
    <cellStyle name="Normal 5 3 2 2 10" xfId="16429" xr:uid="{00000000-0005-0000-0000-000041400000}"/>
    <cellStyle name="Normal 5 3 2 2 2" xfId="1475" xr:uid="{00000000-0005-0000-0000-0000D3050000}"/>
    <cellStyle name="Normal 5 3 2 2 2 2" xfId="1896" xr:uid="{00000000-0005-0000-0000-000078070000}"/>
    <cellStyle name="Normal 5 3 2 2 2 2 2" xfId="2735" xr:uid="{00000000-0005-0000-0000-0000BF0A0000}"/>
    <cellStyle name="Normal 5 3 2 2 2 2 2 2" xfId="4424" xr:uid="{00000000-0005-0000-0000-000059110000}"/>
    <cellStyle name="Normal 5 3 2 2 2 2 2 2 2" xfId="14497" xr:uid="{00000000-0005-0000-0000-0000B2380000}"/>
    <cellStyle name="Normal 5 3 2 2 2 2 2 2 2 3" xfId="29592" xr:uid="{00000000-0005-0000-0000-0000AC730000}"/>
    <cellStyle name="Normal 5 3 2 2 2 2 2 2 3" xfId="9477" xr:uid="{00000000-0005-0000-0000-000016250000}"/>
    <cellStyle name="Normal 5 3 2 2 2 2 2 2 3 3" xfId="24575" xr:uid="{00000000-0005-0000-0000-000013600000}"/>
    <cellStyle name="Normal 5 3 2 2 2 2 2 2 5" xfId="19562" xr:uid="{00000000-0005-0000-0000-00007E4C0000}"/>
    <cellStyle name="Normal 5 3 2 2 2 2 2 3" xfId="6116" xr:uid="{00000000-0005-0000-0000-0000F5170000}"/>
    <cellStyle name="Normal 5 3 2 2 2 2 2 3 2" xfId="16168" xr:uid="{00000000-0005-0000-0000-0000393F0000}"/>
    <cellStyle name="Normal 5 3 2 2 2 2 2 3 2 3" xfId="31263" xr:uid="{00000000-0005-0000-0000-0000337A0000}"/>
    <cellStyle name="Normal 5 3 2 2 2 2 2 3 3" xfId="11148" xr:uid="{00000000-0005-0000-0000-00009D2B0000}"/>
    <cellStyle name="Normal 5 3 2 2 2 2 2 3 3 3" xfId="26246" xr:uid="{00000000-0005-0000-0000-00009A660000}"/>
    <cellStyle name="Normal 5 3 2 2 2 2 2 3 5" xfId="21233" xr:uid="{00000000-0005-0000-0000-000005530000}"/>
    <cellStyle name="Normal 5 3 2 2 2 2 2 4" xfId="12826" xr:uid="{00000000-0005-0000-0000-00002B320000}"/>
    <cellStyle name="Normal 5 3 2 2 2 2 2 4 3" xfId="27921" xr:uid="{00000000-0005-0000-0000-0000256D0000}"/>
    <cellStyle name="Normal 5 3 2 2 2 2 2 5" xfId="7805" xr:uid="{00000000-0005-0000-0000-00008E1E0000}"/>
    <cellStyle name="Normal 5 3 2 2 2 2 2 5 3" xfId="22904" xr:uid="{00000000-0005-0000-0000-00008C590000}"/>
    <cellStyle name="Normal 5 3 2 2 2 2 2 7" xfId="17891" xr:uid="{00000000-0005-0000-0000-0000F7450000}"/>
    <cellStyle name="Normal 5 3 2 2 2 2 3" xfId="3587" xr:uid="{00000000-0005-0000-0000-0000140E0000}"/>
    <cellStyle name="Normal 5 3 2 2 2 2 3 2" xfId="13661" xr:uid="{00000000-0005-0000-0000-00006E350000}"/>
    <cellStyle name="Normal 5 3 2 2 2 2 3 2 3" xfId="28756" xr:uid="{00000000-0005-0000-0000-000068700000}"/>
    <cellStyle name="Normal 5 3 2 2 2 2 3 3" xfId="8641" xr:uid="{00000000-0005-0000-0000-0000D2210000}"/>
    <cellStyle name="Normal 5 3 2 2 2 2 3 3 3" xfId="23739" xr:uid="{00000000-0005-0000-0000-0000CF5C0000}"/>
    <cellStyle name="Normal 5 3 2 2 2 2 3 5" xfId="18726" xr:uid="{00000000-0005-0000-0000-00003A490000}"/>
    <cellStyle name="Normal 5 3 2 2 2 2 4" xfId="5280" xr:uid="{00000000-0005-0000-0000-0000B1140000}"/>
    <cellStyle name="Normal 5 3 2 2 2 2 4 2" xfId="15332" xr:uid="{00000000-0005-0000-0000-0000F53B0000}"/>
    <cellStyle name="Normal 5 3 2 2 2 2 4 2 3" xfId="30427" xr:uid="{00000000-0005-0000-0000-0000EF760000}"/>
    <cellStyle name="Normal 5 3 2 2 2 2 4 3" xfId="10312" xr:uid="{00000000-0005-0000-0000-000059280000}"/>
    <cellStyle name="Normal 5 3 2 2 2 2 4 3 3" xfId="25410" xr:uid="{00000000-0005-0000-0000-000056630000}"/>
    <cellStyle name="Normal 5 3 2 2 2 2 4 5" xfId="20397" xr:uid="{00000000-0005-0000-0000-0000C14F0000}"/>
    <cellStyle name="Normal 5 3 2 2 2 2 5" xfId="11990" xr:uid="{00000000-0005-0000-0000-0000E72E0000}"/>
    <cellStyle name="Normal 5 3 2 2 2 2 5 3" xfId="27085" xr:uid="{00000000-0005-0000-0000-0000E1690000}"/>
    <cellStyle name="Normal 5 3 2 2 2 2 6" xfId="6969" xr:uid="{00000000-0005-0000-0000-00004A1B0000}"/>
    <cellStyle name="Normal 5 3 2 2 2 2 6 3" xfId="22068" xr:uid="{00000000-0005-0000-0000-000048560000}"/>
    <cellStyle name="Normal 5 3 2 2 2 2 8" xfId="17055" xr:uid="{00000000-0005-0000-0000-0000B3420000}"/>
    <cellStyle name="Normal 5 3 2 2 2 3" xfId="2317" xr:uid="{00000000-0005-0000-0000-00001D090000}"/>
    <cellStyle name="Normal 5 3 2 2 2 3 2" xfId="4006" xr:uid="{00000000-0005-0000-0000-0000B70F0000}"/>
    <cellStyle name="Normal 5 3 2 2 2 3 2 2" xfId="14079" xr:uid="{00000000-0005-0000-0000-000010370000}"/>
    <cellStyle name="Normal 5 3 2 2 2 3 2 2 3" xfId="29174" xr:uid="{00000000-0005-0000-0000-00000A720000}"/>
    <cellStyle name="Normal 5 3 2 2 2 3 2 3" xfId="9059" xr:uid="{00000000-0005-0000-0000-000074230000}"/>
    <cellStyle name="Normal 5 3 2 2 2 3 2 3 3" xfId="24157" xr:uid="{00000000-0005-0000-0000-0000715E0000}"/>
    <cellStyle name="Normal 5 3 2 2 2 3 2 5" xfId="19144" xr:uid="{00000000-0005-0000-0000-0000DC4A0000}"/>
    <cellStyle name="Normal 5 3 2 2 2 3 3" xfId="5698" xr:uid="{00000000-0005-0000-0000-000053160000}"/>
    <cellStyle name="Normal 5 3 2 2 2 3 3 2" xfId="15750" xr:uid="{00000000-0005-0000-0000-0000973D0000}"/>
    <cellStyle name="Normal 5 3 2 2 2 3 3 2 3" xfId="30845" xr:uid="{00000000-0005-0000-0000-000091780000}"/>
    <cellStyle name="Normal 5 3 2 2 2 3 3 3" xfId="10730" xr:uid="{00000000-0005-0000-0000-0000FB290000}"/>
    <cellStyle name="Normal 5 3 2 2 2 3 3 3 3" xfId="25828" xr:uid="{00000000-0005-0000-0000-0000F8640000}"/>
    <cellStyle name="Normal 5 3 2 2 2 3 3 5" xfId="20815" xr:uid="{00000000-0005-0000-0000-000063510000}"/>
    <cellStyle name="Normal 5 3 2 2 2 3 4" xfId="12408" xr:uid="{00000000-0005-0000-0000-000089300000}"/>
    <cellStyle name="Normal 5 3 2 2 2 3 4 3" xfId="27503" xr:uid="{00000000-0005-0000-0000-0000836B0000}"/>
    <cellStyle name="Normal 5 3 2 2 2 3 5" xfId="7387" xr:uid="{00000000-0005-0000-0000-0000EC1C0000}"/>
    <cellStyle name="Normal 5 3 2 2 2 3 5 3" xfId="22486" xr:uid="{00000000-0005-0000-0000-0000EA570000}"/>
    <cellStyle name="Normal 5 3 2 2 2 3 7" xfId="17473" xr:uid="{00000000-0005-0000-0000-000055440000}"/>
    <cellStyle name="Normal 5 3 2 2 2 4" xfId="3169" xr:uid="{00000000-0005-0000-0000-0000720C0000}"/>
    <cellStyle name="Normal 5 3 2 2 2 4 2" xfId="13243" xr:uid="{00000000-0005-0000-0000-0000CC330000}"/>
    <cellStyle name="Normal 5 3 2 2 2 4 2 3" xfId="28338" xr:uid="{00000000-0005-0000-0000-0000C66E0000}"/>
    <cellStyle name="Normal 5 3 2 2 2 4 3" xfId="8223" xr:uid="{00000000-0005-0000-0000-000030200000}"/>
    <cellStyle name="Normal 5 3 2 2 2 4 3 3" xfId="23321" xr:uid="{00000000-0005-0000-0000-00002D5B0000}"/>
    <cellStyle name="Normal 5 3 2 2 2 4 5" xfId="18308" xr:uid="{00000000-0005-0000-0000-000098470000}"/>
    <cellStyle name="Normal 5 3 2 2 2 5" xfId="4862" xr:uid="{00000000-0005-0000-0000-00000F130000}"/>
    <cellStyle name="Normal 5 3 2 2 2 5 2" xfId="14914" xr:uid="{00000000-0005-0000-0000-0000533A0000}"/>
    <cellStyle name="Normal 5 3 2 2 2 5 2 3" xfId="30009" xr:uid="{00000000-0005-0000-0000-00004D750000}"/>
    <cellStyle name="Normal 5 3 2 2 2 5 3" xfId="9894" xr:uid="{00000000-0005-0000-0000-0000B7260000}"/>
    <cellStyle name="Normal 5 3 2 2 2 5 3 3" xfId="24992" xr:uid="{00000000-0005-0000-0000-0000B4610000}"/>
    <cellStyle name="Normal 5 3 2 2 2 5 5" xfId="19979" xr:uid="{00000000-0005-0000-0000-00001F4E0000}"/>
    <cellStyle name="Normal 5 3 2 2 2 6" xfId="11572" xr:uid="{00000000-0005-0000-0000-0000452D0000}"/>
    <cellStyle name="Normal 5 3 2 2 2 6 3" xfId="26667" xr:uid="{00000000-0005-0000-0000-00003F680000}"/>
    <cellStyle name="Normal 5 3 2 2 2 7" xfId="6551" xr:uid="{00000000-0005-0000-0000-0000A8190000}"/>
    <cellStyle name="Normal 5 3 2 2 2 7 3" xfId="21650" xr:uid="{00000000-0005-0000-0000-0000A6540000}"/>
    <cellStyle name="Normal 5 3 2 2 2 9" xfId="16637" xr:uid="{00000000-0005-0000-0000-000011410000}"/>
    <cellStyle name="Normal 5 3 2 2 3" xfId="1688" xr:uid="{00000000-0005-0000-0000-0000A8060000}"/>
    <cellStyle name="Normal 5 3 2 2 3 2" xfId="2527" xr:uid="{00000000-0005-0000-0000-0000EF090000}"/>
    <cellStyle name="Normal 5 3 2 2 3 2 2" xfId="4216" xr:uid="{00000000-0005-0000-0000-000089100000}"/>
    <cellStyle name="Normal 5 3 2 2 3 2 2 2" xfId="14289" xr:uid="{00000000-0005-0000-0000-0000E2370000}"/>
    <cellStyle name="Normal 5 3 2 2 3 2 2 2 3" xfId="29384" xr:uid="{00000000-0005-0000-0000-0000DC720000}"/>
    <cellStyle name="Normal 5 3 2 2 3 2 2 3" xfId="9269" xr:uid="{00000000-0005-0000-0000-000046240000}"/>
    <cellStyle name="Normal 5 3 2 2 3 2 2 3 3" xfId="24367" xr:uid="{00000000-0005-0000-0000-0000435F0000}"/>
    <cellStyle name="Normal 5 3 2 2 3 2 2 5" xfId="19354" xr:uid="{00000000-0005-0000-0000-0000AE4B0000}"/>
    <cellStyle name="Normal 5 3 2 2 3 2 3" xfId="5908" xr:uid="{00000000-0005-0000-0000-000025170000}"/>
    <cellStyle name="Normal 5 3 2 2 3 2 3 2" xfId="15960" xr:uid="{00000000-0005-0000-0000-0000693E0000}"/>
    <cellStyle name="Normal 5 3 2 2 3 2 3 2 3" xfId="31055" xr:uid="{00000000-0005-0000-0000-000063790000}"/>
    <cellStyle name="Normal 5 3 2 2 3 2 3 3" xfId="10940" xr:uid="{00000000-0005-0000-0000-0000CD2A0000}"/>
    <cellStyle name="Normal 5 3 2 2 3 2 3 3 3" xfId="26038" xr:uid="{00000000-0005-0000-0000-0000CA650000}"/>
    <cellStyle name="Normal 5 3 2 2 3 2 3 5" xfId="21025" xr:uid="{00000000-0005-0000-0000-000035520000}"/>
    <cellStyle name="Normal 5 3 2 2 3 2 4" xfId="12618" xr:uid="{00000000-0005-0000-0000-00005B310000}"/>
    <cellStyle name="Normal 5 3 2 2 3 2 4 3" xfId="27713" xr:uid="{00000000-0005-0000-0000-0000556C0000}"/>
    <cellStyle name="Normal 5 3 2 2 3 2 5" xfId="7597" xr:uid="{00000000-0005-0000-0000-0000BE1D0000}"/>
    <cellStyle name="Normal 5 3 2 2 3 2 5 3" xfId="22696" xr:uid="{00000000-0005-0000-0000-0000BC580000}"/>
    <cellStyle name="Normal 5 3 2 2 3 2 7" xfId="17683" xr:uid="{00000000-0005-0000-0000-000027450000}"/>
    <cellStyle name="Normal 5 3 2 2 3 3" xfId="3379" xr:uid="{00000000-0005-0000-0000-0000440D0000}"/>
    <cellStyle name="Normal 5 3 2 2 3 3 2" xfId="13453" xr:uid="{00000000-0005-0000-0000-00009E340000}"/>
    <cellStyle name="Normal 5 3 2 2 3 3 2 3" xfId="28548" xr:uid="{00000000-0005-0000-0000-0000986F0000}"/>
    <cellStyle name="Normal 5 3 2 2 3 3 3" xfId="8433" xr:uid="{00000000-0005-0000-0000-000002210000}"/>
    <cellStyle name="Normal 5 3 2 2 3 3 3 3" xfId="23531" xr:uid="{00000000-0005-0000-0000-0000FF5B0000}"/>
    <cellStyle name="Normal 5 3 2 2 3 3 5" xfId="18518" xr:uid="{00000000-0005-0000-0000-00006A480000}"/>
    <cellStyle name="Normal 5 3 2 2 3 4" xfId="5072" xr:uid="{00000000-0005-0000-0000-0000E1130000}"/>
    <cellStyle name="Normal 5 3 2 2 3 4 2" xfId="15124" xr:uid="{00000000-0005-0000-0000-0000253B0000}"/>
    <cellStyle name="Normal 5 3 2 2 3 4 2 3" xfId="30219" xr:uid="{00000000-0005-0000-0000-00001F760000}"/>
    <cellStyle name="Normal 5 3 2 2 3 4 3" xfId="10104" xr:uid="{00000000-0005-0000-0000-000089270000}"/>
    <cellStyle name="Normal 5 3 2 2 3 4 3 3" xfId="25202" xr:uid="{00000000-0005-0000-0000-000086620000}"/>
    <cellStyle name="Normal 5 3 2 2 3 4 5" xfId="20189" xr:uid="{00000000-0005-0000-0000-0000F14E0000}"/>
    <cellStyle name="Normal 5 3 2 2 3 5" xfId="11782" xr:uid="{00000000-0005-0000-0000-0000172E0000}"/>
    <cellStyle name="Normal 5 3 2 2 3 5 3" xfId="26877" xr:uid="{00000000-0005-0000-0000-000011690000}"/>
    <cellStyle name="Normal 5 3 2 2 3 6" xfId="6761" xr:uid="{00000000-0005-0000-0000-00007A1A0000}"/>
    <cellStyle name="Normal 5 3 2 2 3 6 3" xfId="21860" xr:uid="{00000000-0005-0000-0000-000078550000}"/>
    <cellStyle name="Normal 5 3 2 2 3 8" xfId="16847" xr:uid="{00000000-0005-0000-0000-0000E3410000}"/>
    <cellStyle name="Normal 5 3 2 2 4" xfId="2109" xr:uid="{00000000-0005-0000-0000-00004D080000}"/>
    <cellStyle name="Normal 5 3 2 2 4 2" xfId="3798" xr:uid="{00000000-0005-0000-0000-0000E70E0000}"/>
    <cellStyle name="Normal 5 3 2 2 4 2 2" xfId="13871" xr:uid="{00000000-0005-0000-0000-000040360000}"/>
    <cellStyle name="Normal 5 3 2 2 4 2 2 3" xfId="28966" xr:uid="{00000000-0005-0000-0000-00003A710000}"/>
    <cellStyle name="Normal 5 3 2 2 4 2 3" xfId="8851" xr:uid="{00000000-0005-0000-0000-0000A4220000}"/>
    <cellStyle name="Normal 5 3 2 2 4 2 3 3" xfId="23949" xr:uid="{00000000-0005-0000-0000-0000A15D0000}"/>
    <cellStyle name="Normal 5 3 2 2 4 2 5" xfId="18936" xr:uid="{00000000-0005-0000-0000-00000C4A0000}"/>
    <cellStyle name="Normal 5 3 2 2 4 3" xfId="5490" xr:uid="{00000000-0005-0000-0000-000083150000}"/>
    <cellStyle name="Normal 5 3 2 2 4 3 2" xfId="15542" xr:uid="{00000000-0005-0000-0000-0000C73C0000}"/>
    <cellStyle name="Normal 5 3 2 2 4 3 2 3" xfId="30637" xr:uid="{00000000-0005-0000-0000-0000C1770000}"/>
    <cellStyle name="Normal 5 3 2 2 4 3 3" xfId="10522" xr:uid="{00000000-0005-0000-0000-00002B290000}"/>
    <cellStyle name="Normal 5 3 2 2 4 3 3 3" xfId="25620" xr:uid="{00000000-0005-0000-0000-000028640000}"/>
    <cellStyle name="Normal 5 3 2 2 4 3 5" xfId="20607" xr:uid="{00000000-0005-0000-0000-000093500000}"/>
    <cellStyle name="Normal 5 3 2 2 4 4" xfId="12200" xr:uid="{00000000-0005-0000-0000-0000B92F0000}"/>
    <cellStyle name="Normal 5 3 2 2 4 4 3" xfId="27295" xr:uid="{00000000-0005-0000-0000-0000B36A0000}"/>
    <cellStyle name="Normal 5 3 2 2 4 5" xfId="7179" xr:uid="{00000000-0005-0000-0000-00001C1C0000}"/>
    <cellStyle name="Normal 5 3 2 2 4 5 3" xfId="22278" xr:uid="{00000000-0005-0000-0000-00001A570000}"/>
    <cellStyle name="Normal 5 3 2 2 4 7" xfId="17265" xr:uid="{00000000-0005-0000-0000-000085430000}"/>
    <cellStyle name="Normal 5 3 2 2 5" xfId="2961" xr:uid="{00000000-0005-0000-0000-0000A20B0000}"/>
    <cellStyle name="Normal 5 3 2 2 5 2" xfId="13035" xr:uid="{00000000-0005-0000-0000-0000FC320000}"/>
    <cellStyle name="Normal 5 3 2 2 5 2 3" xfId="28130" xr:uid="{00000000-0005-0000-0000-0000F66D0000}"/>
    <cellStyle name="Normal 5 3 2 2 5 3" xfId="8015" xr:uid="{00000000-0005-0000-0000-0000601F0000}"/>
    <cellStyle name="Normal 5 3 2 2 5 3 3" xfId="23113" xr:uid="{00000000-0005-0000-0000-00005D5A0000}"/>
    <cellStyle name="Normal 5 3 2 2 5 5" xfId="18100" xr:uid="{00000000-0005-0000-0000-0000C8460000}"/>
    <cellStyle name="Normal 5 3 2 2 6" xfId="4654" xr:uid="{00000000-0005-0000-0000-00003F120000}"/>
    <cellStyle name="Normal 5 3 2 2 6 2" xfId="14706" xr:uid="{00000000-0005-0000-0000-000083390000}"/>
    <cellStyle name="Normal 5 3 2 2 6 2 3" xfId="29801" xr:uid="{00000000-0005-0000-0000-00007D740000}"/>
    <cellStyle name="Normal 5 3 2 2 6 3" xfId="9686" xr:uid="{00000000-0005-0000-0000-0000E7250000}"/>
    <cellStyle name="Normal 5 3 2 2 6 3 3" xfId="24784" xr:uid="{00000000-0005-0000-0000-0000E4600000}"/>
    <cellStyle name="Normal 5 3 2 2 6 5" xfId="19771" xr:uid="{00000000-0005-0000-0000-00004F4D0000}"/>
    <cellStyle name="Normal 5 3 2 2 7" xfId="11364" xr:uid="{00000000-0005-0000-0000-0000752C0000}"/>
    <cellStyle name="Normal 5 3 2 2 7 3" xfId="26459" xr:uid="{00000000-0005-0000-0000-00006F670000}"/>
    <cellStyle name="Normal 5 3 2 2 8" xfId="6343" xr:uid="{00000000-0005-0000-0000-0000D8180000}"/>
    <cellStyle name="Normal 5 3 2 2 8 3" xfId="21442" xr:uid="{00000000-0005-0000-0000-0000D6530000}"/>
    <cellStyle name="Normal 5 3 2 3" xfId="1371" xr:uid="{00000000-0005-0000-0000-00006B050000}"/>
    <cellStyle name="Normal 5 3 2 3 2" xfId="1792" xr:uid="{00000000-0005-0000-0000-000010070000}"/>
    <cellStyle name="Normal 5 3 2 3 2 2" xfId="2631" xr:uid="{00000000-0005-0000-0000-0000570A0000}"/>
    <cellStyle name="Normal 5 3 2 3 2 2 2" xfId="4320" xr:uid="{00000000-0005-0000-0000-0000F1100000}"/>
    <cellStyle name="Normal 5 3 2 3 2 2 2 2" xfId="14393" xr:uid="{00000000-0005-0000-0000-00004A380000}"/>
    <cellStyle name="Normal 5 3 2 3 2 2 2 2 3" xfId="29488" xr:uid="{00000000-0005-0000-0000-000044730000}"/>
    <cellStyle name="Normal 5 3 2 3 2 2 2 3" xfId="9373" xr:uid="{00000000-0005-0000-0000-0000AE240000}"/>
    <cellStyle name="Normal 5 3 2 3 2 2 2 3 3" xfId="24471" xr:uid="{00000000-0005-0000-0000-0000AB5F0000}"/>
    <cellStyle name="Normal 5 3 2 3 2 2 2 5" xfId="19458" xr:uid="{00000000-0005-0000-0000-0000164C0000}"/>
    <cellStyle name="Normal 5 3 2 3 2 2 3" xfId="6012" xr:uid="{00000000-0005-0000-0000-00008D170000}"/>
    <cellStyle name="Normal 5 3 2 3 2 2 3 2" xfId="16064" xr:uid="{00000000-0005-0000-0000-0000D13E0000}"/>
    <cellStyle name="Normal 5 3 2 3 2 2 3 2 3" xfId="31159" xr:uid="{00000000-0005-0000-0000-0000CB790000}"/>
    <cellStyle name="Normal 5 3 2 3 2 2 3 3" xfId="11044" xr:uid="{00000000-0005-0000-0000-0000352B0000}"/>
    <cellStyle name="Normal 5 3 2 3 2 2 3 3 3" xfId="26142" xr:uid="{00000000-0005-0000-0000-000032660000}"/>
    <cellStyle name="Normal 5 3 2 3 2 2 3 5" xfId="21129" xr:uid="{00000000-0005-0000-0000-00009D520000}"/>
    <cellStyle name="Normal 5 3 2 3 2 2 4" xfId="12722" xr:uid="{00000000-0005-0000-0000-0000C3310000}"/>
    <cellStyle name="Normal 5 3 2 3 2 2 4 3" xfId="27817" xr:uid="{00000000-0005-0000-0000-0000BD6C0000}"/>
    <cellStyle name="Normal 5 3 2 3 2 2 5" xfId="7701" xr:uid="{00000000-0005-0000-0000-0000261E0000}"/>
    <cellStyle name="Normal 5 3 2 3 2 2 5 3" xfId="22800" xr:uid="{00000000-0005-0000-0000-000024590000}"/>
    <cellStyle name="Normal 5 3 2 3 2 2 7" xfId="17787" xr:uid="{00000000-0005-0000-0000-00008F450000}"/>
    <cellStyle name="Normal 5 3 2 3 2 3" xfId="3483" xr:uid="{00000000-0005-0000-0000-0000AC0D0000}"/>
    <cellStyle name="Normal 5 3 2 3 2 3 2" xfId="13557" xr:uid="{00000000-0005-0000-0000-000006350000}"/>
    <cellStyle name="Normal 5 3 2 3 2 3 2 3" xfId="28652" xr:uid="{00000000-0005-0000-0000-000000700000}"/>
    <cellStyle name="Normal 5 3 2 3 2 3 3" xfId="8537" xr:uid="{00000000-0005-0000-0000-00006A210000}"/>
    <cellStyle name="Normal 5 3 2 3 2 3 3 3" xfId="23635" xr:uid="{00000000-0005-0000-0000-0000675C0000}"/>
    <cellStyle name="Normal 5 3 2 3 2 3 5" xfId="18622" xr:uid="{00000000-0005-0000-0000-0000D2480000}"/>
    <cellStyle name="Normal 5 3 2 3 2 4" xfId="5176" xr:uid="{00000000-0005-0000-0000-000049140000}"/>
    <cellStyle name="Normal 5 3 2 3 2 4 2" xfId="15228" xr:uid="{00000000-0005-0000-0000-00008D3B0000}"/>
    <cellStyle name="Normal 5 3 2 3 2 4 2 3" xfId="30323" xr:uid="{00000000-0005-0000-0000-000087760000}"/>
    <cellStyle name="Normal 5 3 2 3 2 4 3" xfId="10208" xr:uid="{00000000-0005-0000-0000-0000F1270000}"/>
    <cellStyle name="Normal 5 3 2 3 2 4 3 3" xfId="25306" xr:uid="{00000000-0005-0000-0000-0000EE620000}"/>
    <cellStyle name="Normal 5 3 2 3 2 4 5" xfId="20293" xr:uid="{00000000-0005-0000-0000-0000594F0000}"/>
    <cellStyle name="Normal 5 3 2 3 2 5" xfId="11886" xr:uid="{00000000-0005-0000-0000-00007F2E0000}"/>
    <cellStyle name="Normal 5 3 2 3 2 5 3" xfId="26981" xr:uid="{00000000-0005-0000-0000-000079690000}"/>
    <cellStyle name="Normal 5 3 2 3 2 6" xfId="6865" xr:uid="{00000000-0005-0000-0000-0000E21A0000}"/>
    <cellStyle name="Normal 5 3 2 3 2 6 3" xfId="21964" xr:uid="{00000000-0005-0000-0000-0000E0550000}"/>
    <cellStyle name="Normal 5 3 2 3 2 8" xfId="16951" xr:uid="{00000000-0005-0000-0000-00004B420000}"/>
    <cellStyle name="Normal 5 3 2 3 3" xfId="2213" xr:uid="{00000000-0005-0000-0000-0000B5080000}"/>
    <cellStyle name="Normal 5 3 2 3 3 2" xfId="3902" xr:uid="{00000000-0005-0000-0000-00004F0F0000}"/>
    <cellStyle name="Normal 5 3 2 3 3 2 2" xfId="13975" xr:uid="{00000000-0005-0000-0000-0000A8360000}"/>
    <cellStyle name="Normal 5 3 2 3 3 2 2 3" xfId="29070" xr:uid="{00000000-0005-0000-0000-0000A2710000}"/>
    <cellStyle name="Normal 5 3 2 3 3 2 3" xfId="8955" xr:uid="{00000000-0005-0000-0000-00000C230000}"/>
    <cellStyle name="Normal 5 3 2 3 3 2 3 3" xfId="24053" xr:uid="{00000000-0005-0000-0000-0000095E0000}"/>
    <cellStyle name="Normal 5 3 2 3 3 2 5" xfId="19040" xr:uid="{00000000-0005-0000-0000-0000744A0000}"/>
    <cellStyle name="Normal 5 3 2 3 3 3" xfId="5594" xr:uid="{00000000-0005-0000-0000-0000EB150000}"/>
    <cellStyle name="Normal 5 3 2 3 3 3 2" xfId="15646" xr:uid="{00000000-0005-0000-0000-00002F3D0000}"/>
    <cellStyle name="Normal 5 3 2 3 3 3 2 3" xfId="30741" xr:uid="{00000000-0005-0000-0000-000029780000}"/>
    <cellStyle name="Normal 5 3 2 3 3 3 3" xfId="10626" xr:uid="{00000000-0005-0000-0000-000093290000}"/>
    <cellStyle name="Normal 5 3 2 3 3 3 3 3" xfId="25724" xr:uid="{00000000-0005-0000-0000-000090640000}"/>
    <cellStyle name="Normal 5 3 2 3 3 3 5" xfId="20711" xr:uid="{00000000-0005-0000-0000-0000FB500000}"/>
    <cellStyle name="Normal 5 3 2 3 3 4" xfId="12304" xr:uid="{00000000-0005-0000-0000-000021300000}"/>
    <cellStyle name="Normal 5 3 2 3 3 4 3" xfId="27399" xr:uid="{00000000-0005-0000-0000-00001B6B0000}"/>
    <cellStyle name="Normal 5 3 2 3 3 5" xfId="7283" xr:uid="{00000000-0005-0000-0000-0000841C0000}"/>
    <cellStyle name="Normal 5 3 2 3 3 5 3" xfId="22382" xr:uid="{00000000-0005-0000-0000-000082570000}"/>
    <cellStyle name="Normal 5 3 2 3 3 7" xfId="17369" xr:uid="{00000000-0005-0000-0000-0000ED430000}"/>
    <cellStyle name="Normal 5 3 2 3 4" xfId="3065" xr:uid="{00000000-0005-0000-0000-00000A0C0000}"/>
    <cellStyle name="Normal 5 3 2 3 4 2" xfId="13139" xr:uid="{00000000-0005-0000-0000-000064330000}"/>
    <cellStyle name="Normal 5 3 2 3 4 2 3" xfId="28234" xr:uid="{00000000-0005-0000-0000-00005E6E0000}"/>
    <cellStyle name="Normal 5 3 2 3 4 3" xfId="8119" xr:uid="{00000000-0005-0000-0000-0000C81F0000}"/>
    <cellStyle name="Normal 5 3 2 3 4 3 3" xfId="23217" xr:uid="{00000000-0005-0000-0000-0000C55A0000}"/>
    <cellStyle name="Normal 5 3 2 3 4 5" xfId="18204" xr:uid="{00000000-0005-0000-0000-000030470000}"/>
    <cellStyle name="Normal 5 3 2 3 5" xfId="4758" xr:uid="{00000000-0005-0000-0000-0000A7120000}"/>
    <cellStyle name="Normal 5 3 2 3 5 2" xfId="14810" xr:uid="{00000000-0005-0000-0000-0000EB390000}"/>
    <cellStyle name="Normal 5 3 2 3 5 2 3" xfId="29905" xr:uid="{00000000-0005-0000-0000-0000E5740000}"/>
    <cellStyle name="Normal 5 3 2 3 5 3" xfId="9790" xr:uid="{00000000-0005-0000-0000-00004F260000}"/>
    <cellStyle name="Normal 5 3 2 3 5 3 3" xfId="24888" xr:uid="{00000000-0005-0000-0000-00004C610000}"/>
    <cellStyle name="Normal 5 3 2 3 5 5" xfId="19875" xr:uid="{00000000-0005-0000-0000-0000B74D0000}"/>
    <cellStyle name="Normal 5 3 2 3 6" xfId="11468" xr:uid="{00000000-0005-0000-0000-0000DD2C0000}"/>
    <cellStyle name="Normal 5 3 2 3 6 3" xfId="26563" xr:uid="{00000000-0005-0000-0000-0000D7670000}"/>
    <cellStyle name="Normal 5 3 2 3 7" xfId="6447" xr:uid="{00000000-0005-0000-0000-000040190000}"/>
    <cellStyle name="Normal 5 3 2 3 7 3" xfId="21546" xr:uid="{00000000-0005-0000-0000-00003E540000}"/>
    <cellStyle name="Normal 5 3 2 3 9" xfId="16533" xr:uid="{00000000-0005-0000-0000-0000A9400000}"/>
    <cellStyle name="Normal 5 3 2 4" xfId="1584" xr:uid="{00000000-0005-0000-0000-000040060000}"/>
    <cellStyle name="Normal 5 3 2 4 2" xfId="2423" xr:uid="{00000000-0005-0000-0000-000087090000}"/>
    <cellStyle name="Normal 5 3 2 4 2 2" xfId="4112" xr:uid="{00000000-0005-0000-0000-000021100000}"/>
    <cellStyle name="Normal 5 3 2 4 2 2 2" xfId="14185" xr:uid="{00000000-0005-0000-0000-00007A370000}"/>
    <cellStyle name="Normal 5 3 2 4 2 2 2 3" xfId="29280" xr:uid="{00000000-0005-0000-0000-000074720000}"/>
    <cellStyle name="Normal 5 3 2 4 2 2 3" xfId="9165" xr:uid="{00000000-0005-0000-0000-0000DE230000}"/>
    <cellStyle name="Normal 5 3 2 4 2 2 3 3" xfId="24263" xr:uid="{00000000-0005-0000-0000-0000DB5E0000}"/>
    <cellStyle name="Normal 5 3 2 4 2 2 5" xfId="19250" xr:uid="{00000000-0005-0000-0000-0000464B0000}"/>
    <cellStyle name="Normal 5 3 2 4 2 3" xfId="5804" xr:uid="{00000000-0005-0000-0000-0000BD160000}"/>
    <cellStyle name="Normal 5 3 2 4 2 3 2" xfId="15856" xr:uid="{00000000-0005-0000-0000-0000013E0000}"/>
    <cellStyle name="Normal 5 3 2 4 2 3 2 3" xfId="30951" xr:uid="{00000000-0005-0000-0000-0000FB780000}"/>
    <cellStyle name="Normal 5 3 2 4 2 3 3" xfId="10836" xr:uid="{00000000-0005-0000-0000-0000652A0000}"/>
    <cellStyle name="Normal 5 3 2 4 2 3 3 3" xfId="25934" xr:uid="{00000000-0005-0000-0000-000062650000}"/>
    <cellStyle name="Normal 5 3 2 4 2 3 5" xfId="20921" xr:uid="{00000000-0005-0000-0000-0000CD510000}"/>
    <cellStyle name="Normal 5 3 2 4 2 4" xfId="12514" xr:uid="{00000000-0005-0000-0000-0000F3300000}"/>
    <cellStyle name="Normal 5 3 2 4 2 4 3" xfId="27609" xr:uid="{00000000-0005-0000-0000-0000ED6B0000}"/>
    <cellStyle name="Normal 5 3 2 4 2 5" xfId="7493" xr:uid="{00000000-0005-0000-0000-0000561D0000}"/>
    <cellStyle name="Normal 5 3 2 4 2 5 3" xfId="22592" xr:uid="{00000000-0005-0000-0000-000054580000}"/>
    <cellStyle name="Normal 5 3 2 4 2 7" xfId="17579" xr:uid="{00000000-0005-0000-0000-0000BF440000}"/>
    <cellStyle name="Normal 5 3 2 4 3" xfId="3275" xr:uid="{00000000-0005-0000-0000-0000DC0C0000}"/>
    <cellStyle name="Normal 5 3 2 4 3 2" xfId="13349" xr:uid="{00000000-0005-0000-0000-000036340000}"/>
    <cellStyle name="Normal 5 3 2 4 3 2 3" xfId="28444" xr:uid="{00000000-0005-0000-0000-0000306F0000}"/>
    <cellStyle name="Normal 5 3 2 4 3 3" xfId="8329" xr:uid="{00000000-0005-0000-0000-00009A200000}"/>
    <cellStyle name="Normal 5 3 2 4 3 3 3" xfId="23427" xr:uid="{00000000-0005-0000-0000-0000975B0000}"/>
    <cellStyle name="Normal 5 3 2 4 3 5" xfId="18414" xr:uid="{00000000-0005-0000-0000-000002480000}"/>
    <cellStyle name="Normal 5 3 2 4 4" xfId="4968" xr:uid="{00000000-0005-0000-0000-000079130000}"/>
    <cellStyle name="Normal 5 3 2 4 4 2" xfId="15020" xr:uid="{00000000-0005-0000-0000-0000BD3A0000}"/>
    <cellStyle name="Normal 5 3 2 4 4 2 3" xfId="30115" xr:uid="{00000000-0005-0000-0000-0000B7750000}"/>
    <cellStyle name="Normal 5 3 2 4 4 3" xfId="10000" xr:uid="{00000000-0005-0000-0000-000021270000}"/>
    <cellStyle name="Normal 5 3 2 4 4 3 3" xfId="25098" xr:uid="{00000000-0005-0000-0000-00001E620000}"/>
    <cellStyle name="Normal 5 3 2 4 4 5" xfId="20085" xr:uid="{00000000-0005-0000-0000-0000894E0000}"/>
    <cellStyle name="Normal 5 3 2 4 5" xfId="11678" xr:uid="{00000000-0005-0000-0000-0000AF2D0000}"/>
    <cellStyle name="Normal 5 3 2 4 5 3" xfId="26773" xr:uid="{00000000-0005-0000-0000-0000A9680000}"/>
    <cellStyle name="Normal 5 3 2 4 6" xfId="6657" xr:uid="{00000000-0005-0000-0000-0000121A0000}"/>
    <cellStyle name="Normal 5 3 2 4 6 3" xfId="21756" xr:uid="{00000000-0005-0000-0000-000010550000}"/>
    <cellStyle name="Normal 5 3 2 4 8" xfId="16743" xr:uid="{00000000-0005-0000-0000-00007B410000}"/>
    <cellStyle name="Normal 5 3 2 5" xfId="2005" xr:uid="{00000000-0005-0000-0000-0000E5070000}"/>
    <cellStyle name="Normal 5 3 2 5 2" xfId="3694" xr:uid="{00000000-0005-0000-0000-00007F0E0000}"/>
    <cellStyle name="Normal 5 3 2 5 2 2" xfId="13767" xr:uid="{00000000-0005-0000-0000-0000D8350000}"/>
    <cellStyle name="Normal 5 3 2 5 2 2 3" xfId="28862" xr:uid="{00000000-0005-0000-0000-0000D2700000}"/>
    <cellStyle name="Normal 5 3 2 5 2 3" xfId="8747" xr:uid="{00000000-0005-0000-0000-00003C220000}"/>
    <cellStyle name="Normal 5 3 2 5 2 3 3" xfId="23845" xr:uid="{00000000-0005-0000-0000-0000395D0000}"/>
    <cellStyle name="Normal 5 3 2 5 2 5" xfId="18832" xr:uid="{00000000-0005-0000-0000-0000A4490000}"/>
    <cellStyle name="Normal 5 3 2 5 3" xfId="5386" xr:uid="{00000000-0005-0000-0000-00001B150000}"/>
    <cellStyle name="Normal 5 3 2 5 3 2" xfId="15438" xr:uid="{00000000-0005-0000-0000-00005F3C0000}"/>
    <cellStyle name="Normal 5 3 2 5 3 2 3" xfId="30533" xr:uid="{00000000-0005-0000-0000-000059770000}"/>
    <cellStyle name="Normal 5 3 2 5 3 3" xfId="10418" xr:uid="{00000000-0005-0000-0000-0000C3280000}"/>
    <cellStyle name="Normal 5 3 2 5 3 3 3" xfId="25516" xr:uid="{00000000-0005-0000-0000-0000C0630000}"/>
    <cellStyle name="Normal 5 3 2 5 3 5" xfId="20503" xr:uid="{00000000-0005-0000-0000-00002B500000}"/>
    <cellStyle name="Normal 5 3 2 5 4" xfId="12096" xr:uid="{00000000-0005-0000-0000-0000512F0000}"/>
    <cellStyle name="Normal 5 3 2 5 4 3" xfId="27191" xr:uid="{00000000-0005-0000-0000-00004B6A0000}"/>
    <cellStyle name="Normal 5 3 2 5 5" xfId="7075" xr:uid="{00000000-0005-0000-0000-0000B41B0000}"/>
    <cellStyle name="Normal 5 3 2 5 5 3" xfId="22174" xr:uid="{00000000-0005-0000-0000-0000B2560000}"/>
    <cellStyle name="Normal 5 3 2 5 7" xfId="17161" xr:uid="{00000000-0005-0000-0000-00001D430000}"/>
    <cellStyle name="Normal 5 3 2 6" xfId="2857" xr:uid="{00000000-0005-0000-0000-00003A0B0000}"/>
    <cellStyle name="Normal 5 3 2 6 2" xfId="12931" xr:uid="{00000000-0005-0000-0000-000094320000}"/>
    <cellStyle name="Normal 5 3 2 6 2 3" xfId="28026" xr:uid="{00000000-0005-0000-0000-00008E6D0000}"/>
    <cellStyle name="Normal 5 3 2 6 3" xfId="7911" xr:uid="{00000000-0005-0000-0000-0000F81E0000}"/>
    <cellStyle name="Normal 5 3 2 6 3 3" xfId="23009" xr:uid="{00000000-0005-0000-0000-0000F5590000}"/>
    <cellStyle name="Normal 5 3 2 6 5" xfId="17996" xr:uid="{00000000-0005-0000-0000-000060460000}"/>
    <cellStyle name="Normal 5 3 2 7" xfId="4550" xr:uid="{00000000-0005-0000-0000-0000D7110000}"/>
    <cellStyle name="Normal 5 3 2 7 2" xfId="14602" xr:uid="{00000000-0005-0000-0000-00001B390000}"/>
    <cellStyle name="Normal 5 3 2 7 2 3" xfId="29697" xr:uid="{00000000-0005-0000-0000-000015740000}"/>
    <cellStyle name="Normal 5 3 2 7 3" xfId="9582" xr:uid="{00000000-0005-0000-0000-00007F250000}"/>
    <cellStyle name="Normal 5 3 2 7 3 3" xfId="24680" xr:uid="{00000000-0005-0000-0000-00007C600000}"/>
    <cellStyle name="Normal 5 3 2 7 5" xfId="19667" xr:uid="{00000000-0005-0000-0000-0000E74C0000}"/>
    <cellStyle name="Normal 5 3 2 8" xfId="11260" xr:uid="{00000000-0005-0000-0000-00000D2C0000}"/>
    <cellStyle name="Normal 5 3 2 8 3" xfId="26355" xr:uid="{00000000-0005-0000-0000-000007670000}"/>
    <cellStyle name="Normal 5 3 2 9" xfId="6239" xr:uid="{00000000-0005-0000-0000-000070180000}"/>
    <cellStyle name="Normal 5 3 2 9 3" xfId="21338" xr:uid="{00000000-0005-0000-0000-00006E530000}"/>
    <cellStyle name="Normal 5 3 3" xfId="1204" xr:uid="{00000000-0005-0000-0000-0000C4040000}"/>
    <cellStyle name="Normal 5 3 3 10" xfId="16377" xr:uid="{00000000-0005-0000-0000-00000D400000}"/>
    <cellStyle name="Normal 5 3 3 2" xfId="1423" xr:uid="{00000000-0005-0000-0000-00009F050000}"/>
    <cellStyle name="Normal 5 3 3 2 2" xfId="1844" xr:uid="{00000000-0005-0000-0000-000044070000}"/>
    <cellStyle name="Normal 5 3 3 2 2 2" xfId="2683" xr:uid="{00000000-0005-0000-0000-00008B0A0000}"/>
    <cellStyle name="Normal 5 3 3 2 2 2 2" xfId="4372" xr:uid="{00000000-0005-0000-0000-000025110000}"/>
    <cellStyle name="Normal 5 3 3 2 2 2 2 2" xfId="14445" xr:uid="{00000000-0005-0000-0000-00007E380000}"/>
    <cellStyle name="Normal 5 3 3 2 2 2 2 2 3" xfId="29540" xr:uid="{00000000-0005-0000-0000-000078730000}"/>
    <cellStyle name="Normal 5 3 3 2 2 2 2 3" xfId="9425" xr:uid="{00000000-0005-0000-0000-0000E2240000}"/>
    <cellStyle name="Normal 5 3 3 2 2 2 2 3 3" xfId="24523" xr:uid="{00000000-0005-0000-0000-0000DF5F0000}"/>
    <cellStyle name="Normal 5 3 3 2 2 2 2 5" xfId="19510" xr:uid="{00000000-0005-0000-0000-00004A4C0000}"/>
    <cellStyle name="Normal 5 3 3 2 2 2 3" xfId="6064" xr:uid="{00000000-0005-0000-0000-0000C1170000}"/>
    <cellStyle name="Normal 5 3 3 2 2 2 3 2" xfId="16116" xr:uid="{00000000-0005-0000-0000-0000053F0000}"/>
    <cellStyle name="Normal 5 3 3 2 2 2 3 2 3" xfId="31211" xr:uid="{00000000-0005-0000-0000-0000FF790000}"/>
    <cellStyle name="Normal 5 3 3 2 2 2 3 3" xfId="11096" xr:uid="{00000000-0005-0000-0000-0000692B0000}"/>
    <cellStyle name="Normal 5 3 3 2 2 2 3 3 3" xfId="26194" xr:uid="{00000000-0005-0000-0000-000066660000}"/>
    <cellStyle name="Normal 5 3 3 2 2 2 3 5" xfId="21181" xr:uid="{00000000-0005-0000-0000-0000D1520000}"/>
    <cellStyle name="Normal 5 3 3 2 2 2 4" xfId="12774" xr:uid="{00000000-0005-0000-0000-0000F7310000}"/>
    <cellStyle name="Normal 5 3 3 2 2 2 4 3" xfId="27869" xr:uid="{00000000-0005-0000-0000-0000F16C0000}"/>
    <cellStyle name="Normal 5 3 3 2 2 2 5" xfId="7753" xr:uid="{00000000-0005-0000-0000-00005A1E0000}"/>
    <cellStyle name="Normal 5 3 3 2 2 2 5 3" xfId="22852" xr:uid="{00000000-0005-0000-0000-000058590000}"/>
    <cellStyle name="Normal 5 3 3 2 2 2 7" xfId="17839" xr:uid="{00000000-0005-0000-0000-0000C3450000}"/>
    <cellStyle name="Normal 5 3 3 2 2 3" xfId="3535" xr:uid="{00000000-0005-0000-0000-0000E00D0000}"/>
    <cellStyle name="Normal 5 3 3 2 2 3 2" xfId="13609" xr:uid="{00000000-0005-0000-0000-00003A350000}"/>
    <cellStyle name="Normal 5 3 3 2 2 3 2 3" xfId="28704" xr:uid="{00000000-0005-0000-0000-000034700000}"/>
    <cellStyle name="Normal 5 3 3 2 2 3 3" xfId="8589" xr:uid="{00000000-0005-0000-0000-00009E210000}"/>
    <cellStyle name="Normal 5 3 3 2 2 3 3 3" xfId="23687" xr:uid="{00000000-0005-0000-0000-00009B5C0000}"/>
    <cellStyle name="Normal 5 3 3 2 2 3 5" xfId="18674" xr:uid="{00000000-0005-0000-0000-000006490000}"/>
    <cellStyle name="Normal 5 3 3 2 2 4" xfId="5228" xr:uid="{00000000-0005-0000-0000-00007D140000}"/>
    <cellStyle name="Normal 5 3 3 2 2 4 2" xfId="15280" xr:uid="{00000000-0005-0000-0000-0000C13B0000}"/>
    <cellStyle name="Normal 5 3 3 2 2 4 2 3" xfId="30375" xr:uid="{00000000-0005-0000-0000-0000BB760000}"/>
    <cellStyle name="Normal 5 3 3 2 2 4 3" xfId="10260" xr:uid="{00000000-0005-0000-0000-000025280000}"/>
    <cellStyle name="Normal 5 3 3 2 2 4 3 3" xfId="25358" xr:uid="{00000000-0005-0000-0000-000022630000}"/>
    <cellStyle name="Normal 5 3 3 2 2 4 5" xfId="20345" xr:uid="{00000000-0005-0000-0000-00008D4F0000}"/>
    <cellStyle name="Normal 5 3 3 2 2 5" xfId="11938" xr:uid="{00000000-0005-0000-0000-0000B32E0000}"/>
    <cellStyle name="Normal 5 3 3 2 2 5 3" xfId="27033" xr:uid="{00000000-0005-0000-0000-0000AD690000}"/>
    <cellStyle name="Normal 5 3 3 2 2 6" xfId="6917" xr:uid="{00000000-0005-0000-0000-0000161B0000}"/>
    <cellStyle name="Normal 5 3 3 2 2 6 3" xfId="22016" xr:uid="{00000000-0005-0000-0000-000014560000}"/>
    <cellStyle name="Normal 5 3 3 2 2 8" xfId="17003" xr:uid="{00000000-0005-0000-0000-00007F420000}"/>
    <cellStyle name="Normal 5 3 3 2 3" xfId="2265" xr:uid="{00000000-0005-0000-0000-0000E9080000}"/>
    <cellStyle name="Normal 5 3 3 2 3 2" xfId="3954" xr:uid="{00000000-0005-0000-0000-0000830F0000}"/>
    <cellStyle name="Normal 5 3 3 2 3 2 2" xfId="14027" xr:uid="{00000000-0005-0000-0000-0000DC360000}"/>
    <cellStyle name="Normal 5 3 3 2 3 2 2 3" xfId="29122" xr:uid="{00000000-0005-0000-0000-0000D6710000}"/>
    <cellStyle name="Normal 5 3 3 2 3 2 3" xfId="9007" xr:uid="{00000000-0005-0000-0000-000040230000}"/>
    <cellStyle name="Normal 5 3 3 2 3 2 3 3" xfId="24105" xr:uid="{00000000-0005-0000-0000-00003D5E0000}"/>
    <cellStyle name="Normal 5 3 3 2 3 2 5" xfId="19092" xr:uid="{00000000-0005-0000-0000-0000A84A0000}"/>
    <cellStyle name="Normal 5 3 3 2 3 3" xfId="5646" xr:uid="{00000000-0005-0000-0000-00001F160000}"/>
    <cellStyle name="Normal 5 3 3 2 3 3 2" xfId="15698" xr:uid="{00000000-0005-0000-0000-0000633D0000}"/>
    <cellStyle name="Normal 5 3 3 2 3 3 2 3" xfId="30793" xr:uid="{00000000-0005-0000-0000-00005D780000}"/>
    <cellStyle name="Normal 5 3 3 2 3 3 3" xfId="10678" xr:uid="{00000000-0005-0000-0000-0000C7290000}"/>
    <cellStyle name="Normal 5 3 3 2 3 3 3 3" xfId="25776" xr:uid="{00000000-0005-0000-0000-0000C4640000}"/>
    <cellStyle name="Normal 5 3 3 2 3 3 5" xfId="20763" xr:uid="{00000000-0005-0000-0000-00002F510000}"/>
    <cellStyle name="Normal 5 3 3 2 3 4" xfId="12356" xr:uid="{00000000-0005-0000-0000-000055300000}"/>
    <cellStyle name="Normal 5 3 3 2 3 4 3" xfId="27451" xr:uid="{00000000-0005-0000-0000-00004F6B0000}"/>
    <cellStyle name="Normal 5 3 3 2 3 5" xfId="7335" xr:uid="{00000000-0005-0000-0000-0000B81C0000}"/>
    <cellStyle name="Normal 5 3 3 2 3 5 3" xfId="22434" xr:uid="{00000000-0005-0000-0000-0000B6570000}"/>
    <cellStyle name="Normal 5 3 3 2 3 7" xfId="17421" xr:uid="{00000000-0005-0000-0000-000021440000}"/>
    <cellStyle name="Normal 5 3 3 2 4" xfId="3117" xr:uid="{00000000-0005-0000-0000-00003E0C0000}"/>
    <cellStyle name="Normal 5 3 3 2 4 2" xfId="13191" xr:uid="{00000000-0005-0000-0000-000098330000}"/>
    <cellStyle name="Normal 5 3 3 2 4 2 3" xfId="28286" xr:uid="{00000000-0005-0000-0000-0000926E0000}"/>
    <cellStyle name="Normal 5 3 3 2 4 3" xfId="8171" xr:uid="{00000000-0005-0000-0000-0000FC1F0000}"/>
    <cellStyle name="Normal 5 3 3 2 4 3 3" xfId="23269" xr:uid="{00000000-0005-0000-0000-0000F95A0000}"/>
    <cellStyle name="Normal 5 3 3 2 4 5" xfId="18256" xr:uid="{00000000-0005-0000-0000-000064470000}"/>
    <cellStyle name="Normal 5 3 3 2 5" xfId="4810" xr:uid="{00000000-0005-0000-0000-0000DB120000}"/>
    <cellStyle name="Normal 5 3 3 2 5 2" xfId="14862" xr:uid="{00000000-0005-0000-0000-00001F3A0000}"/>
    <cellStyle name="Normal 5 3 3 2 5 2 3" xfId="29957" xr:uid="{00000000-0005-0000-0000-000019750000}"/>
    <cellStyle name="Normal 5 3 3 2 5 3" xfId="9842" xr:uid="{00000000-0005-0000-0000-000083260000}"/>
    <cellStyle name="Normal 5 3 3 2 5 3 3" xfId="24940" xr:uid="{00000000-0005-0000-0000-000080610000}"/>
    <cellStyle name="Normal 5 3 3 2 5 5" xfId="19927" xr:uid="{00000000-0005-0000-0000-0000EB4D0000}"/>
    <cellStyle name="Normal 5 3 3 2 6" xfId="11520" xr:uid="{00000000-0005-0000-0000-0000112D0000}"/>
    <cellStyle name="Normal 5 3 3 2 6 3" xfId="26615" xr:uid="{00000000-0005-0000-0000-00000B680000}"/>
    <cellStyle name="Normal 5 3 3 2 7" xfId="6499" xr:uid="{00000000-0005-0000-0000-000074190000}"/>
    <cellStyle name="Normal 5 3 3 2 7 3" xfId="21598" xr:uid="{00000000-0005-0000-0000-000072540000}"/>
    <cellStyle name="Normal 5 3 3 2 9" xfId="16585" xr:uid="{00000000-0005-0000-0000-0000DD400000}"/>
    <cellStyle name="Normal 5 3 3 3" xfId="1636" xr:uid="{00000000-0005-0000-0000-000074060000}"/>
    <cellStyle name="Normal 5 3 3 3 2" xfId="2475" xr:uid="{00000000-0005-0000-0000-0000BB090000}"/>
    <cellStyle name="Normal 5 3 3 3 2 2" xfId="4164" xr:uid="{00000000-0005-0000-0000-000055100000}"/>
    <cellStyle name="Normal 5 3 3 3 2 2 2" xfId="14237" xr:uid="{00000000-0005-0000-0000-0000AE370000}"/>
    <cellStyle name="Normal 5 3 3 3 2 2 2 3" xfId="29332" xr:uid="{00000000-0005-0000-0000-0000A8720000}"/>
    <cellStyle name="Normal 5 3 3 3 2 2 3" xfId="9217" xr:uid="{00000000-0005-0000-0000-000012240000}"/>
    <cellStyle name="Normal 5 3 3 3 2 2 3 3" xfId="24315" xr:uid="{00000000-0005-0000-0000-00000F5F0000}"/>
    <cellStyle name="Normal 5 3 3 3 2 2 5" xfId="19302" xr:uid="{00000000-0005-0000-0000-00007A4B0000}"/>
    <cellStyle name="Normal 5 3 3 3 2 3" xfId="5856" xr:uid="{00000000-0005-0000-0000-0000F1160000}"/>
    <cellStyle name="Normal 5 3 3 3 2 3 2" xfId="15908" xr:uid="{00000000-0005-0000-0000-0000353E0000}"/>
    <cellStyle name="Normal 5 3 3 3 2 3 2 3" xfId="31003" xr:uid="{00000000-0005-0000-0000-00002F790000}"/>
    <cellStyle name="Normal 5 3 3 3 2 3 3" xfId="10888" xr:uid="{00000000-0005-0000-0000-0000992A0000}"/>
    <cellStyle name="Normal 5 3 3 3 2 3 3 3" xfId="25986" xr:uid="{00000000-0005-0000-0000-000096650000}"/>
    <cellStyle name="Normal 5 3 3 3 2 3 5" xfId="20973" xr:uid="{00000000-0005-0000-0000-000001520000}"/>
    <cellStyle name="Normal 5 3 3 3 2 4" xfId="12566" xr:uid="{00000000-0005-0000-0000-000027310000}"/>
    <cellStyle name="Normal 5 3 3 3 2 4 3" xfId="27661" xr:uid="{00000000-0005-0000-0000-0000216C0000}"/>
    <cellStyle name="Normal 5 3 3 3 2 5" xfId="7545" xr:uid="{00000000-0005-0000-0000-00008A1D0000}"/>
    <cellStyle name="Normal 5 3 3 3 2 5 3" xfId="22644" xr:uid="{00000000-0005-0000-0000-000088580000}"/>
    <cellStyle name="Normal 5 3 3 3 2 7" xfId="17631" xr:uid="{00000000-0005-0000-0000-0000F3440000}"/>
    <cellStyle name="Normal 5 3 3 3 3" xfId="3327" xr:uid="{00000000-0005-0000-0000-0000100D0000}"/>
    <cellStyle name="Normal 5 3 3 3 3 2" xfId="13401" xr:uid="{00000000-0005-0000-0000-00006A340000}"/>
    <cellStyle name="Normal 5 3 3 3 3 2 3" xfId="28496" xr:uid="{00000000-0005-0000-0000-0000646F0000}"/>
    <cellStyle name="Normal 5 3 3 3 3 3" xfId="8381" xr:uid="{00000000-0005-0000-0000-0000CE200000}"/>
    <cellStyle name="Normal 5 3 3 3 3 3 3" xfId="23479" xr:uid="{00000000-0005-0000-0000-0000CB5B0000}"/>
    <cellStyle name="Normal 5 3 3 3 3 5" xfId="18466" xr:uid="{00000000-0005-0000-0000-000036480000}"/>
    <cellStyle name="Normal 5 3 3 3 4" xfId="5020" xr:uid="{00000000-0005-0000-0000-0000AD130000}"/>
    <cellStyle name="Normal 5 3 3 3 4 2" xfId="15072" xr:uid="{00000000-0005-0000-0000-0000F13A0000}"/>
    <cellStyle name="Normal 5 3 3 3 4 2 3" xfId="30167" xr:uid="{00000000-0005-0000-0000-0000EB750000}"/>
    <cellStyle name="Normal 5 3 3 3 4 3" xfId="10052" xr:uid="{00000000-0005-0000-0000-000055270000}"/>
    <cellStyle name="Normal 5 3 3 3 4 3 3" xfId="25150" xr:uid="{00000000-0005-0000-0000-000052620000}"/>
    <cellStyle name="Normal 5 3 3 3 4 5" xfId="20137" xr:uid="{00000000-0005-0000-0000-0000BD4E0000}"/>
    <cellStyle name="Normal 5 3 3 3 5" xfId="11730" xr:uid="{00000000-0005-0000-0000-0000E32D0000}"/>
    <cellStyle name="Normal 5 3 3 3 5 3" xfId="26825" xr:uid="{00000000-0005-0000-0000-0000DD680000}"/>
    <cellStyle name="Normal 5 3 3 3 6" xfId="6709" xr:uid="{00000000-0005-0000-0000-0000461A0000}"/>
    <cellStyle name="Normal 5 3 3 3 6 3" xfId="21808" xr:uid="{00000000-0005-0000-0000-000044550000}"/>
    <cellStyle name="Normal 5 3 3 3 8" xfId="16795" xr:uid="{00000000-0005-0000-0000-0000AF410000}"/>
    <cellStyle name="Normal 5 3 3 4" xfId="2057" xr:uid="{00000000-0005-0000-0000-000019080000}"/>
    <cellStyle name="Normal 5 3 3 4 2" xfId="3746" xr:uid="{00000000-0005-0000-0000-0000B30E0000}"/>
    <cellStyle name="Normal 5 3 3 4 2 2" xfId="13819" xr:uid="{00000000-0005-0000-0000-00000C360000}"/>
    <cellStyle name="Normal 5 3 3 4 2 2 3" xfId="28914" xr:uid="{00000000-0005-0000-0000-000006710000}"/>
    <cellStyle name="Normal 5 3 3 4 2 3" xfId="8799" xr:uid="{00000000-0005-0000-0000-000070220000}"/>
    <cellStyle name="Normal 5 3 3 4 2 3 3" xfId="23897" xr:uid="{00000000-0005-0000-0000-00006D5D0000}"/>
    <cellStyle name="Normal 5 3 3 4 2 5" xfId="18884" xr:uid="{00000000-0005-0000-0000-0000D8490000}"/>
    <cellStyle name="Normal 5 3 3 4 3" xfId="5438" xr:uid="{00000000-0005-0000-0000-00004F150000}"/>
    <cellStyle name="Normal 5 3 3 4 3 2" xfId="15490" xr:uid="{00000000-0005-0000-0000-0000933C0000}"/>
    <cellStyle name="Normal 5 3 3 4 3 2 3" xfId="30585" xr:uid="{00000000-0005-0000-0000-00008D770000}"/>
    <cellStyle name="Normal 5 3 3 4 3 3" xfId="10470" xr:uid="{00000000-0005-0000-0000-0000F7280000}"/>
    <cellStyle name="Normal 5 3 3 4 3 3 3" xfId="25568" xr:uid="{00000000-0005-0000-0000-0000F4630000}"/>
    <cellStyle name="Normal 5 3 3 4 3 5" xfId="20555" xr:uid="{00000000-0005-0000-0000-00005F500000}"/>
    <cellStyle name="Normal 5 3 3 4 4" xfId="12148" xr:uid="{00000000-0005-0000-0000-0000852F0000}"/>
    <cellStyle name="Normal 5 3 3 4 4 3" xfId="27243" xr:uid="{00000000-0005-0000-0000-00007F6A0000}"/>
    <cellStyle name="Normal 5 3 3 4 5" xfId="7127" xr:uid="{00000000-0005-0000-0000-0000E81B0000}"/>
    <cellStyle name="Normal 5 3 3 4 5 3" xfId="22226" xr:uid="{00000000-0005-0000-0000-0000E6560000}"/>
    <cellStyle name="Normal 5 3 3 4 7" xfId="17213" xr:uid="{00000000-0005-0000-0000-000051430000}"/>
    <cellStyle name="Normal 5 3 3 5" xfId="2909" xr:uid="{00000000-0005-0000-0000-00006E0B0000}"/>
    <cellStyle name="Normal 5 3 3 5 2" xfId="12983" xr:uid="{00000000-0005-0000-0000-0000C8320000}"/>
    <cellStyle name="Normal 5 3 3 5 2 3" xfId="28078" xr:uid="{00000000-0005-0000-0000-0000C26D0000}"/>
    <cellStyle name="Normal 5 3 3 5 3" xfId="7963" xr:uid="{00000000-0005-0000-0000-00002C1F0000}"/>
    <cellStyle name="Normal 5 3 3 5 3 3" xfId="23061" xr:uid="{00000000-0005-0000-0000-0000295A0000}"/>
    <cellStyle name="Normal 5 3 3 5 5" xfId="18048" xr:uid="{00000000-0005-0000-0000-000094460000}"/>
    <cellStyle name="Normal 5 3 3 6" xfId="4602" xr:uid="{00000000-0005-0000-0000-00000B120000}"/>
    <cellStyle name="Normal 5 3 3 6 2" xfId="14654" xr:uid="{00000000-0005-0000-0000-00004F390000}"/>
    <cellStyle name="Normal 5 3 3 6 2 3" xfId="29749" xr:uid="{00000000-0005-0000-0000-000049740000}"/>
    <cellStyle name="Normal 5 3 3 6 3" xfId="9634" xr:uid="{00000000-0005-0000-0000-0000B3250000}"/>
    <cellStyle name="Normal 5 3 3 6 3 3" xfId="24732" xr:uid="{00000000-0005-0000-0000-0000B0600000}"/>
    <cellStyle name="Normal 5 3 3 6 5" xfId="19719" xr:uid="{00000000-0005-0000-0000-00001B4D0000}"/>
    <cellStyle name="Normal 5 3 3 7" xfId="11312" xr:uid="{00000000-0005-0000-0000-0000412C0000}"/>
    <cellStyle name="Normal 5 3 3 7 3" xfId="26407" xr:uid="{00000000-0005-0000-0000-00003B670000}"/>
    <cellStyle name="Normal 5 3 3 8" xfId="6291" xr:uid="{00000000-0005-0000-0000-0000A4180000}"/>
    <cellStyle name="Normal 5 3 3 8 3" xfId="21390" xr:uid="{00000000-0005-0000-0000-0000A2530000}"/>
    <cellStyle name="Normal 5 3 4" xfId="1317" xr:uid="{00000000-0005-0000-0000-000035050000}"/>
    <cellStyle name="Normal 5 3 4 2" xfId="1740" xr:uid="{00000000-0005-0000-0000-0000DC060000}"/>
    <cellStyle name="Normal 5 3 4 2 2" xfId="2579" xr:uid="{00000000-0005-0000-0000-0000230A0000}"/>
    <cellStyle name="Normal 5 3 4 2 2 2" xfId="4268" xr:uid="{00000000-0005-0000-0000-0000BD100000}"/>
    <cellStyle name="Normal 5 3 4 2 2 2 2" xfId="14341" xr:uid="{00000000-0005-0000-0000-000016380000}"/>
    <cellStyle name="Normal 5 3 4 2 2 2 2 3" xfId="29436" xr:uid="{00000000-0005-0000-0000-000010730000}"/>
    <cellStyle name="Normal 5 3 4 2 2 2 3" xfId="9321" xr:uid="{00000000-0005-0000-0000-00007A240000}"/>
    <cellStyle name="Normal 5 3 4 2 2 2 3 3" xfId="24419" xr:uid="{00000000-0005-0000-0000-0000775F0000}"/>
    <cellStyle name="Normal 5 3 4 2 2 2 5" xfId="19406" xr:uid="{00000000-0005-0000-0000-0000E24B0000}"/>
    <cellStyle name="Normal 5 3 4 2 2 3" xfId="5960" xr:uid="{00000000-0005-0000-0000-000059170000}"/>
    <cellStyle name="Normal 5 3 4 2 2 3 2" xfId="16012" xr:uid="{00000000-0005-0000-0000-00009D3E0000}"/>
    <cellStyle name="Normal 5 3 4 2 2 3 2 3" xfId="31107" xr:uid="{00000000-0005-0000-0000-000097790000}"/>
    <cellStyle name="Normal 5 3 4 2 2 3 3" xfId="10992" xr:uid="{00000000-0005-0000-0000-0000012B0000}"/>
    <cellStyle name="Normal 5 3 4 2 2 3 3 3" xfId="26090" xr:uid="{00000000-0005-0000-0000-0000FE650000}"/>
    <cellStyle name="Normal 5 3 4 2 2 3 5" xfId="21077" xr:uid="{00000000-0005-0000-0000-000069520000}"/>
    <cellStyle name="Normal 5 3 4 2 2 4" xfId="12670" xr:uid="{00000000-0005-0000-0000-00008F310000}"/>
    <cellStyle name="Normal 5 3 4 2 2 4 3" xfId="27765" xr:uid="{00000000-0005-0000-0000-0000896C0000}"/>
    <cellStyle name="Normal 5 3 4 2 2 5" xfId="7649" xr:uid="{00000000-0005-0000-0000-0000F21D0000}"/>
    <cellStyle name="Normal 5 3 4 2 2 5 3" xfId="22748" xr:uid="{00000000-0005-0000-0000-0000F0580000}"/>
    <cellStyle name="Normal 5 3 4 2 2 7" xfId="17735" xr:uid="{00000000-0005-0000-0000-00005B450000}"/>
    <cellStyle name="Normal 5 3 4 2 3" xfId="3431" xr:uid="{00000000-0005-0000-0000-0000780D0000}"/>
    <cellStyle name="Normal 5 3 4 2 3 2" xfId="13505" xr:uid="{00000000-0005-0000-0000-0000D2340000}"/>
    <cellStyle name="Normal 5 3 4 2 3 2 3" xfId="28600" xr:uid="{00000000-0005-0000-0000-0000CC6F0000}"/>
    <cellStyle name="Normal 5 3 4 2 3 3" xfId="8485" xr:uid="{00000000-0005-0000-0000-000036210000}"/>
    <cellStyle name="Normal 5 3 4 2 3 3 3" xfId="23583" xr:uid="{00000000-0005-0000-0000-0000335C0000}"/>
    <cellStyle name="Normal 5 3 4 2 3 5" xfId="18570" xr:uid="{00000000-0005-0000-0000-00009E480000}"/>
    <cellStyle name="Normal 5 3 4 2 4" xfId="5124" xr:uid="{00000000-0005-0000-0000-000015140000}"/>
    <cellStyle name="Normal 5 3 4 2 4 2" xfId="15176" xr:uid="{00000000-0005-0000-0000-0000593B0000}"/>
    <cellStyle name="Normal 5 3 4 2 4 2 3" xfId="30271" xr:uid="{00000000-0005-0000-0000-000053760000}"/>
    <cellStyle name="Normal 5 3 4 2 4 3" xfId="10156" xr:uid="{00000000-0005-0000-0000-0000BD270000}"/>
    <cellStyle name="Normal 5 3 4 2 4 3 3" xfId="25254" xr:uid="{00000000-0005-0000-0000-0000BA620000}"/>
    <cellStyle name="Normal 5 3 4 2 4 5" xfId="20241" xr:uid="{00000000-0005-0000-0000-0000254F0000}"/>
    <cellStyle name="Normal 5 3 4 2 5" xfId="11834" xr:uid="{00000000-0005-0000-0000-00004B2E0000}"/>
    <cellStyle name="Normal 5 3 4 2 5 3" xfId="26929" xr:uid="{00000000-0005-0000-0000-000045690000}"/>
    <cellStyle name="Normal 5 3 4 2 6" xfId="6813" xr:uid="{00000000-0005-0000-0000-0000AE1A0000}"/>
    <cellStyle name="Normal 5 3 4 2 6 3" xfId="21912" xr:uid="{00000000-0005-0000-0000-0000AC550000}"/>
    <cellStyle name="Normal 5 3 4 2 8" xfId="16899" xr:uid="{00000000-0005-0000-0000-000017420000}"/>
    <cellStyle name="Normal 5 3 4 3" xfId="2161" xr:uid="{00000000-0005-0000-0000-000081080000}"/>
    <cellStyle name="Normal 5 3 4 3 2" xfId="3850" xr:uid="{00000000-0005-0000-0000-00001B0F0000}"/>
    <cellStyle name="Normal 5 3 4 3 2 2" xfId="13923" xr:uid="{00000000-0005-0000-0000-000074360000}"/>
    <cellStyle name="Normal 5 3 4 3 2 2 3" xfId="29018" xr:uid="{00000000-0005-0000-0000-00006E710000}"/>
    <cellStyle name="Normal 5 3 4 3 2 3" xfId="8903" xr:uid="{00000000-0005-0000-0000-0000D8220000}"/>
    <cellStyle name="Normal 5 3 4 3 2 3 3" xfId="24001" xr:uid="{00000000-0005-0000-0000-0000D55D0000}"/>
    <cellStyle name="Normal 5 3 4 3 2 5" xfId="18988" xr:uid="{00000000-0005-0000-0000-0000404A0000}"/>
    <cellStyle name="Normal 5 3 4 3 3" xfId="5542" xr:uid="{00000000-0005-0000-0000-0000B7150000}"/>
    <cellStyle name="Normal 5 3 4 3 3 2" xfId="15594" xr:uid="{00000000-0005-0000-0000-0000FB3C0000}"/>
    <cellStyle name="Normal 5 3 4 3 3 2 3" xfId="30689" xr:uid="{00000000-0005-0000-0000-0000F5770000}"/>
    <cellStyle name="Normal 5 3 4 3 3 3" xfId="10574" xr:uid="{00000000-0005-0000-0000-00005F290000}"/>
    <cellStyle name="Normal 5 3 4 3 3 3 3" xfId="25672" xr:uid="{00000000-0005-0000-0000-00005C640000}"/>
    <cellStyle name="Normal 5 3 4 3 3 5" xfId="20659" xr:uid="{00000000-0005-0000-0000-0000C7500000}"/>
    <cellStyle name="Normal 5 3 4 3 4" xfId="12252" xr:uid="{00000000-0005-0000-0000-0000ED2F0000}"/>
    <cellStyle name="Normal 5 3 4 3 4 3" xfId="27347" xr:uid="{00000000-0005-0000-0000-0000E76A0000}"/>
    <cellStyle name="Normal 5 3 4 3 5" xfId="7231" xr:uid="{00000000-0005-0000-0000-0000501C0000}"/>
    <cellStyle name="Normal 5 3 4 3 5 3" xfId="22330" xr:uid="{00000000-0005-0000-0000-00004E570000}"/>
    <cellStyle name="Normal 5 3 4 3 7" xfId="17317" xr:uid="{00000000-0005-0000-0000-0000B9430000}"/>
    <cellStyle name="Normal 5 3 4 4" xfId="3013" xr:uid="{00000000-0005-0000-0000-0000D60B0000}"/>
    <cellStyle name="Normal 5 3 4 4 2" xfId="13087" xr:uid="{00000000-0005-0000-0000-000030330000}"/>
    <cellStyle name="Normal 5 3 4 4 2 3" xfId="28182" xr:uid="{00000000-0005-0000-0000-00002A6E0000}"/>
    <cellStyle name="Normal 5 3 4 4 3" xfId="8067" xr:uid="{00000000-0005-0000-0000-0000941F0000}"/>
    <cellStyle name="Normal 5 3 4 4 3 3" xfId="23165" xr:uid="{00000000-0005-0000-0000-0000915A0000}"/>
    <cellStyle name="Normal 5 3 4 4 5" xfId="18152" xr:uid="{00000000-0005-0000-0000-0000FC460000}"/>
    <cellStyle name="Normal 5 3 4 5" xfId="4706" xr:uid="{00000000-0005-0000-0000-000073120000}"/>
    <cellStyle name="Normal 5 3 4 5 2" xfId="14758" xr:uid="{00000000-0005-0000-0000-0000B7390000}"/>
    <cellStyle name="Normal 5 3 4 5 2 3" xfId="29853" xr:uid="{00000000-0005-0000-0000-0000B1740000}"/>
    <cellStyle name="Normal 5 3 4 5 3" xfId="9738" xr:uid="{00000000-0005-0000-0000-00001B260000}"/>
    <cellStyle name="Normal 5 3 4 5 3 3" xfId="24836" xr:uid="{00000000-0005-0000-0000-000018610000}"/>
    <cellStyle name="Normal 5 3 4 5 5" xfId="19823" xr:uid="{00000000-0005-0000-0000-0000834D0000}"/>
    <cellStyle name="Normal 5 3 4 6" xfId="11416" xr:uid="{00000000-0005-0000-0000-0000A92C0000}"/>
    <cellStyle name="Normal 5 3 4 6 3" xfId="26511" xr:uid="{00000000-0005-0000-0000-0000A3670000}"/>
    <cellStyle name="Normal 5 3 4 7" xfId="6395" xr:uid="{00000000-0005-0000-0000-00000C190000}"/>
    <cellStyle name="Normal 5 3 4 7 3" xfId="21494" xr:uid="{00000000-0005-0000-0000-00000A540000}"/>
    <cellStyle name="Normal 5 3 4 9" xfId="16481" xr:uid="{00000000-0005-0000-0000-000075400000}"/>
    <cellStyle name="Normal 5 3 5" xfId="1530" xr:uid="{00000000-0005-0000-0000-00000A060000}"/>
    <cellStyle name="Normal 5 3 5 2" xfId="2371" xr:uid="{00000000-0005-0000-0000-000053090000}"/>
    <cellStyle name="Normal 5 3 5 2 2" xfId="4060" xr:uid="{00000000-0005-0000-0000-0000ED0F0000}"/>
    <cellStyle name="Normal 5 3 5 2 2 2" xfId="14133" xr:uid="{00000000-0005-0000-0000-000046370000}"/>
    <cellStyle name="Normal 5 3 5 2 2 2 3" xfId="29228" xr:uid="{00000000-0005-0000-0000-000040720000}"/>
    <cellStyle name="Normal 5 3 5 2 2 3" xfId="9113" xr:uid="{00000000-0005-0000-0000-0000AA230000}"/>
    <cellStyle name="Normal 5 3 5 2 2 3 3" xfId="24211" xr:uid="{00000000-0005-0000-0000-0000A75E0000}"/>
    <cellStyle name="Normal 5 3 5 2 2 5" xfId="19198" xr:uid="{00000000-0005-0000-0000-0000124B0000}"/>
    <cellStyle name="Normal 5 3 5 2 3" xfId="5752" xr:uid="{00000000-0005-0000-0000-000089160000}"/>
    <cellStyle name="Normal 5 3 5 2 3 2" xfId="15804" xr:uid="{00000000-0005-0000-0000-0000CD3D0000}"/>
    <cellStyle name="Normal 5 3 5 2 3 2 3" xfId="30899" xr:uid="{00000000-0005-0000-0000-0000C7780000}"/>
    <cellStyle name="Normal 5 3 5 2 3 3" xfId="10784" xr:uid="{00000000-0005-0000-0000-0000312A0000}"/>
    <cellStyle name="Normal 5 3 5 2 3 3 3" xfId="25882" xr:uid="{00000000-0005-0000-0000-00002E650000}"/>
    <cellStyle name="Normal 5 3 5 2 3 5" xfId="20869" xr:uid="{00000000-0005-0000-0000-000099510000}"/>
    <cellStyle name="Normal 5 3 5 2 4" xfId="12462" xr:uid="{00000000-0005-0000-0000-0000BF300000}"/>
    <cellStyle name="Normal 5 3 5 2 4 3" xfId="27557" xr:uid="{00000000-0005-0000-0000-0000B96B0000}"/>
    <cellStyle name="Normal 5 3 5 2 5" xfId="7441" xr:uid="{00000000-0005-0000-0000-0000221D0000}"/>
    <cellStyle name="Normal 5 3 5 2 5 3" xfId="22540" xr:uid="{00000000-0005-0000-0000-000020580000}"/>
    <cellStyle name="Normal 5 3 5 2 7" xfId="17527" xr:uid="{00000000-0005-0000-0000-00008B440000}"/>
    <cellStyle name="Normal 5 3 5 3" xfId="3223" xr:uid="{00000000-0005-0000-0000-0000A80C0000}"/>
    <cellStyle name="Normal 5 3 5 3 2" xfId="13297" xr:uid="{00000000-0005-0000-0000-000002340000}"/>
    <cellStyle name="Normal 5 3 5 3 2 3" xfId="28392" xr:uid="{00000000-0005-0000-0000-0000FC6E0000}"/>
    <cellStyle name="Normal 5 3 5 3 3" xfId="8277" xr:uid="{00000000-0005-0000-0000-000066200000}"/>
    <cellStyle name="Normal 5 3 5 3 3 3" xfId="23375" xr:uid="{00000000-0005-0000-0000-0000635B0000}"/>
    <cellStyle name="Normal 5 3 5 3 5" xfId="18362" xr:uid="{00000000-0005-0000-0000-0000CE470000}"/>
    <cellStyle name="Normal 5 3 5 4" xfId="4916" xr:uid="{00000000-0005-0000-0000-000045130000}"/>
    <cellStyle name="Normal 5 3 5 4 2" xfId="14968" xr:uid="{00000000-0005-0000-0000-0000893A0000}"/>
    <cellStyle name="Normal 5 3 5 4 2 3" xfId="30063" xr:uid="{00000000-0005-0000-0000-000083750000}"/>
    <cellStyle name="Normal 5 3 5 4 3" xfId="9948" xr:uid="{00000000-0005-0000-0000-0000ED260000}"/>
    <cellStyle name="Normal 5 3 5 4 3 3" xfId="25046" xr:uid="{00000000-0005-0000-0000-0000EA610000}"/>
    <cellStyle name="Normal 5 3 5 4 5" xfId="20033" xr:uid="{00000000-0005-0000-0000-0000554E0000}"/>
    <cellStyle name="Normal 5 3 5 5" xfId="11626" xr:uid="{00000000-0005-0000-0000-00007B2D0000}"/>
    <cellStyle name="Normal 5 3 5 5 3" xfId="26721" xr:uid="{00000000-0005-0000-0000-000075680000}"/>
    <cellStyle name="Normal 5 3 5 6" xfId="6605" xr:uid="{00000000-0005-0000-0000-0000DE190000}"/>
    <cellStyle name="Normal 5 3 5 6 3" xfId="21704" xr:uid="{00000000-0005-0000-0000-0000DC540000}"/>
    <cellStyle name="Normal 5 3 5 8" xfId="16691" xr:uid="{00000000-0005-0000-0000-000047410000}"/>
    <cellStyle name="Normal 5 3 6" xfId="1951" xr:uid="{00000000-0005-0000-0000-0000AF070000}"/>
    <cellStyle name="Normal 5 3 6 2" xfId="3642" xr:uid="{00000000-0005-0000-0000-00004B0E0000}"/>
    <cellStyle name="Normal 5 3 6 2 2" xfId="13715" xr:uid="{00000000-0005-0000-0000-0000A4350000}"/>
    <cellStyle name="Normal 5 3 6 2 2 3" xfId="28810" xr:uid="{00000000-0005-0000-0000-00009E700000}"/>
    <cellStyle name="Normal 5 3 6 2 3" xfId="8695" xr:uid="{00000000-0005-0000-0000-000008220000}"/>
    <cellStyle name="Normal 5 3 6 2 3 3" xfId="23793" xr:uid="{00000000-0005-0000-0000-0000055D0000}"/>
    <cellStyle name="Normal 5 3 6 2 5" xfId="18780" xr:uid="{00000000-0005-0000-0000-000070490000}"/>
    <cellStyle name="Normal 5 3 6 3" xfId="5334" xr:uid="{00000000-0005-0000-0000-0000E7140000}"/>
    <cellStyle name="Normal 5 3 6 3 2" xfId="15386" xr:uid="{00000000-0005-0000-0000-00002B3C0000}"/>
    <cellStyle name="Normal 5 3 6 3 2 3" xfId="30481" xr:uid="{00000000-0005-0000-0000-000025770000}"/>
    <cellStyle name="Normal 5 3 6 3 3" xfId="10366" xr:uid="{00000000-0005-0000-0000-00008F280000}"/>
    <cellStyle name="Normal 5 3 6 3 3 3" xfId="25464" xr:uid="{00000000-0005-0000-0000-00008C630000}"/>
    <cellStyle name="Normal 5 3 6 3 5" xfId="20451" xr:uid="{00000000-0005-0000-0000-0000F74F0000}"/>
    <cellStyle name="Normal 5 3 6 4" xfId="12044" xr:uid="{00000000-0005-0000-0000-00001D2F0000}"/>
    <cellStyle name="Normal 5 3 6 4 3" xfId="27139" xr:uid="{00000000-0005-0000-0000-0000176A0000}"/>
    <cellStyle name="Normal 5 3 6 5" xfId="7023" xr:uid="{00000000-0005-0000-0000-0000801B0000}"/>
    <cellStyle name="Normal 5 3 6 5 3" xfId="22122" xr:uid="{00000000-0005-0000-0000-00007E560000}"/>
    <cellStyle name="Normal 5 3 6 7" xfId="17109" xr:uid="{00000000-0005-0000-0000-0000E9420000}"/>
    <cellStyle name="Normal 5 3 7" xfId="2796" xr:uid="{00000000-0005-0000-0000-0000FD0A0000}"/>
    <cellStyle name="Normal 5 3 7 2" xfId="12879" xr:uid="{00000000-0005-0000-0000-000060320000}"/>
    <cellStyle name="Normal 5 3 7 2 3" xfId="27974" xr:uid="{00000000-0005-0000-0000-00005A6D0000}"/>
    <cellStyle name="Normal 5 3 7 3" xfId="7858" xr:uid="{00000000-0005-0000-0000-0000C31E0000}"/>
    <cellStyle name="Normal 5 3 7 3 3" xfId="22957" xr:uid="{00000000-0005-0000-0000-0000C1590000}"/>
    <cellStyle name="Normal 5 3 7 5" xfId="17944" xr:uid="{00000000-0005-0000-0000-00002C460000}"/>
    <cellStyle name="Normal 5 3 8" xfId="4494" xr:uid="{00000000-0005-0000-0000-00009F110000}"/>
    <cellStyle name="Normal 5 3 8 2" xfId="14550" xr:uid="{00000000-0005-0000-0000-0000E7380000}"/>
    <cellStyle name="Normal 5 3 8 2 3" xfId="29645" xr:uid="{00000000-0005-0000-0000-0000E1730000}"/>
    <cellStyle name="Normal 5 3 8 3" xfId="9530" xr:uid="{00000000-0005-0000-0000-00004B250000}"/>
    <cellStyle name="Normal 5 3 8 3 3" xfId="24628" xr:uid="{00000000-0005-0000-0000-000048600000}"/>
    <cellStyle name="Normal 5 3 8 5" xfId="19615" xr:uid="{00000000-0005-0000-0000-0000B34C0000}"/>
    <cellStyle name="Normal 5 3 9" xfId="11206" xr:uid="{00000000-0005-0000-0000-0000D72B0000}"/>
    <cellStyle name="Normal 5 3 9 3" xfId="26303" xr:uid="{00000000-0005-0000-0000-0000D3660000}"/>
    <cellStyle name="Normal 5 4" xfId="31332" xr:uid="{377ABF31-1EA7-475B-BD41-9EEA9F0EC7F1}"/>
    <cellStyle name="Normal 5 5" xfId="31343" xr:uid="{E4815915-2453-4DF1-B3C4-63D2C2982289}"/>
    <cellStyle name="Normal 50" xfId="360" xr:uid="{00000000-0005-0000-0000-000072010000}"/>
    <cellStyle name="Normal 50 2" xfId="856" xr:uid="{00000000-0005-0000-0000-000067030000}"/>
    <cellStyle name="Normal 51" xfId="857" xr:uid="{00000000-0005-0000-0000-000068030000}"/>
    <cellStyle name="Normal 51 10" xfId="6215" xr:uid="{00000000-0005-0000-0000-000058180000}"/>
    <cellStyle name="Normal 51 10 3" xfId="21316" xr:uid="{00000000-0005-0000-0000-000058530000}"/>
    <cellStyle name="Normal 51 12" xfId="16301" xr:uid="{00000000-0005-0000-0000-0000C13F0000}"/>
    <cellStyle name="Normal 51 2" xfId="1180" xr:uid="{00000000-0005-0000-0000-0000AC040000}"/>
    <cellStyle name="Normal 51 2 11" xfId="16355" xr:uid="{00000000-0005-0000-0000-0000F73F0000}"/>
    <cellStyle name="Normal 51 2 2" xfId="1288" xr:uid="{00000000-0005-0000-0000-000018050000}"/>
    <cellStyle name="Normal 51 2 2 10" xfId="16459" xr:uid="{00000000-0005-0000-0000-00005F400000}"/>
    <cellStyle name="Normal 51 2 2 2" xfId="1505" xr:uid="{00000000-0005-0000-0000-0000F1050000}"/>
    <cellStyle name="Normal 51 2 2 2 2" xfId="1926" xr:uid="{00000000-0005-0000-0000-000096070000}"/>
    <cellStyle name="Normal 51 2 2 2 2 2" xfId="2765" xr:uid="{00000000-0005-0000-0000-0000DD0A0000}"/>
    <cellStyle name="Normal 51 2 2 2 2 2 2" xfId="4454" xr:uid="{00000000-0005-0000-0000-000077110000}"/>
    <cellStyle name="Normal 51 2 2 2 2 2 2 2" xfId="14527" xr:uid="{00000000-0005-0000-0000-0000D0380000}"/>
    <cellStyle name="Normal 51 2 2 2 2 2 2 2 3" xfId="29622" xr:uid="{00000000-0005-0000-0000-0000CA730000}"/>
    <cellStyle name="Normal 51 2 2 2 2 2 2 3" xfId="9507" xr:uid="{00000000-0005-0000-0000-000034250000}"/>
    <cellStyle name="Normal 51 2 2 2 2 2 2 3 3" xfId="24605" xr:uid="{00000000-0005-0000-0000-000031600000}"/>
    <cellStyle name="Normal 51 2 2 2 2 2 2 5" xfId="19592" xr:uid="{00000000-0005-0000-0000-00009C4C0000}"/>
    <cellStyle name="Normal 51 2 2 2 2 2 3" xfId="6146" xr:uid="{00000000-0005-0000-0000-000013180000}"/>
    <cellStyle name="Normal 51 2 2 2 2 2 3 2" xfId="16198" xr:uid="{00000000-0005-0000-0000-0000573F0000}"/>
    <cellStyle name="Normal 51 2 2 2 2 2 3 3" xfId="11178" xr:uid="{00000000-0005-0000-0000-0000BB2B0000}"/>
    <cellStyle name="Normal 51 2 2 2 2 2 3 3 3" xfId="26276" xr:uid="{00000000-0005-0000-0000-0000B8660000}"/>
    <cellStyle name="Normal 51 2 2 2 2 2 3 5" xfId="21263" xr:uid="{00000000-0005-0000-0000-000023530000}"/>
    <cellStyle name="Normal 51 2 2 2 2 2 4" xfId="12856" xr:uid="{00000000-0005-0000-0000-000049320000}"/>
    <cellStyle name="Normal 51 2 2 2 2 2 4 3" xfId="27951" xr:uid="{00000000-0005-0000-0000-0000436D0000}"/>
    <cellStyle name="Normal 51 2 2 2 2 2 5" xfId="7835" xr:uid="{00000000-0005-0000-0000-0000AC1E0000}"/>
    <cellStyle name="Normal 51 2 2 2 2 2 5 3" xfId="22934" xr:uid="{00000000-0005-0000-0000-0000AA590000}"/>
    <cellStyle name="Normal 51 2 2 2 2 2 7" xfId="17921" xr:uid="{00000000-0005-0000-0000-000015460000}"/>
    <cellStyle name="Normal 51 2 2 2 2 3" xfId="3617" xr:uid="{00000000-0005-0000-0000-0000320E0000}"/>
    <cellStyle name="Normal 51 2 2 2 2 3 2" xfId="13691" xr:uid="{00000000-0005-0000-0000-00008C350000}"/>
    <cellStyle name="Normal 51 2 2 2 2 3 2 3" xfId="28786" xr:uid="{00000000-0005-0000-0000-000086700000}"/>
    <cellStyle name="Normal 51 2 2 2 2 3 3" xfId="8671" xr:uid="{00000000-0005-0000-0000-0000F0210000}"/>
    <cellStyle name="Normal 51 2 2 2 2 3 3 3" xfId="23769" xr:uid="{00000000-0005-0000-0000-0000ED5C0000}"/>
    <cellStyle name="Normal 51 2 2 2 2 3 5" xfId="18756" xr:uid="{00000000-0005-0000-0000-000058490000}"/>
    <cellStyle name="Normal 51 2 2 2 2 4" xfId="5310" xr:uid="{00000000-0005-0000-0000-0000CF140000}"/>
    <cellStyle name="Normal 51 2 2 2 2 4 2" xfId="15362" xr:uid="{00000000-0005-0000-0000-0000133C0000}"/>
    <cellStyle name="Normal 51 2 2 2 2 4 2 3" xfId="30457" xr:uid="{00000000-0005-0000-0000-00000D770000}"/>
    <cellStyle name="Normal 51 2 2 2 2 4 3" xfId="10342" xr:uid="{00000000-0005-0000-0000-000077280000}"/>
    <cellStyle name="Normal 51 2 2 2 2 4 3 3" xfId="25440" xr:uid="{00000000-0005-0000-0000-000074630000}"/>
    <cellStyle name="Normal 51 2 2 2 2 4 5" xfId="20427" xr:uid="{00000000-0005-0000-0000-0000DF4F0000}"/>
    <cellStyle name="Normal 51 2 2 2 2 5" xfId="12020" xr:uid="{00000000-0005-0000-0000-0000052F0000}"/>
    <cellStyle name="Normal 51 2 2 2 2 5 3" xfId="27115" xr:uid="{00000000-0005-0000-0000-0000FF690000}"/>
    <cellStyle name="Normal 51 2 2 2 2 6" xfId="6999" xr:uid="{00000000-0005-0000-0000-0000681B0000}"/>
    <cellStyle name="Normal 51 2 2 2 2 6 3" xfId="22098" xr:uid="{00000000-0005-0000-0000-000066560000}"/>
    <cellStyle name="Normal 51 2 2 2 2 8" xfId="17085" xr:uid="{00000000-0005-0000-0000-0000D1420000}"/>
    <cellStyle name="Normal 51 2 2 2 3" xfId="2347" xr:uid="{00000000-0005-0000-0000-00003B090000}"/>
    <cellStyle name="Normal 51 2 2 2 3 2" xfId="4036" xr:uid="{00000000-0005-0000-0000-0000D50F0000}"/>
    <cellStyle name="Normal 51 2 2 2 3 2 2" xfId="14109" xr:uid="{00000000-0005-0000-0000-00002E370000}"/>
    <cellStyle name="Normal 51 2 2 2 3 2 2 3" xfId="29204" xr:uid="{00000000-0005-0000-0000-000028720000}"/>
    <cellStyle name="Normal 51 2 2 2 3 2 3" xfId="9089" xr:uid="{00000000-0005-0000-0000-000092230000}"/>
    <cellStyle name="Normal 51 2 2 2 3 2 3 3" xfId="24187" xr:uid="{00000000-0005-0000-0000-00008F5E0000}"/>
    <cellStyle name="Normal 51 2 2 2 3 2 5" xfId="19174" xr:uid="{00000000-0005-0000-0000-0000FA4A0000}"/>
    <cellStyle name="Normal 51 2 2 2 3 3" xfId="5728" xr:uid="{00000000-0005-0000-0000-000071160000}"/>
    <cellStyle name="Normal 51 2 2 2 3 3 2" xfId="15780" xr:uid="{00000000-0005-0000-0000-0000B53D0000}"/>
    <cellStyle name="Normal 51 2 2 2 3 3 2 3" xfId="30875" xr:uid="{00000000-0005-0000-0000-0000AF780000}"/>
    <cellStyle name="Normal 51 2 2 2 3 3 3" xfId="10760" xr:uid="{00000000-0005-0000-0000-0000192A0000}"/>
    <cellStyle name="Normal 51 2 2 2 3 3 3 3" xfId="25858" xr:uid="{00000000-0005-0000-0000-000016650000}"/>
    <cellStyle name="Normal 51 2 2 2 3 3 5" xfId="20845" xr:uid="{00000000-0005-0000-0000-000081510000}"/>
    <cellStyle name="Normal 51 2 2 2 3 4" xfId="12438" xr:uid="{00000000-0005-0000-0000-0000A7300000}"/>
    <cellStyle name="Normal 51 2 2 2 3 4 3" xfId="27533" xr:uid="{00000000-0005-0000-0000-0000A16B0000}"/>
    <cellStyle name="Normal 51 2 2 2 3 5" xfId="7417" xr:uid="{00000000-0005-0000-0000-00000A1D0000}"/>
    <cellStyle name="Normal 51 2 2 2 3 5 3" xfId="22516" xr:uid="{00000000-0005-0000-0000-000008580000}"/>
    <cellStyle name="Normal 51 2 2 2 3 7" xfId="17503" xr:uid="{00000000-0005-0000-0000-000073440000}"/>
    <cellStyle name="Normal 51 2 2 2 4" xfId="3199" xr:uid="{00000000-0005-0000-0000-0000900C0000}"/>
    <cellStyle name="Normal 51 2 2 2 4 2" xfId="13273" xr:uid="{00000000-0005-0000-0000-0000EA330000}"/>
    <cellStyle name="Normal 51 2 2 2 4 2 3" xfId="28368" xr:uid="{00000000-0005-0000-0000-0000E46E0000}"/>
    <cellStyle name="Normal 51 2 2 2 4 3" xfId="8253" xr:uid="{00000000-0005-0000-0000-00004E200000}"/>
    <cellStyle name="Normal 51 2 2 2 4 3 3" xfId="23351" xr:uid="{00000000-0005-0000-0000-00004B5B0000}"/>
    <cellStyle name="Normal 51 2 2 2 4 5" xfId="18338" xr:uid="{00000000-0005-0000-0000-0000B6470000}"/>
    <cellStyle name="Normal 51 2 2 2 5" xfId="4892" xr:uid="{00000000-0005-0000-0000-00002D130000}"/>
    <cellStyle name="Normal 51 2 2 2 5 2" xfId="14944" xr:uid="{00000000-0005-0000-0000-0000713A0000}"/>
    <cellStyle name="Normal 51 2 2 2 5 2 3" xfId="30039" xr:uid="{00000000-0005-0000-0000-00006B750000}"/>
    <cellStyle name="Normal 51 2 2 2 5 3" xfId="9924" xr:uid="{00000000-0005-0000-0000-0000D5260000}"/>
    <cellStyle name="Normal 51 2 2 2 5 3 3" xfId="25022" xr:uid="{00000000-0005-0000-0000-0000D2610000}"/>
    <cellStyle name="Normal 51 2 2 2 5 5" xfId="20009" xr:uid="{00000000-0005-0000-0000-00003D4E0000}"/>
    <cellStyle name="Normal 51 2 2 2 6" xfId="11602" xr:uid="{00000000-0005-0000-0000-0000632D0000}"/>
    <cellStyle name="Normal 51 2 2 2 6 3" xfId="26697" xr:uid="{00000000-0005-0000-0000-00005D680000}"/>
    <cellStyle name="Normal 51 2 2 2 7" xfId="6581" xr:uid="{00000000-0005-0000-0000-0000C6190000}"/>
    <cellStyle name="Normal 51 2 2 2 7 3" xfId="21680" xr:uid="{00000000-0005-0000-0000-0000C4540000}"/>
    <cellStyle name="Normal 51 2 2 2 9" xfId="16667" xr:uid="{00000000-0005-0000-0000-00002F410000}"/>
    <cellStyle name="Normal 51 2 2 3" xfId="1718" xr:uid="{00000000-0005-0000-0000-0000C6060000}"/>
    <cellStyle name="Normal 51 2 2 3 2" xfId="2557" xr:uid="{00000000-0005-0000-0000-00000D0A0000}"/>
    <cellStyle name="Normal 51 2 2 3 2 2" xfId="4246" xr:uid="{00000000-0005-0000-0000-0000A7100000}"/>
    <cellStyle name="Normal 51 2 2 3 2 2 2" xfId="14319" xr:uid="{00000000-0005-0000-0000-000000380000}"/>
    <cellStyle name="Normal 51 2 2 3 2 2 2 3" xfId="29414" xr:uid="{00000000-0005-0000-0000-0000FA720000}"/>
    <cellStyle name="Normal 51 2 2 3 2 2 3" xfId="9299" xr:uid="{00000000-0005-0000-0000-000064240000}"/>
    <cellStyle name="Normal 51 2 2 3 2 2 3 3" xfId="24397" xr:uid="{00000000-0005-0000-0000-0000615F0000}"/>
    <cellStyle name="Normal 51 2 2 3 2 2 5" xfId="19384" xr:uid="{00000000-0005-0000-0000-0000CC4B0000}"/>
    <cellStyle name="Normal 51 2 2 3 2 3" xfId="5938" xr:uid="{00000000-0005-0000-0000-000043170000}"/>
    <cellStyle name="Normal 51 2 2 3 2 3 2" xfId="15990" xr:uid="{00000000-0005-0000-0000-0000873E0000}"/>
    <cellStyle name="Normal 51 2 2 3 2 3 2 3" xfId="31085" xr:uid="{00000000-0005-0000-0000-000081790000}"/>
    <cellStyle name="Normal 51 2 2 3 2 3 3" xfId="10970" xr:uid="{00000000-0005-0000-0000-0000EB2A0000}"/>
    <cellStyle name="Normal 51 2 2 3 2 3 3 3" xfId="26068" xr:uid="{00000000-0005-0000-0000-0000E8650000}"/>
    <cellStyle name="Normal 51 2 2 3 2 3 5" xfId="21055" xr:uid="{00000000-0005-0000-0000-000053520000}"/>
    <cellStyle name="Normal 51 2 2 3 2 4" xfId="12648" xr:uid="{00000000-0005-0000-0000-000079310000}"/>
    <cellStyle name="Normal 51 2 2 3 2 4 3" xfId="27743" xr:uid="{00000000-0005-0000-0000-0000736C0000}"/>
    <cellStyle name="Normal 51 2 2 3 2 5" xfId="7627" xr:uid="{00000000-0005-0000-0000-0000DC1D0000}"/>
    <cellStyle name="Normal 51 2 2 3 2 5 3" xfId="22726" xr:uid="{00000000-0005-0000-0000-0000DA580000}"/>
    <cellStyle name="Normal 51 2 2 3 2 7" xfId="17713" xr:uid="{00000000-0005-0000-0000-000045450000}"/>
    <cellStyle name="Normal 51 2 2 3 3" xfId="3409" xr:uid="{00000000-0005-0000-0000-0000620D0000}"/>
    <cellStyle name="Normal 51 2 2 3 3 2" xfId="13483" xr:uid="{00000000-0005-0000-0000-0000BC340000}"/>
    <cellStyle name="Normal 51 2 2 3 3 2 3" xfId="28578" xr:uid="{00000000-0005-0000-0000-0000B66F0000}"/>
    <cellStyle name="Normal 51 2 2 3 3 3" xfId="8463" xr:uid="{00000000-0005-0000-0000-000020210000}"/>
    <cellStyle name="Normal 51 2 2 3 3 3 3" xfId="23561" xr:uid="{00000000-0005-0000-0000-00001D5C0000}"/>
    <cellStyle name="Normal 51 2 2 3 3 5" xfId="18548" xr:uid="{00000000-0005-0000-0000-000088480000}"/>
    <cellStyle name="Normal 51 2 2 3 4" xfId="5102" xr:uid="{00000000-0005-0000-0000-0000FF130000}"/>
    <cellStyle name="Normal 51 2 2 3 4 2" xfId="15154" xr:uid="{00000000-0005-0000-0000-0000433B0000}"/>
    <cellStyle name="Normal 51 2 2 3 4 2 3" xfId="30249" xr:uid="{00000000-0005-0000-0000-00003D760000}"/>
    <cellStyle name="Normal 51 2 2 3 4 3" xfId="10134" xr:uid="{00000000-0005-0000-0000-0000A7270000}"/>
    <cellStyle name="Normal 51 2 2 3 4 3 3" xfId="25232" xr:uid="{00000000-0005-0000-0000-0000A4620000}"/>
    <cellStyle name="Normal 51 2 2 3 4 5" xfId="20219" xr:uid="{00000000-0005-0000-0000-00000F4F0000}"/>
    <cellStyle name="Normal 51 2 2 3 5" xfId="11812" xr:uid="{00000000-0005-0000-0000-0000352E0000}"/>
    <cellStyle name="Normal 51 2 2 3 5 3" xfId="26907" xr:uid="{00000000-0005-0000-0000-00002F690000}"/>
    <cellStyle name="Normal 51 2 2 3 6" xfId="6791" xr:uid="{00000000-0005-0000-0000-0000981A0000}"/>
    <cellStyle name="Normal 51 2 2 3 6 3" xfId="21890" xr:uid="{00000000-0005-0000-0000-000096550000}"/>
    <cellStyle name="Normal 51 2 2 3 8" xfId="16877" xr:uid="{00000000-0005-0000-0000-000001420000}"/>
    <cellStyle name="Normal 51 2 2 4" xfId="2139" xr:uid="{00000000-0005-0000-0000-00006B080000}"/>
    <cellStyle name="Normal 51 2 2 4 2" xfId="3828" xr:uid="{00000000-0005-0000-0000-0000050F0000}"/>
    <cellStyle name="Normal 51 2 2 4 2 2" xfId="13901" xr:uid="{00000000-0005-0000-0000-00005E360000}"/>
    <cellStyle name="Normal 51 2 2 4 2 2 3" xfId="28996" xr:uid="{00000000-0005-0000-0000-000058710000}"/>
    <cellStyle name="Normal 51 2 2 4 2 3" xfId="8881" xr:uid="{00000000-0005-0000-0000-0000C2220000}"/>
    <cellStyle name="Normal 51 2 2 4 2 3 3" xfId="23979" xr:uid="{00000000-0005-0000-0000-0000BF5D0000}"/>
    <cellStyle name="Normal 51 2 2 4 2 5" xfId="18966" xr:uid="{00000000-0005-0000-0000-00002A4A0000}"/>
    <cellStyle name="Normal 51 2 2 4 3" xfId="5520" xr:uid="{00000000-0005-0000-0000-0000A1150000}"/>
    <cellStyle name="Normal 51 2 2 4 3 2" xfId="15572" xr:uid="{00000000-0005-0000-0000-0000E53C0000}"/>
    <cellStyle name="Normal 51 2 2 4 3 2 3" xfId="30667" xr:uid="{00000000-0005-0000-0000-0000DF770000}"/>
    <cellStyle name="Normal 51 2 2 4 3 3" xfId="10552" xr:uid="{00000000-0005-0000-0000-000049290000}"/>
    <cellStyle name="Normal 51 2 2 4 3 3 3" xfId="25650" xr:uid="{00000000-0005-0000-0000-000046640000}"/>
    <cellStyle name="Normal 51 2 2 4 3 5" xfId="20637" xr:uid="{00000000-0005-0000-0000-0000B1500000}"/>
    <cellStyle name="Normal 51 2 2 4 4" xfId="12230" xr:uid="{00000000-0005-0000-0000-0000D72F0000}"/>
    <cellStyle name="Normal 51 2 2 4 4 3" xfId="27325" xr:uid="{00000000-0005-0000-0000-0000D16A0000}"/>
    <cellStyle name="Normal 51 2 2 4 5" xfId="7209" xr:uid="{00000000-0005-0000-0000-00003A1C0000}"/>
    <cellStyle name="Normal 51 2 2 4 5 3" xfId="22308" xr:uid="{00000000-0005-0000-0000-000038570000}"/>
    <cellStyle name="Normal 51 2 2 4 7" xfId="17295" xr:uid="{00000000-0005-0000-0000-0000A3430000}"/>
    <cellStyle name="Normal 51 2 2 5" xfId="2991" xr:uid="{00000000-0005-0000-0000-0000C00B0000}"/>
    <cellStyle name="Normal 51 2 2 5 2" xfId="13065" xr:uid="{00000000-0005-0000-0000-00001A330000}"/>
    <cellStyle name="Normal 51 2 2 5 2 3" xfId="28160" xr:uid="{00000000-0005-0000-0000-0000146E0000}"/>
    <cellStyle name="Normal 51 2 2 5 3" xfId="8045" xr:uid="{00000000-0005-0000-0000-00007E1F0000}"/>
    <cellStyle name="Normal 51 2 2 5 3 3" xfId="23143" xr:uid="{00000000-0005-0000-0000-00007B5A0000}"/>
    <cellStyle name="Normal 51 2 2 5 5" xfId="18130" xr:uid="{00000000-0005-0000-0000-0000E6460000}"/>
    <cellStyle name="Normal 51 2 2 6" xfId="4684" xr:uid="{00000000-0005-0000-0000-00005D120000}"/>
    <cellStyle name="Normal 51 2 2 6 2" xfId="14736" xr:uid="{00000000-0005-0000-0000-0000A1390000}"/>
    <cellStyle name="Normal 51 2 2 6 2 3" xfId="29831" xr:uid="{00000000-0005-0000-0000-00009B740000}"/>
    <cellStyle name="Normal 51 2 2 6 3" xfId="9716" xr:uid="{00000000-0005-0000-0000-000005260000}"/>
    <cellStyle name="Normal 51 2 2 6 3 3" xfId="24814" xr:uid="{00000000-0005-0000-0000-000002610000}"/>
    <cellStyle name="Normal 51 2 2 6 5" xfId="19801" xr:uid="{00000000-0005-0000-0000-00006D4D0000}"/>
    <cellStyle name="Normal 51 2 2 7" xfId="11394" xr:uid="{00000000-0005-0000-0000-0000932C0000}"/>
    <cellStyle name="Normal 51 2 2 7 3" xfId="26489" xr:uid="{00000000-0005-0000-0000-00008D670000}"/>
    <cellStyle name="Normal 51 2 2 8" xfId="6373" xr:uid="{00000000-0005-0000-0000-0000F6180000}"/>
    <cellStyle name="Normal 51 2 2 8 3" xfId="21472" xr:uid="{00000000-0005-0000-0000-0000F4530000}"/>
    <cellStyle name="Normal 51 2 3" xfId="1401" xr:uid="{00000000-0005-0000-0000-000089050000}"/>
    <cellStyle name="Normal 51 2 3 2" xfId="1822" xr:uid="{00000000-0005-0000-0000-00002E070000}"/>
    <cellStyle name="Normal 51 2 3 2 2" xfId="2661" xr:uid="{00000000-0005-0000-0000-0000750A0000}"/>
    <cellStyle name="Normal 51 2 3 2 2 2" xfId="4350" xr:uid="{00000000-0005-0000-0000-00000F110000}"/>
    <cellStyle name="Normal 51 2 3 2 2 2 2" xfId="14423" xr:uid="{00000000-0005-0000-0000-000068380000}"/>
    <cellStyle name="Normal 51 2 3 2 2 2 2 3" xfId="29518" xr:uid="{00000000-0005-0000-0000-000062730000}"/>
    <cellStyle name="Normal 51 2 3 2 2 2 3" xfId="9403" xr:uid="{00000000-0005-0000-0000-0000CC240000}"/>
    <cellStyle name="Normal 51 2 3 2 2 2 3 3" xfId="24501" xr:uid="{00000000-0005-0000-0000-0000C95F0000}"/>
    <cellStyle name="Normal 51 2 3 2 2 2 5" xfId="19488" xr:uid="{00000000-0005-0000-0000-0000344C0000}"/>
    <cellStyle name="Normal 51 2 3 2 2 3" xfId="6042" xr:uid="{00000000-0005-0000-0000-0000AB170000}"/>
    <cellStyle name="Normal 51 2 3 2 2 3 2" xfId="16094" xr:uid="{00000000-0005-0000-0000-0000EF3E0000}"/>
    <cellStyle name="Normal 51 2 3 2 2 3 2 3" xfId="31189" xr:uid="{00000000-0005-0000-0000-0000E9790000}"/>
    <cellStyle name="Normal 51 2 3 2 2 3 3" xfId="11074" xr:uid="{00000000-0005-0000-0000-0000532B0000}"/>
    <cellStyle name="Normal 51 2 3 2 2 3 3 3" xfId="26172" xr:uid="{00000000-0005-0000-0000-000050660000}"/>
    <cellStyle name="Normal 51 2 3 2 2 3 5" xfId="21159" xr:uid="{00000000-0005-0000-0000-0000BB520000}"/>
    <cellStyle name="Normal 51 2 3 2 2 4" xfId="12752" xr:uid="{00000000-0005-0000-0000-0000E1310000}"/>
    <cellStyle name="Normal 51 2 3 2 2 4 3" xfId="27847" xr:uid="{00000000-0005-0000-0000-0000DB6C0000}"/>
    <cellStyle name="Normal 51 2 3 2 2 5" xfId="7731" xr:uid="{00000000-0005-0000-0000-0000441E0000}"/>
    <cellStyle name="Normal 51 2 3 2 2 5 3" xfId="22830" xr:uid="{00000000-0005-0000-0000-000042590000}"/>
    <cellStyle name="Normal 51 2 3 2 2 7" xfId="17817" xr:uid="{00000000-0005-0000-0000-0000AD450000}"/>
    <cellStyle name="Normal 51 2 3 2 3" xfId="3513" xr:uid="{00000000-0005-0000-0000-0000CA0D0000}"/>
    <cellStyle name="Normal 51 2 3 2 3 2" xfId="13587" xr:uid="{00000000-0005-0000-0000-000024350000}"/>
    <cellStyle name="Normal 51 2 3 2 3 2 3" xfId="28682" xr:uid="{00000000-0005-0000-0000-00001E700000}"/>
    <cellStyle name="Normal 51 2 3 2 3 3" xfId="8567" xr:uid="{00000000-0005-0000-0000-000088210000}"/>
    <cellStyle name="Normal 51 2 3 2 3 3 3" xfId="23665" xr:uid="{00000000-0005-0000-0000-0000855C0000}"/>
    <cellStyle name="Normal 51 2 3 2 3 5" xfId="18652" xr:uid="{00000000-0005-0000-0000-0000F0480000}"/>
    <cellStyle name="Normal 51 2 3 2 4" xfId="5206" xr:uid="{00000000-0005-0000-0000-000067140000}"/>
    <cellStyle name="Normal 51 2 3 2 4 2" xfId="15258" xr:uid="{00000000-0005-0000-0000-0000AB3B0000}"/>
    <cellStyle name="Normal 51 2 3 2 4 2 3" xfId="30353" xr:uid="{00000000-0005-0000-0000-0000A5760000}"/>
    <cellStyle name="Normal 51 2 3 2 4 3" xfId="10238" xr:uid="{00000000-0005-0000-0000-00000F280000}"/>
    <cellStyle name="Normal 51 2 3 2 4 3 3" xfId="25336" xr:uid="{00000000-0005-0000-0000-00000C630000}"/>
    <cellStyle name="Normal 51 2 3 2 4 5" xfId="20323" xr:uid="{00000000-0005-0000-0000-0000774F0000}"/>
    <cellStyle name="Normal 51 2 3 2 5" xfId="11916" xr:uid="{00000000-0005-0000-0000-00009D2E0000}"/>
    <cellStyle name="Normal 51 2 3 2 5 3" xfId="27011" xr:uid="{00000000-0005-0000-0000-000097690000}"/>
    <cellStyle name="Normal 51 2 3 2 6" xfId="6895" xr:uid="{00000000-0005-0000-0000-0000001B0000}"/>
    <cellStyle name="Normal 51 2 3 2 6 3" xfId="21994" xr:uid="{00000000-0005-0000-0000-0000FE550000}"/>
    <cellStyle name="Normal 51 2 3 2 8" xfId="16981" xr:uid="{00000000-0005-0000-0000-000069420000}"/>
    <cellStyle name="Normal 51 2 3 3" xfId="2243" xr:uid="{00000000-0005-0000-0000-0000D3080000}"/>
    <cellStyle name="Normal 51 2 3 3 2" xfId="3932" xr:uid="{00000000-0005-0000-0000-00006D0F0000}"/>
    <cellStyle name="Normal 51 2 3 3 2 2" xfId="14005" xr:uid="{00000000-0005-0000-0000-0000C6360000}"/>
    <cellStyle name="Normal 51 2 3 3 2 2 3" xfId="29100" xr:uid="{00000000-0005-0000-0000-0000C0710000}"/>
    <cellStyle name="Normal 51 2 3 3 2 3" xfId="8985" xr:uid="{00000000-0005-0000-0000-00002A230000}"/>
    <cellStyle name="Normal 51 2 3 3 2 3 3" xfId="24083" xr:uid="{00000000-0005-0000-0000-0000275E0000}"/>
    <cellStyle name="Normal 51 2 3 3 2 5" xfId="19070" xr:uid="{00000000-0005-0000-0000-0000924A0000}"/>
    <cellStyle name="Normal 51 2 3 3 3" xfId="5624" xr:uid="{00000000-0005-0000-0000-000009160000}"/>
    <cellStyle name="Normal 51 2 3 3 3 2" xfId="15676" xr:uid="{00000000-0005-0000-0000-00004D3D0000}"/>
    <cellStyle name="Normal 51 2 3 3 3 2 3" xfId="30771" xr:uid="{00000000-0005-0000-0000-000047780000}"/>
    <cellStyle name="Normal 51 2 3 3 3 3" xfId="10656" xr:uid="{00000000-0005-0000-0000-0000B1290000}"/>
    <cellStyle name="Normal 51 2 3 3 3 3 3" xfId="25754" xr:uid="{00000000-0005-0000-0000-0000AE640000}"/>
    <cellStyle name="Normal 51 2 3 3 3 5" xfId="20741" xr:uid="{00000000-0005-0000-0000-000019510000}"/>
    <cellStyle name="Normal 51 2 3 3 4" xfId="12334" xr:uid="{00000000-0005-0000-0000-00003F300000}"/>
    <cellStyle name="Normal 51 2 3 3 4 3" xfId="27429" xr:uid="{00000000-0005-0000-0000-0000396B0000}"/>
    <cellStyle name="Normal 51 2 3 3 5" xfId="7313" xr:uid="{00000000-0005-0000-0000-0000A21C0000}"/>
    <cellStyle name="Normal 51 2 3 3 5 3" xfId="22412" xr:uid="{00000000-0005-0000-0000-0000A0570000}"/>
    <cellStyle name="Normal 51 2 3 3 7" xfId="17399" xr:uid="{00000000-0005-0000-0000-00000B440000}"/>
    <cellStyle name="Normal 51 2 3 4" xfId="3095" xr:uid="{00000000-0005-0000-0000-0000280C0000}"/>
    <cellStyle name="Normal 51 2 3 4 2" xfId="13169" xr:uid="{00000000-0005-0000-0000-000082330000}"/>
    <cellStyle name="Normal 51 2 3 4 2 3" xfId="28264" xr:uid="{00000000-0005-0000-0000-00007C6E0000}"/>
    <cellStyle name="Normal 51 2 3 4 3" xfId="8149" xr:uid="{00000000-0005-0000-0000-0000E61F0000}"/>
    <cellStyle name="Normal 51 2 3 4 3 3" xfId="23247" xr:uid="{00000000-0005-0000-0000-0000E35A0000}"/>
    <cellStyle name="Normal 51 2 3 4 5" xfId="18234" xr:uid="{00000000-0005-0000-0000-00004E470000}"/>
    <cellStyle name="Normal 51 2 3 5" xfId="4788" xr:uid="{00000000-0005-0000-0000-0000C5120000}"/>
    <cellStyle name="Normal 51 2 3 5 2" xfId="14840" xr:uid="{00000000-0005-0000-0000-0000093A0000}"/>
    <cellStyle name="Normal 51 2 3 5 2 3" xfId="29935" xr:uid="{00000000-0005-0000-0000-000003750000}"/>
    <cellStyle name="Normal 51 2 3 5 3" xfId="9820" xr:uid="{00000000-0005-0000-0000-00006D260000}"/>
    <cellStyle name="Normal 51 2 3 5 3 3" xfId="24918" xr:uid="{00000000-0005-0000-0000-00006A610000}"/>
    <cellStyle name="Normal 51 2 3 5 5" xfId="19905" xr:uid="{00000000-0005-0000-0000-0000D54D0000}"/>
    <cellStyle name="Normal 51 2 3 6" xfId="11498" xr:uid="{00000000-0005-0000-0000-0000FB2C0000}"/>
    <cellStyle name="Normal 51 2 3 6 3" xfId="26593" xr:uid="{00000000-0005-0000-0000-0000F5670000}"/>
    <cellStyle name="Normal 51 2 3 7" xfId="6477" xr:uid="{00000000-0005-0000-0000-00005E190000}"/>
    <cellStyle name="Normal 51 2 3 7 3" xfId="21576" xr:uid="{00000000-0005-0000-0000-00005C540000}"/>
    <cellStyle name="Normal 51 2 3 9" xfId="16563" xr:uid="{00000000-0005-0000-0000-0000C7400000}"/>
    <cellStyle name="Normal 51 2 4" xfId="1614" xr:uid="{00000000-0005-0000-0000-00005E060000}"/>
    <cellStyle name="Normal 51 2 4 2" xfId="2453" xr:uid="{00000000-0005-0000-0000-0000A5090000}"/>
    <cellStyle name="Normal 51 2 4 2 2" xfId="4142" xr:uid="{00000000-0005-0000-0000-00003F100000}"/>
    <cellStyle name="Normal 51 2 4 2 2 2" xfId="14215" xr:uid="{00000000-0005-0000-0000-000098370000}"/>
    <cellStyle name="Normal 51 2 4 2 2 2 3" xfId="29310" xr:uid="{00000000-0005-0000-0000-000092720000}"/>
    <cellStyle name="Normal 51 2 4 2 2 3" xfId="9195" xr:uid="{00000000-0005-0000-0000-0000FC230000}"/>
    <cellStyle name="Normal 51 2 4 2 2 3 3" xfId="24293" xr:uid="{00000000-0005-0000-0000-0000F95E0000}"/>
    <cellStyle name="Normal 51 2 4 2 2 5" xfId="19280" xr:uid="{00000000-0005-0000-0000-0000644B0000}"/>
    <cellStyle name="Normal 51 2 4 2 3" xfId="5834" xr:uid="{00000000-0005-0000-0000-0000DB160000}"/>
    <cellStyle name="Normal 51 2 4 2 3 2" xfId="15886" xr:uid="{00000000-0005-0000-0000-00001F3E0000}"/>
    <cellStyle name="Normal 51 2 4 2 3 2 3" xfId="30981" xr:uid="{00000000-0005-0000-0000-000019790000}"/>
    <cellStyle name="Normal 51 2 4 2 3 3" xfId="10866" xr:uid="{00000000-0005-0000-0000-0000832A0000}"/>
    <cellStyle name="Normal 51 2 4 2 3 3 3" xfId="25964" xr:uid="{00000000-0005-0000-0000-000080650000}"/>
    <cellStyle name="Normal 51 2 4 2 3 5" xfId="20951" xr:uid="{00000000-0005-0000-0000-0000EB510000}"/>
    <cellStyle name="Normal 51 2 4 2 4" xfId="12544" xr:uid="{00000000-0005-0000-0000-000011310000}"/>
    <cellStyle name="Normal 51 2 4 2 4 3" xfId="27639" xr:uid="{00000000-0005-0000-0000-00000B6C0000}"/>
    <cellStyle name="Normal 51 2 4 2 5" xfId="7523" xr:uid="{00000000-0005-0000-0000-0000741D0000}"/>
    <cellStyle name="Normal 51 2 4 2 5 3" xfId="22622" xr:uid="{00000000-0005-0000-0000-000072580000}"/>
    <cellStyle name="Normal 51 2 4 2 7" xfId="17609" xr:uid="{00000000-0005-0000-0000-0000DD440000}"/>
    <cellStyle name="Normal 51 2 4 3" xfId="3305" xr:uid="{00000000-0005-0000-0000-0000FA0C0000}"/>
    <cellStyle name="Normal 51 2 4 3 2" xfId="13379" xr:uid="{00000000-0005-0000-0000-000054340000}"/>
    <cellStyle name="Normal 51 2 4 3 2 3" xfId="28474" xr:uid="{00000000-0005-0000-0000-00004E6F0000}"/>
    <cellStyle name="Normal 51 2 4 3 3" xfId="8359" xr:uid="{00000000-0005-0000-0000-0000B8200000}"/>
    <cellStyle name="Normal 51 2 4 3 3 3" xfId="23457" xr:uid="{00000000-0005-0000-0000-0000B55B0000}"/>
    <cellStyle name="Normal 51 2 4 3 5" xfId="18444" xr:uid="{00000000-0005-0000-0000-000020480000}"/>
    <cellStyle name="Normal 51 2 4 4" xfId="4998" xr:uid="{00000000-0005-0000-0000-000097130000}"/>
    <cellStyle name="Normal 51 2 4 4 2" xfId="15050" xr:uid="{00000000-0005-0000-0000-0000DB3A0000}"/>
    <cellStyle name="Normal 51 2 4 4 2 3" xfId="30145" xr:uid="{00000000-0005-0000-0000-0000D5750000}"/>
    <cellStyle name="Normal 51 2 4 4 3" xfId="10030" xr:uid="{00000000-0005-0000-0000-00003F270000}"/>
    <cellStyle name="Normal 51 2 4 4 3 3" xfId="25128" xr:uid="{00000000-0005-0000-0000-00003C620000}"/>
    <cellStyle name="Normal 51 2 4 4 5" xfId="20115" xr:uid="{00000000-0005-0000-0000-0000A74E0000}"/>
    <cellStyle name="Normal 51 2 4 5" xfId="11708" xr:uid="{00000000-0005-0000-0000-0000CD2D0000}"/>
    <cellStyle name="Normal 51 2 4 5 3" xfId="26803" xr:uid="{00000000-0005-0000-0000-0000C7680000}"/>
    <cellStyle name="Normal 51 2 4 6" xfId="6687" xr:uid="{00000000-0005-0000-0000-0000301A0000}"/>
    <cellStyle name="Normal 51 2 4 6 3" xfId="21786" xr:uid="{00000000-0005-0000-0000-00002E550000}"/>
    <cellStyle name="Normal 51 2 4 8" xfId="16773" xr:uid="{00000000-0005-0000-0000-000099410000}"/>
    <cellStyle name="Normal 51 2 5" xfId="2035" xr:uid="{00000000-0005-0000-0000-000003080000}"/>
    <cellStyle name="Normal 51 2 5 2" xfId="3724" xr:uid="{00000000-0005-0000-0000-00009D0E0000}"/>
    <cellStyle name="Normal 51 2 5 2 2" xfId="13797" xr:uid="{00000000-0005-0000-0000-0000F6350000}"/>
    <cellStyle name="Normal 51 2 5 2 2 3" xfId="28892" xr:uid="{00000000-0005-0000-0000-0000F0700000}"/>
    <cellStyle name="Normal 51 2 5 2 3" xfId="8777" xr:uid="{00000000-0005-0000-0000-00005A220000}"/>
    <cellStyle name="Normal 51 2 5 2 3 3" xfId="23875" xr:uid="{00000000-0005-0000-0000-0000575D0000}"/>
    <cellStyle name="Normal 51 2 5 2 5" xfId="18862" xr:uid="{00000000-0005-0000-0000-0000C2490000}"/>
    <cellStyle name="Normal 51 2 5 3" xfId="5416" xr:uid="{00000000-0005-0000-0000-000039150000}"/>
    <cellStyle name="Normal 51 2 5 3 2" xfId="15468" xr:uid="{00000000-0005-0000-0000-00007D3C0000}"/>
    <cellStyle name="Normal 51 2 5 3 2 3" xfId="30563" xr:uid="{00000000-0005-0000-0000-000077770000}"/>
    <cellStyle name="Normal 51 2 5 3 3" xfId="10448" xr:uid="{00000000-0005-0000-0000-0000E1280000}"/>
    <cellStyle name="Normal 51 2 5 3 3 3" xfId="25546" xr:uid="{00000000-0005-0000-0000-0000DE630000}"/>
    <cellStyle name="Normal 51 2 5 3 5" xfId="20533" xr:uid="{00000000-0005-0000-0000-000049500000}"/>
    <cellStyle name="Normal 51 2 5 4" xfId="12126" xr:uid="{00000000-0005-0000-0000-00006F2F0000}"/>
    <cellStyle name="Normal 51 2 5 4 3" xfId="27221" xr:uid="{00000000-0005-0000-0000-0000696A0000}"/>
    <cellStyle name="Normal 51 2 5 5" xfId="7105" xr:uid="{00000000-0005-0000-0000-0000D21B0000}"/>
    <cellStyle name="Normal 51 2 5 5 3" xfId="22204" xr:uid="{00000000-0005-0000-0000-0000D0560000}"/>
    <cellStyle name="Normal 51 2 5 7" xfId="17191" xr:uid="{00000000-0005-0000-0000-00003B430000}"/>
    <cellStyle name="Normal 51 2 6" xfId="2887" xr:uid="{00000000-0005-0000-0000-0000580B0000}"/>
    <cellStyle name="Normal 51 2 6 2" xfId="12961" xr:uid="{00000000-0005-0000-0000-0000B2320000}"/>
    <cellStyle name="Normal 51 2 6 2 3" xfId="28056" xr:uid="{00000000-0005-0000-0000-0000AC6D0000}"/>
    <cellStyle name="Normal 51 2 6 3" xfId="7941" xr:uid="{00000000-0005-0000-0000-0000161F0000}"/>
    <cellStyle name="Normal 51 2 6 3 3" xfId="23039" xr:uid="{00000000-0005-0000-0000-0000135A0000}"/>
    <cellStyle name="Normal 51 2 6 5" xfId="18026" xr:uid="{00000000-0005-0000-0000-00007E460000}"/>
    <cellStyle name="Normal 51 2 7" xfId="4580" xr:uid="{00000000-0005-0000-0000-0000F5110000}"/>
    <cellStyle name="Normal 51 2 7 2" xfId="14632" xr:uid="{00000000-0005-0000-0000-000039390000}"/>
    <cellStyle name="Normal 51 2 7 2 3" xfId="29727" xr:uid="{00000000-0005-0000-0000-000033740000}"/>
    <cellStyle name="Normal 51 2 7 3" xfId="9612" xr:uid="{00000000-0005-0000-0000-00009D250000}"/>
    <cellStyle name="Normal 51 2 7 3 3" xfId="24710" xr:uid="{00000000-0005-0000-0000-00009A600000}"/>
    <cellStyle name="Normal 51 2 7 5" xfId="19697" xr:uid="{00000000-0005-0000-0000-0000054D0000}"/>
    <cellStyle name="Normal 51 2 8" xfId="11290" xr:uid="{00000000-0005-0000-0000-00002B2C0000}"/>
    <cellStyle name="Normal 51 2 8 3" xfId="26385" xr:uid="{00000000-0005-0000-0000-000025670000}"/>
    <cellStyle name="Normal 51 2 9" xfId="6269" xr:uid="{00000000-0005-0000-0000-00008E180000}"/>
    <cellStyle name="Normal 51 2 9 3" xfId="21368" xr:uid="{00000000-0005-0000-0000-00008C530000}"/>
    <cellStyle name="Normal 51 3" xfId="1234" xr:uid="{00000000-0005-0000-0000-0000E2040000}"/>
    <cellStyle name="Normal 51 3 10" xfId="16407" xr:uid="{00000000-0005-0000-0000-00002B400000}"/>
    <cellStyle name="Normal 51 3 2" xfId="1453" xr:uid="{00000000-0005-0000-0000-0000BD050000}"/>
    <cellStyle name="Normal 51 3 2 2" xfId="1874" xr:uid="{00000000-0005-0000-0000-000062070000}"/>
    <cellStyle name="Normal 51 3 2 2 2" xfId="2713" xr:uid="{00000000-0005-0000-0000-0000A90A0000}"/>
    <cellStyle name="Normal 51 3 2 2 2 2" xfId="4402" xr:uid="{00000000-0005-0000-0000-000043110000}"/>
    <cellStyle name="Normal 51 3 2 2 2 2 2" xfId="14475" xr:uid="{00000000-0005-0000-0000-00009C380000}"/>
    <cellStyle name="Normal 51 3 2 2 2 2 2 3" xfId="29570" xr:uid="{00000000-0005-0000-0000-000096730000}"/>
    <cellStyle name="Normal 51 3 2 2 2 2 3" xfId="9455" xr:uid="{00000000-0005-0000-0000-000000250000}"/>
    <cellStyle name="Normal 51 3 2 2 2 2 3 3" xfId="24553" xr:uid="{00000000-0005-0000-0000-0000FD5F0000}"/>
    <cellStyle name="Normal 51 3 2 2 2 2 5" xfId="19540" xr:uid="{00000000-0005-0000-0000-0000684C0000}"/>
    <cellStyle name="Normal 51 3 2 2 2 3" xfId="6094" xr:uid="{00000000-0005-0000-0000-0000DF170000}"/>
    <cellStyle name="Normal 51 3 2 2 2 3 2" xfId="16146" xr:uid="{00000000-0005-0000-0000-0000233F0000}"/>
    <cellStyle name="Normal 51 3 2 2 2 3 2 3" xfId="31241" xr:uid="{00000000-0005-0000-0000-00001D7A0000}"/>
    <cellStyle name="Normal 51 3 2 2 2 3 3" xfId="11126" xr:uid="{00000000-0005-0000-0000-0000872B0000}"/>
    <cellStyle name="Normal 51 3 2 2 2 3 3 3" xfId="26224" xr:uid="{00000000-0005-0000-0000-000084660000}"/>
    <cellStyle name="Normal 51 3 2 2 2 3 5" xfId="21211" xr:uid="{00000000-0005-0000-0000-0000EF520000}"/>
    <cellStyle name="Normal 51 3 2 2 2 4" xfId="12804" xr:uid="{00000000-0005-0000-0000-000015320000}"/>
    <cellStyle name="Normal 51 3 2 2 2 4 3" xfId="27899" xr:uid="{00000000-0005-0000-0000-00000F6D0000}"/>
    <cellStyle name="Normal 51 3 2 2 2 5" xfId="7783" xr:uid="{00000000-0005-0000-0000-0000781E0000}"/>
    <cellStyle name="Normal 51 3 2 2 2 5 3" xfId="22882" xr:uid="{00000000-0005-0000-0000-000076590000}"/>
    <cellStyle name="Normal 51 3 2 2 2 7" xfId="17869" xr:uid="{00000000-0005-0000-0000-0000E1450000}"/>
    <cellStyle name="Normal 51 3 2 2 3" xfId="3565" xr:uid="{00000000-0005-0000-0000-0000FE0D0000}"/>
    <cellStyle name="Normal 51 3 2 2 3 2" xfId="13639" xr:uid="{00000000-0005-0000-0000-000058350000}"/>
    <cellStyle name="Normal 51 3 2 2 3 2 3" xfId="28734" xr:uid="{00000000-0005-0000-0000-000052700000}"/>
    <cellStyle name="Normal 51 3 2 2 3 3" xfId="8619" xr:uid="{00000000-0005-0000-0000-0000BC210000}"/>
    <cellStyle name="Normal 51 3 2 2 3 3 3" xfId="23717" xr:uid="{00000000-0005-0000-0000-0000B95C0000}"/>
    <cellStyle name="Normal 51 3 2 2 3 5" xfId="18704" xr:uid="{00000000-0005-0000-0000-000024490000}"/>
    <cellStyle name="Normal 51 3 2 2 4" xfId="5258" xr:uid="{00000000-0005-0000-0000-00009B140000}"/>
    <cellStyle name="Normal 51 3 2 2 4 2" xfId="15310" xr:uid="{00000000-0005-0000-0000-0000DF3B0000}"/>
    <cellStyle name="Normal 51 3 2 2 4 2 3" xfId="30405" xr:uid="{00000000-0005-0000-0000-0000D9760000}"/>
    <cellStyle name="Normal 51 3 2 2 4 3" xfId="10290" xr:uid="{00000000-0005-0000-0000-000043280000}"/>
    <cellStyle name="Normal 51 3 2 2 4 3 3" xfId="25388" xr:uid="{00000000-0005-0000-0000-000040630000}"/>
    <cellStyle name="Normal 51 3 2 2 4 5" xfId="20375" xr:uid="{00000000-0005-0000-0000-0000AB4F0000}"/>
    <cellStyle name="Normal 51 3 2 2 5" xfId="11968" xr:uid="{00000000-0005-0000-0000-0000D12E0000}"/>
    <cellStyle name="Normal 51 3 2 2 5 3" xfId="27063" xr:uid="{00000000-0005-0000-0000-0000CB690000}"/>
    <cellStyle name="Normal 51 3 2 2 6" xfId="6947" xr:uid="{00000000-0005-0000-0000-0000341B0000}"/>
    <cellStyle name="Normal 51 3 2 2 6 3" xfId="22046" xr:uid="{00000000-0005-0000-0000-000032560000}"/>
    <cellStyle name="Normal 51 3 2 2 8" xfId="17033" xr:uid="{00000000-0005-0000-0000-00009D420000}"/>
    <cellStyle name="Normal 51 3 2 3" xfId="2295" xr:uid="{00000000-0005-0000-0000-000007090000}"/>
    <cellStyle name="Normal 51 3 2 3 2" xfId="3984" xr:uid="{00000000-0005-0000-0000-0000A10F0000}"/>
    <cellStyle name="Normal 51 3 2 3 2 2" xfId="14057" xr:uid="{00000000-0005-0000-0000-0000FA360000}"/>
    <cellStyle name="Normal 51 3 2 3 2 2 3" xfId="29152" xr:uid="{00000000-0005-0000-0000-0000F4710000}"/>
    <cellStyle name="Normal 51 3 2 3 2 3" xfId="9037" xr:uid="{00000000-0005-0000-0000-00005E230000}"/>
    <cellStyle name="Normal 51 3 2 3 2 3 3" xfId="24135" xr:uid="{00000000-0005-0000-0000-00005B5E0000}"/>
    <cellStyle name="Normal 51 3 2 3 2 5" xfId="19122" xr:uid="{00000000-0005-0000-0000-0000C64A0000}"/>
    <cellStyle name="Normal 51 3 2 3 3" xfId="5676" xr:uid="{00000000-0005-0000-0000-00003D160000}"/>
    <cellStyle name="Normal 51 3 2 3 3 2" xfId="15728" xr:uid="{00000000-0005-0000-0000-0000813D0000}"/>
    <cellStyle name="Normal 51 3 2 3 3 2 3" xfId="30823" xr:uid="{00000000-0005-0000-0000-00007B780000}"/>
    <cellStyle name="Normal 51 3 2 3 3 3" xfId="10708" xr:uid="{00000000-0005-0000-0000-0000E5290000}"/>
    <cellStyle name="Normal 51 3 2 3 3 3 3" xfId="25806" xr:uid="{00000000-0005-0000-0000-0000E2640000}"/>
    <cellStyle name="Normal 51 3 2 3 3 5" xfId="20793" xr:uid="{00000000-0005-0000-0000-00004D510000}"/>
    <cellStyle name="Normal 51 3 2 3 4" xfId="12386" xr:uid="{00000000-0005-0000-0000-000073300000}"/>
    <cellStyle name="Normal 51 3 2 3 4 3" xfId="27481" xr:uid="{00000000-0005-0000-0000-00006D6B0000}"/>
    <cellStyle name="Normal 51 3 2 3 5" xfId="7365" xr:uid="{00000000-0005-0000-0000-0000D61C0000}"/>
    <cellStyle name="Normal 51 3 2 3 5 3" xfId="22464" xr:uid="{00000000-0005-0000-0000-0000D4570000}"/>
    <cellStyle name="Normal 51 3 2 3 7" xfId="17451" xr:uid="{00000000-0005-0000-0000-00003F440000}"/>
    <cellStyle name="Normal 51 3 2 4" xfId="3147" xr:uid="{00000000-0005-0000-0000-00005C0C0000}"/>
    <cellStyle name="Normal 51 3 2 4 2" xfId="13221" xr:uid="{00000000-0005-0000-0000-0000B6330000}"/>
    <cellStyle name="Normal 51 3 2 4 2 3" xfId="28316" xr:uid="{00000000-0005-0000-0000-0000B06E0000}"/>
    <cellStyle name="Normal 51 3 2 4 3" xfId="8201" xr:uid="{00000000-0005-0000-0000-00001A200000}"/>
    <cellStyle name="Normal 51 3 2 4 3 3" xfId="23299" xr:uid="{00000000-0005-0000-0000-0000175B0000}"/>
    <cellStyle name="Normal 51 3 2 4 5" xfId="18286" xr:uid="{00000000-0005-0000-0000-000082470000}"/>
    <cellStyle name="Normal 51 3 2 5" xfId="4840" xr:uid="{00000000-0005-0000-0000-0000F9120000}"/>
    <cellStyle name="Normal 51 3 2 5 2" xfId="14892" xr:uid="{00000000-0005-0000-0000-00003D3A0000}"/>
    <cellStyle name="Normal 51 3 2 5 2 3" xfId="29987" xr:uid="{00000000-0005-0000-0000-000037750000}"/>
    <cellStyle name="Normal 51 3 2 5 3" xfId="9872" xr:uid="{00000000-0005-0000-0000-0000A1260000}"/>
    <cellStyle name="Normal 51 3 2 5 3 3" xfId="24970" xr:uid="{00000000-0005-0000-0000-00009E610000}"/>
    <cellStyle name="Normal 51 3 2 5 5" xfId="19957" xr:uid="{00000000-0005-0000-0000-0000094E0000}"/>
    <cellStyle name="Normal 51 3 2 6" xfId="11550" xr:uid="{00000000-0005-0000-0000-00002F2D0000}"/>
    <cellStyle name="Normal 51 3 2 6 3" xfId="26645" xr:uid="{00000000-0005-0000-0000-000029680000}"/>
    <cellStyle name="Normal 51 3 2 7" xfId="6529" xr:uid="{00000000-0005-0000-0000-000092190000}"/>
    <cellStyle name="Normal 51 3 2 7 3" xfId="21628" xr:uid="{00000000-0005-0000-0000-000090540000}"/>
    <cellStyle name="Normal 51 3 2 9" xfId="16615" xr:uid="{00000000-0005-0000-0000-0000FB400000}"/>
    <cellStyle name="Normal 51 3 3" xfId="1666" xr:uid="{00000000-0005-0000-0000-000092060000}"/>
    <cellStyle name="Normal 51 3 3 2" xfId="2505" xr:uid="{00000000-0005-0000-0000-0000D9090000}"/>
    <cellStyle name="Normal 51 3 3 2 2" xfId="4194" xr:uid="{00000000-0005-0000-0000-000073100000}"/>
    <cellStyle name="Normal 51 3 3 2 2 2" xfId="14267" xr:uid="{00000000-0005-0000-0000-0000CC370000}"/>
    <cellStyle name="Normal 51 3 3 2 2 2 3" xfId="29362" xr:uid="{00000000-0005-0000-0000-0000C6720000}"/>
    <cellStyle name="Normal 51 3 3 2 2 3" xfId="9247" xr:uid="{00000000-0005-0000-0000-000030240000}"/>
    <cellStyle name="Normal 51 3 3 2 2 3 3" xfId="24345" xr:uid="{00000000-0005-0000-0000-00002D5F0000}"/>
    <cellStyle name="Normal 51 3 3 2 2 5" xfId="19332" xr:uid="{00000000-0005-0000-0000-0000984B0000}"/>
    <cellStyle name="Normal 51 3 3 2 3" xfId="5886" xr:uid="{00000000-0005-0000-0000-00000F170000}"/>
    <cellStyle name="Normal 51 3 3 2 3 2" xfId="15938" xr:uid="{00000000-0005-0000-0000-0000533E0000}"/>
    <cellStyle name="Normal 51 3 3 2 3 2 3" xfId="31033" xr:uid="{00000000-0005-0000-0000-00004D790000}"/>
    <cellStyle name="Normal 51 3 3 2 3 3" xfId="10918" xr:uid="{00000000-0005-0000-0000-0000B72A0000}"/>
    <cellStyle name="Normal 51 3 3 2 3 3 3" xfId="26016" xr:uid="{00000000-0005-0000-0000-0000B4650000}"/>
    <cellStyle name="Normal 51 3 3 2 3 5" xfId="21003" xr:uid="{00000000-0005-0000-0000-00001F520000}"/>
    <cellStyle name="Normal 51 3 3 2 4" xfId="12596" xr:uid="{00000000-0005-0000-0000-000045310000}"/>
    <cellStyle name="Normal 51 3 3 2 4 3" xfId="27691" xr:uid="{00000000-0005-0000-0000-00003F6C0000}"/>
    <cellStyle name="Normal 51 3 3 2 5" xfId="7575" xr:uid="{00000000-0005-0000-0000-0000A81D0000}"/>
    <cellStyle name="Normal 51 3 3 2 5 3" xfId="22674" xr:uid="{00000000-0005-0000-0000-0000A6580000}"/>
    <cellStyle name="Normal 51 3 3 2 7" xfId="17661" xr:uid="{00000000-0005-0000-0000-000011450000}"/>
    <cellStyle name="Normal 51 3 3 3" xfId="3357" xr:uid="{00000000-0005-0000-0000-00002E0D0000}"/>
    <cellStyle name="Normal 51 3 3 3 2" xfId="13431" xr:uid="{00000000-0005-0000-0000-000088340000}"/>
    <cellStyle name="Normal 51 3 3 3 2 3" xfId="28526" xr:uid="{00000000-0005-0000-0000-0000826F0000}"/>
    <cellStyle name="Normal 51 3 3 3 3" xfId="8411" xr:uid="{00000000-0005-0000-0000-0000EC200000}"/>
    <cellStyle name="Normal 51 3 3 3 3 3" xfId="23509" xr:uid="{00000000-0005-0000-0000-0000E95B0000}"/>
    <cellStyle name="Normal 51 3 3 3 5" xfId="18496" xr:uid="{00000000-0005-0000-0000-000054480000}"/>
    <cellStyle name="Normal 51 3 3 4" xfId="5050" xr:uid="{00000000-0005-0000-0000-0000CB130000}"/>
    <cellStyle name="Normal 51 3 3 4 2" xfId="15102" xr:uid="{00000000-0005-0000-0000-00000F3B0000}"/>
    <cellStyle name="Normal 51 3 3 4 2 3" xfId="30197" xr:uid="{00000000-0005-0000-0000-000009760000}"/>
    <cellStyle name="Normal 51 3 3 4 3" xfId="10082" xr:uid="{00000000-0005-0000-0000-000073270000}"/>
    <cellStyle name="Normal 51 3 3 4 3 3" xfId="25180" xr:uid="{00000000-0005-0000-0000-000070620000}"/>
    <cellStyle name="Normal 51 3 3 4 5" xfId="20167" xr:uid="{00000000-0005-0000-0000-0000DB4E0000}"/>
    <cellStyle name="Normal 51 3 3 5" xfId="11760" xr:uid="{00000000-0005-0000-0000-0000012E0000}"/>
    <cellStyle name="Normal 51 3 3 5 3" xfId="26855" xr:uid="{00000000-0005-0000-0000-0000FB680000}"/>
    <cellStyle name="Normal 51 3 3 6" xfId="6739" xr:uid="{00000000-0005-0000-0000-0000641A0000}"/>
    <cellStyle name="Normal 51 3 3 6 3" xfId="21838" xr:uid="{00000000-0005-0000-0000-000062550000}"/>
    <cellStyle name="Normal 51 3 3 8" xfId="16825" xr:uid="{00000000-0005-0000-0000-0000CD410000}"/>
    <cellStyle name="Normal 51 3 4" xfId="2087" xr:uid="{00000000-0005-0000-0000-000037080000}"/>
    <cellStyle name="Normal 51 3 4 2" xfId="3776" xr:uid="{00000000-0005-0000-0000-0000D10E0000}"/>
    <cellStyle name="Normal 51 3 4 2 2" xfId="13849" xr:uid="{00000000-0005-0000-0000-00002A360000}"/>
    <cellStyle name="Normal 51 3 4 2 2 3" xfId="28944" xr:uid="{00000000-0005-0000-0000-000024710000}"/>
    <cellStyle name="Normal 51 3 4 2 3" xfId="8829" xr:uid="{00000000-0005-0000-0000-00008E220000}"/>
    <cellStyle name="Normal 51 3 4 2 3 3" xfId="23927" xr:uid="{00000000-0005-0000-0000-00008B5D0000}"/>
    <cellStyle name="Normal 51 3 4 2 5" xfId="18914" xr:uid="{00000000-0005-0000-0000-0000F6490000}"/>
    <cellStyle name="Normal 51 3 4 3" xfId="5468" xr:uid="{00000000-0005-0000-0000-00006D150000}"/>
    <cellStyle name="Normal 51 3 4 3 2" xfId="15520" xr:uid="{00000000-0005-0000-0000-0000B13C0000}"/>
    <cellStyle name="Normal 51 3 4 3 2 3" xfId="30615" xr:uid="{00000000-0005-0000-0000-0000AB770000}"/>
    <cellStyle name="Normal 51 3 4 3 3" xfId="10500" xr:uid="{00000000-0005-0000-0000-000015290000}"/>
    <cellStyle name="Normal 51 3 4 3 3 3" xfId="25598" xr:uid="{00000000-0005-0000-0000-000012640000}"/>
    <cellStyle name="Normal 51 3 4 3 5" xfId="20585" xr:uid="{00000000-0005-0000-0000-00007D500000}"/>
    <cellStyle name="Normal 51 3 4 4" xfId="12178" xr:uid="{00000000-0005-0000-0000-0000A32F0000}"/>
    <cellStyle name="Normal 51 3 4 4 3" xfId="27273" xr:uid="{00000000-0005-0000-0000-00009D6A0000}"/>
    <cellStyle name="Normal 51 3 4 5" xfId="7157" xr:uid="{00000000-0005-0000-0000-0000061C0000}"/>
    <cellStyle name="Normal 51 3 4 5 3" xfId="22256" xr:uid="{00000000-0005-0000-0000-000004570000}"/>
    <cellStyle name="Normal 51 3 4 7" xfId="17243" xr:uid="{00000000-0005-0000-0000-00006F430000}"/>
    <cellStyle name="Normal 51 3 5" xfId="2939" xr:uid="{00000000-0005-0000-0000-00008C0B0000}"/>
    <cellStyle name="Normal 51 3 5 2" xfId="13013" xr:uid="{00000000-0005-0000-0000-0000E6320000}"/>
    <cellStyle name="Normal 51 3 5 2 3" xfId="28108" xr:uid="{00000000-0005-0000-0000-0000E06D0000}"/>
    <cellStyle name="Normal 51 3 5 3" xfId="7993" xr:uid="{00000000-0005-0000-0000-00004A1F0000}"/>
    <cellStyle name="Normal 51 3 5 3 3" xfId="23091" xr:uid="{00000000-0005-0000-0000-0000475A0000}"/>
    <cellStyle name="Normal 51 3 5 5" xfId="18078" xr:uid="{00000000-0005-0000-0000-0000B2460000}"/>
    <cellStyle name="Normal 51 3 6" xfId="4632" xr:uid="{00000000-0005-0000-0000-000029120000}"/>
    <cellStyle name="Normal 51 3 6 2" xfId="14684" xr:uid="{00000000-0005-0000-0000-00006D390000}"/>
    <cellStyle name="Normal 51 3 6 2 3" xfId="29779" xr:uid="{00000000-0005-0000-0000-000067740000}"/>
    <cellStyle name="Normal 51 3 6 3" xfId="9664" xr:uid="{00000000-0005-0000-0000-0000D1250000}"/>
    <cellStyle name="Normal 51 3 6 3 3" xfId="24762" xr:uid="{00000000-0005-0000-0000-0000CE600000}"/>
    <cellStyle name="Normal 51 3 6 5" xfId="19749" xr:uid="{00000000-0005-0000-0000-0000394D0000}"/>
    <cellStyle name="Normal 51 3 7" xfId="11342" xr:uid="{00000000-0005-0000-0000-00005F2C0000}"/>
    <cellStyle name="Normal 51 3 7 3" xfId="26437" xr:uid="{00000000-0005-0000-0000-000059670000}"/>
    <cellStyle name="Normal 51 3 8" xfId="6321" xr:uid="{00000000-0005-0000-0000-0000C2180000}"/>
    <cellStyle name="Normal 51 3 8 3" xfId="21420" xr:uid="{00000000-0005-0000-0000-0000C0530000}"/>
    <cellStyle name="Normal 51 4" xfId="1347" xr:uid="{00000000-0005-0000-0000-000053050000}"/>
    <cellStyle name="Normal 51 4 2" xfId="1770" xr:uid="{00000000-0005-0000-0000-0000FA060000}"/>
    <cellStyle name="Normal 51 4 2 2" xfId="2609" xr:uid="{00000000-0005-0000-0000-0000410A0000}"/>
    <cellStyle name="Normal 51 4 2 2 2" xfId="4298" xr:uid="{00000000-0005-0000-0000-0000DB100000}"/>
    <cellStyle name="Normal 51 4 2 2 2 2" xfId="14371" xr:uid="{00000000-0005-0000-0000-000034380000}"/>
    <cellStyle name="Normal 51 4 2 2 2 2 3" xfId="29466" xr:uid="{00000000-0005-0000-0000-00002E730000}"/>
    <cellStyle name="Normal 51 4 2 2 2 3" xfId="9351" xr:uid="{00000000-0005-0000-0000-000098240000}"/>
    <cellStyle name="Normal 51 4 2 2 2 3 3" xfId="24449" xr:uid="{00000000-0005-0000-0000-0000955F0000}"/>
    <cellStyle name="Normal 51 4 2 2 2 5" xfId="19436" xr:uid="{00000000-0005-0000-0000-0000004C0000}"/>
    <cellStyle name="Normal 51 4 2 2 3" xfId="5990" xr:uid="{00000000-0005-0000-0000-000077170000}"/>
    <cellStyle name="Normal 51 4 2 2 3 2" xfId="16042" xr:uid="{00000000-0005-0000-0000-0000BB3E0000}"/>
    <cellStyle name="Normal 51 4 2 2 3 2 3" xfId="31137" xr:uid="{00000000-0005-0000-0000-0000B5790000}"/>
    <cellStyle name="Normal 51 4 2 2 3 3" xfId="11022" xr:uid="{00000000-0005-0000-0000-00001F2B0000}"/>
    <cellStyle name="Normal 51 4 2 2 3 3 3" xfId="26120" xr:uid="{00000000-0005-0000-0000-00001C660000}"/>
    <cellStyle name="Normal 51 4 2 2 3 5" xfId="21107" xr:uid="{00000000-0005-0000-0000-000087520000}"/>
    <cellStyle name="Normal 51 4 2 2 4" xfId="12700" xr:uid="{00000000-0005-0000-0000-0000AD310000}"/>
    <cellStyle name="Normal 51 4 2 2 4 3" xfId="27795" xr:uid="{00000000-0005-0000-0000-0000A76C0000}"/>
    <cellStyle name="Normal 51 4 2 2 5" xfId="7679" xr:uid="{00000000-0005-0000-0000-0000101E0000}"/>
    <cellStyle name="Normal 51 4 2 2 5 3" xfId="22778" xr:uid="{00000000-0005-0000-0000-00000E590000}"/>
    <cellStyle name="Normal 51 4 2 2 7" xfId="17765" xr:uid="{00000000-0005-0000-0000-000079450000}"/>
    <cellStyle name="Normal 51 4 2 3" xfId="3461" xr:uid="{00000000-0005-0000-0000-0000960D0000}"/>
    <cellStyle name="Normal 51 4 2 3 2" xfId="13535" xr:uid="{00000000-0005-0000-0000-0000F0340000}"/>
    <cellStyle name="Normal 51 4 2 3 2 3" xfId="28630" xr:uid="{00000000-0005-0000-0000-0000EA6F0000}"/>
    <cellStyle name="Normal 51 4 2 3 3" xfId="8515" xr:uid="{00000000-0005-0000-0000-000054210000}"/>
    <cellStyle name="Normal 51 4 2 3 3 3" xfId="23613" xr:uid="{00000000-0005-0000-0000-0000515C0000}"/>
    <cellStyle name="Normal 51 4 2 3 5" xfId="18600" xr:uid="{00000000-0005-0000-0000-0000BC480000}"/>
    <cellStyle name="Normal 51 4 2 4" xfId="5154" xr:uid="{00000000-0005-0000-0000-000033140000}"/>
    <cellStyle name="Normal 51 4 2 4 2" xfId="15206" xr:uid="{00000000-0005-0000-0000-0000773B0000}"/>
    <cellStyle name="Normal 51 4 2 4 2 3" xfId="30301" xr:uid="{00000000-0005-0000-0000-000071760000}"/>
    <cellStyle name="Normal 51 4 2 4 3" xfId="10186" xr:uid="{00000000-0005-0000-0000-0000DB270000}"/>
    <cellStyle name="Normal 51 4 2 4 3 3" xfId="25284" xr:uid="{00000000-0005-0000-0000-0000D8620000}"/>
    <cellStyle name="Normal 51 4 2 4 5" xfId="20271" xr:uid="{00000000-0005-0000-0000-0000434F0000}"/>
    <cellStyle name="Normal 51 4 2 5" xfId="11864" xr:uid="{00000000-0005-0000-0000-0000692E0000}"/>
    <cellStyle name="Normal 51 4 2 5 3" xfId="26959" xr:uid="{00000000-0005-0000-0000-000063690000}"/>
    <cellStyle name="Normal 51 4 2 6" xfId="6843" xr:uid="{00000000-0005-0000-0000-0000CC1A0000}"/>
    <cellStyle name="Normal 51 4 2 6 3" xfId="21942" xr:uid="{00000000-0005-0000-0000-0000CA550000}"/>
    <cellStyle name="Normal 51 4 2 8" xfId="16929" xr:uid="{00000000-0005-0000-0000-000035420000}"/>
    <cellStyle name="Normal 51 4 3" xfId="2191" xr:uid="{00000000-0005-0000-0000-00009F080000}"/>
    <cellStyle name="Normal 51 4 3 2" xfId="3880" xr:uid="{00000000-0005-0000-0000-0000390F0000}"/>
    <cellStyle name="Normal 51 4 3 2 2" xfId="13953" xr:uid="{00000000-0005-0000-0000-000092360000}"/>
    <cellStyle name="Normal 51 4 3 2 2 3" xfId="29048" xr:uid="{00000000-0005-0000-0000-00008C710000}"/>
    <cellStyle name="Normal 51 4 3 2 3" xfId="8933" xr:uid="{00000000-0005-0000-0000-0000F6220000}"/>
    <cellStyle name="Normal 51 4 3 2 3 3" xfId="24031" xr:uid="{00000000-0005-0000-0000-0000F35D0000}"/>
    <cellStyle name="Normal 51 4 3 2 5" xfId="19018" xr:uid="{00000000-0005-0000-0000-00005E4A0000}"/>
    <cellStyle name="Normal 51 4 3 3" xfId="5572" xr:uid="{00000000-0005-0000-0000-0000D5150000}"/>
    <cellStyle name="Normal 51 4 3 3 2" xfId="15624" xr:uid="{00000000-0005-0000-0000-0000193D0000}"/>
    <cellStyle name="Normal 51 4 3 3 2 3" xfId="30719" xr:uid="{00000000-0005-0000-0000-000013780000}"/>
    <cellStyle name="Normal 51 4 3 3 3" xfId="10604" xr:uid="{00000000-0005-0000-0000-00007D290000}"/>
    <cellStyle name="Normal 51 4 3 3 3 3" xfId="25702" xr:uid="{00000000-0005-0000-0000-00007A640000}"/>
    <cellStyle name="Normal 51 4 3 3 5" xfId="20689" xr:uid="{00000000-0005-0000-0000-0000E5500000}"/>
    <cellStyle name="Normal 51 4 3 4" xfId="12282" xr:uid="{00000000-0005-0000-0000-00000B300000}"/>
    <cellStyle name="Normal 51 4 3 4 3" xfId="27377" xr:uid="{00000000-0005-0000-0000-0000056B0000}"/>
    <cellStyle name="Normal 51 4 3 5" xfId="7261" xr:uid="{00000000-0005-0000-0000-00006E1C0000}"/>
    <cellStyle name="Normal 51 4 3 5 3" xfId="22360" xr:uid="{00000000-0005-0000-0000-00006C570000}"/>
    <cellStyle name="Normal 51 4 3 7" xfId="17347" xr:uid="{00000000-0005-0000-0000-0000D7430000}"/>
    <cellStyle name="Normal 51 4 4" xfId="3043" xr:uid="{00000000-0005-0000-0000-0000F40B0000}"/>
    <cellStyle name="Normal 51 4 4 2" xfId="13117" xr:uid="{00000000-0005-0000-0000-00004E330000}"/>
    <cellStyle name="Normal 51 4 4 2 3" xfId="28212" xr:uid="{00000000-0005-0000-0000-0000486E0000}"/>
    <cellStyle name="Normal 51 4 4 3" xfId="8097" xr:uid="{00000000-0005-0000-0000-0000B21F0000}"/>
    <cellStyle name="Normal 51 4 4 3 3" xfId="23195" xr:uid="{00000000-0005-0000-0000-0000AF5A0000}"/>
    <cellStyle name="Normal 51 4 4 5" xfId="18182" xr:uid="{00000000-0005-0000-0000-00001A470000}"/>
    <cellStyle name="Normal 51 4 5" xfId="4736" xr:uid="{00000000-0005-0000-0000-000091120000}"/>
    <cellStyle name="Normal 51 4 5 2" xfId="14788" xr:uid="{00000000-0005-0000-0000-0000D5390000}"/>
    <cellStyle name="Normal 51 4 5 2 3" xfId="29883" xr:uid="{00000000-0005-0000-0000-0000CF740000}"/>
    <cellStyle name="Normal 51 4 5 3" xfId="9768" xr:uid="{00000000-0005-0000-0000-000039260000}"/>
    <cellStyle name="Normal 51 4 5 3 3" xfId="24866" xr:uid="{00000000-0005-0000-0000-000036610000}"/>
    <cellStyle name="Normal 51 4 5 5" xfId="19853" xr:uid="{00000000-0005-0000-0000-0000A14D0000}"/>
    <cellStyle name="Normal 51 4 6" xfId="11446" xr:uid="{00000000-0005-0000-0000-0000C72C0000}"/>
    <cellStyle name="Normal 51 4 6 3" xfId="26541" xr:uid="{00000000-0005-0000-0000-0000C1670000}"/>
    <cellStyle name="Normal 51 4 7" xfId="6425" xr:uid="{00000000-0005-0000-0000-00002A190000}"/>
    <cellStyle name="Normal 51 4 7 3" xfId="21524" xr:uid="{00000000-0005-0000-0000-000028540000}"/>
    <cellStyle name="Normal 51 4 9" xfId="16511" xr:uid="{00000000-0005-0000-0000-000093400000}"/>
    <cellStyle name="Normal 51 5" xfId="1560" xr:uid="{00000000-0005-0000-0000-000028060000}"/>
    <cellStyle name="Normal 51 5 2" xfId="2401" xr:uid="{00000000-0005-0000-0000-000071090000}"/>
    <cellStyle name="Normal 51 5 2 2" xfId="4090" xr:uid="{00000000-0005-0000-0000-00000B100000}"/>
    <cellStyle name="Normal 51 5 2 2 2" xfId="14163" xr:uid="{00000000-0005-0000-0000-000064370000}"/>
    <cellStyle name="Normal 51 5 2 2 2 3" xfId="29258" xr:uid="{00000000-0005-0000-0000-00005E720000}"/>
    <cellStyle name="Normal 51 5 2 2 3" xfId="9143" xr:uid="{00000000-0005-0000-0000-0000C8230000}"/>
    <cellStyle name="Normal 51 5 2 2 3 3" xfId="24241" xr:uid="{00000000-0005-0000-0000-0000C55E0000}"/>
    <cellStyle name="Normal 51 5 2 2 5" xfId="19228" xr:uid="{00000000-0005-0000-0000-0000304B0000}"/>
    <cellStyle name="Normal 51 5 2 3" xfId="5782" xr:uid="{00000000-0005-0000-0000-0000A7160000}"/>
    <cellStyle name="Normal 51 5 2 3 2" xfId="15834" xr:uid="{00000000-0005-0000-0000-0000EB3D0000}"/>
    <cellStyle name="Normal 51 5 2 3 2 3" xfId="30929" xr:uid="{00000000-0005-0000-0000-0000E5780000}"/>
    <cellStyle name="Normal 51 5 2 3 3" xfId="10814" xr:uid="{00000000-0005-0000-0000-00004F2A0000}"/>
    <cellStyle name="Normal 51 5 2 3 3 3" xfId="25912" xr:uid="{00000000-0005-0000-0000-00004C650000}"/>
    <cellStyle name="Normal 51 5 2 3 5" xfId="20899" xr:uid="{00000000-0005-0000-0000-0000B7510000}"/>
    <cellStyle name="Normal 51 5 2 4" xfId="12492" xr:uid="{00000000-0005-0000-0000-0000DD300000}"/>
    <cellStyle name="Normal 51 5 2 4 3" xfId="27587" xr:uid="{00000000-0005-0000-0000-0000D76B0000}"/>
    <cellStyle name="Normal 51 5 2 5" xfId="7471" xr:uid="{00000000-0005-0000-0000-0000401D0000}"/>
    <cellStyle name="Normal 51 5 2 5 3" xfId="22570" xr:uid="{00000000-0005-0000-0000-00003E580000}"/>
    <cellStyle name="Normal 51 5 2 7" xfId="17557" xr:uid="{00000000-0005-0000-0000-0000A9440000}"/>
    <cellStyle name="Normal 51 5 3" xfId="3253" xr:uid="{00000000-0005-0000-0000-0000C60C0000}"/>
    <cellStyle name="Normal 51 5 3 2" xfId="13327" xr:uid="{00000000-0005-0000-0000-000020340000}"/>
    <cellStyle name="Normal 51 5 3 2 3" xfId="28422" xr:uid="{00000000-0005-0000-0000-00001A6F0000}"/>
    <cellStyle name="Normal 51 5 3 3" xfId="8307" xr:uid="{00000000-0005-0000-0000-000084200000}"/>
    <cellStyle name="Normal 51 5 3 3 3" xfId="23405" xr:uid="{00000000-0005-0000-0000-0000815B0000}"/>
    <cellStyle name="Normal 51 5 3 5" xfId="18392" xr:uid="{00000000-0005-0000-0000-0000EC470000}"/>
    <cellStyle name="Normal 51 5 4" xfId="4946" xr:uid="{00000000-0005-0000-0000-000063130000}"/>
    <cellStyle name="Normal 51 5 4 2" xfId="14998" xr:uid="{00000000-0005-0000-0000-0000A73A0000}"/>
    <cellStyle name="Normal 51 5 4 2 3" xfId="30093" xr:uid="{00000000-0005-0000-0000-0000A1750000}"/>
    <cellStyle name="Normal 51 5 4 3" xfId="9978" xr:uid="{00000000-0005-0000-0000-00000B270000}"/>
    <cellStyle name="Normal 51 5 4 3 3" xfId="25076" xr:uid="{00000000-0005-0000-0000-000008620000}"/>
    <cellStyle name="Normal 51 5 4 5" xfId="20063" xr:uid="{00000000-0005-0000-0000-0000734E0000}"/>
    <cellStyle name="Normal 51 5 5" xfId="11656" xr:uid="{00000000-0005-0000-0000-0000992D0000}"/>
    <cellStyle name="Normal 51 5 5 3" xfId="26751" xr:uid="{00000000-0005-0000-0000-000093680000}"/>
    <cellStyle name="Normal 51 5 6" xfId="6635" xr:uid="{00000000-0005-0000-0000-0000FC190000}"/>
    <cellStyle name="Normal 51 5 6 3" xfId="21734" xr:uid="{00000000-0005-0000-0000-0000FA540000}"/>
    <cellStyle name="Normal 51 5 8" xfId="16721" xr:uid="{00000000-0005-0000-0000-000065410000}"/>
    <cellStyle name="Normal 51 6" xfId="1981" xr:uid="{00000000-0005-0000-0000-0000CD070000}"/>
    <cellStyle name="Normal 51 6 2" xfId="3672" xr:uid="{00000000-0005-0000-0000-0000690E0000}"/>
    <cellStyle name="Normal 51 6 2 2" xfId="13745" xr:uid="{00000000-0005-0000-0000-0000C2350000}"/>
    <cellStyle name="Normal 51 6 2 2 3" xfId="28840" xr:uid="{00000000-0005-0000-0000-0000BC700000}"/>
    <cellStyle name="Normal 51 6 2 3" xfId="8725" xr:uid="{00000000-0005-0000-0000-000026220000}"/>
    <cellStyle name="Normal 51 6 2 3 3" xfId="23823" xr:uid="{00000000-0005-0000-0000-0000235D0000}"/>
    <cellStyle name="Normal 51 6 2 5" xfId="18810" xr:uid="{00000000-0005-0000-0000-00008E490000}"/>
    <cellStyle name="Normal 51 6 3" xfId="5364" xr:uid="{00000000-0005-0000-0000-000005150000}"/>
    <cellStyle name="Normal 51 6 3 2" xfId="15416" xr:uid="{00000000-0005-0000-0000-0000493C0000}"/>
    <cellStyle name="Normal 51 6 3 2 3" xfId="30511" xr:uid="{00000000-0005-0000-0000-000043770000}"/>
    <cellStyle name="Normal 51 6 3 3" xfId="10396" xr:uid="{00000000-0005-0000-0000-0000AD280000}"/>
    <cellStyle name="Normal 51 6 3 3 3" xfId="25494" xr:uid="{00000000-0005-0000-0000-0000AA630000}"/>
    <cellStyle name="Normal 51 6 3 5" xfId="20481" xr:uid="{00000000-0005-0000-0000-000015500000}"/>
    <cellStyle name="Normal 51 6 4" xfId="12074" xr:uid="{00000000-0005-0000-0000-00003B2F0000}"/>
    <cellStyle name="Normal 51 6 4 3" xfId="27169" xr:uid="{00000000-0005-0000-0000-0000356A0000}"/>
    <cellStyle name="Normal 51 6 5" xfId="7053" xr:uid="{00000000-0005-0000-0000-00009E1B0000}"/>
    <cellStyle name="Normal 51 6 5 3" xfId="22152" xr:uid="{00000000-0005-0000-0000-00009C560000}"/>
    <cellStyle name="Normal 51 6 7" xfId="17139" xr:uid="{00000000-0005-0000-0000-000007430000}"/>
    <cellStyle name="Normal 51 7" xfId="2831" xr:uid="{00000000-0005-0000-0000-0000200B0000}"/>
    <cellStyle name="Normal 51 7 2" xfId="12909" xr:uid="{00000000-0005-0000-0000-00007E320000}"/>
    <cellStyle name="Normal 51 7 2 3" xfId="28004" xr:uid="{00000000-0005-0000-0000-0000786D0000}"/>
    <cellStyle name="Normal 51 7 3" xfId="7889" xr:uid="{00000000-0005-0000-0000-0000E21E0000}"/>
    <cellStyle name="Normal 51 7 3 3" xfId="22987" xr:uid="{00000000-0005-0000-0000-0000DF590000}"/>
    <cellStyle name="Normal 51 7 5" xfId="17974" xr:uid="{00000000-0005-0000-0000-00004A460000}"/>
    <cellStyle name="Normal 51 8" xfId="4525" xr:uid="{00000000-0005-0000-0000-0000BE110000}"/>
    <cellStyle name="Normal 51 8 2" xfId="14580" xr:uid="{00000000-0005-0000-0000-000005390000}"/>
    <cellStyle name="Normal 51 8 2 3" xfId="29675" xr:uid="{00000000-0005-0000-0000-0000FF730000}"/>
    <cellStyle name="Normal 51 8 3" xfId="9560" xr:uid="{00000000-0005-0000-0000-000069250000}"/>
    <cellStyle name="Normal 51 8 3 3" xfId="24658" xr:uid="{00000000-0005-0000-0000-000066600000}"/>
    <cellStyle name="Normal 51 8 5" xfId="19645" xr:uid="{00000000-0005-0000-0000-0000D14C0000}"/>
    <cellStyle name="Normal 51 9" xfId="11236" xr:uid="{00000000-0005-0000-0000-0000F52B0000}"/>
    <cellStyle name="Normal 51 9 3" xfId="26333" xr:uid="{00000000-0005-0000-0000-0000F1660000}"/>
    <cellStyle name="Normal 52" xfId="858" xr:uid="{00000000-0005-0000-0000-000069030000}"/>
    <cellStyle name="Normal 52 10" xfId="6216" xr:uid="{00000000-0005-0000-0000-000059180000}"/>
    <cellStyle name="Normal 52 10 3" xfId="21317" xr:uid="{00000000-0005-0000-0000-000059530000}"/>
    <cellStyle name="Normal 52 12" xfId="16302" xr:uid="{00000000-0005-0000-0000-0000C23F0000}"/>
    <cellStyle name="Normal 52 2" xfId="1181" xr:uid="{00000000-0005-0000-0000-0000AD040000}"/>
    <cellStyle name="Normal 52 2 11" xfId="16356" xr:uid="{00000000-0005-0000-0000-0000F83F0000}"/>
    <cellStyle name="Normal 52 2 2" xfId="1289" xr:uid="{00000000-0005-0000-0000-000019050000}"/>
    <cellStyle name="Normal 52 2 2 10" xfId="16460" xr:uid="{00000000-0005-0000-0000-000060400000}"/>
    <cellStyle name="Normal 52 2 2 2" xfId="1506" xr:uid="{00000000-0005-0000-0000-0000F2050000}"/>
    <cellStyle name="Normal 52 2 2 2 2" xfId="1927" xr:uid="{00000000-0005-0000-0000-000097070000}"/>
    <cellStyle name="Normal 52 2 2 2 2 2" xfId="2766" xr:uid="{00000000-0005-0000-0000-0000DE0A0000}"/>
    <cellStyle name="Normal 52 2 2 2 2 2 2" xfId="4455" xr:uid="{00000000-0005-0000-0000-000078110000}"/>
    <cellStyle name="Normal 52 2 2 2 2 2 2 2" xfId="14528" xr:uid="{00000000-0005-0000-0000-0000D1380000}"/>
    <cellStyle name="Normal 52 2 2 2 2 2 2 2 3" xfId="29623" xr:uid="{00000000-0005-0000-0000-0000CB730000}"/>
    <cellStyle name="Normal 52 2 2 2 2 2 2 3" xfId="9508" xr:uid="{00000000-0005-0000-0000-000035250000}"/>
    <cellStyle name="Normal 52 2 2 2 2 2 2 3 3" xfId="24606" xr:uid="{00000000-0005-0000-0000-000032600000}"/>
    <cellStyle name="Normal 52 2 2 2 2 2 2 5" xfId="19593" xr:uid="{00000000-0005-0000-0000-00009D4C0000}"/>
    <cellStyle name="Normal 52 2 2 2 2 2 3" xfId="6147" xr:uid="{00000000-0005-0000-0000-000014180000}"/>
    <cellStyle name="Normal 52 2 2 2 2 2 3 2" xfId="16199" xr:uid="{00000000-0005-0000-0000-0000583F0000}"/>
    <cellStyle name="Normal 52 2 2 2 2 2 3 3" xfId="11179" xr:uid="{00000000-0005-0000-0000-0000BC2B0000}"/>
    <cellStyle name="Normal 52 2 2 2 2 2 3 3 3" xfId="26277" xr:uid="{00000000-0005-0000-0000-0000B9660000}"/>
    <cellStyle name="Normal 52 2 2 2 2 2 3 5" xfId="21264" xr:uid="{00000000-0005-0000-0000-000024530000}"/>
    <cellStyle name="Normal 52 2 2 2 2 2 4" xfId="12857" xr:uid="{00000000-0005-0000-0000-00004A320000}"/>
    <cellStyle name="Normal 52 2 2 2 2 2 4 3" xfId="27952" xr:uid="{00000000-0005-0000-0000-0000446D0000}"/>
    <cellStyle name="Normal 52 2 2 2 2 2 5" xfId="7836" xr:uid="{00000000-0005-0000-0000-0000AD1E0000}"/>
    <cellStyle name="Normal 52 2 2 2 2 2 5 3" xfId="22935" xr:uid="{00000000-0005-0000-0000-0000AB590000}"/>
    <cellStyle name="Normal 52 2 2 2 2 2 7" xfId="17922" xr:uid="{00000000-0005-0000-0000-000016460000}"/>
    <cellStyle name="Normal 52 2 2 2 2 3" xfId="3618" xr:uid="{00000000-0005-0000-0000-0000330E0000}"/>
    <cellStyle name="Normal 52 2 2 2 2 3 2" xfId="13692" xr:uid="{00000000-0005-0000-0000-00008D350000}"/>
    <cellStyle name="Normal 52 2 2 2 2 3 2 3" xfId="28787" xr:uid="{00000000-0005-0000-0000-000087700000}"/>
    <cellStyle name="Normal 52 2 2 2 2 3 3" xfId="8672" xr:uid="{00000000-0005-0000-0000-0000F1210000}"/>
    <cellStyle name="Normal 52 2 2 2 2 3 3 3" xfId="23770" xr:uid="{00000000-0005-0000-0000-0000EE5C0000}"/>
    <cellStyle name="Normal 52 2 2 2 2 3 5" xfId="18757" xr:uid="{00000000-0005-0000-0000-000059490000}"/>
    <cellStyle name="Normal 52 2 2 2 2 4" xfId="5311" xr:uid="{00000000-0005-0000-0000-0000D0140000}"/>
    <cellStyle name="Normal 52 2 2 2 2 4 2" xfId="15363" xr:uid="{00000000-0005-0000-0000-0000143C0000}"/>
    <cellStyle name="Normal 52 2 2 2 2 4 2 3" xfId="30458" xr:uid="{00000000-0005-0000-0000-00000E770000}"/>
    <cellStyle name="Normal 52 2 2 2 2 4 3" xfId="10343" xr:uid="{00000000-0005-0000-0000-000078280000}"/>
    <cellStyle name="Normal 52 2 2 2 2 4 3 3" xfId="25441" xr:uid="{00000000-0005-0000-0000-000075630000}"/>
    <cellStyle name="Normal 52 2 2 2 2 4 5" xfId="20428" xr:uid="{00000000-0005-0000-0000-0000E04F0000}"/>
    <cellStyle name="Normal 52 2 2 2 2 5" xfId="12021" xr:uid="{00000000-0005-0000-0000-0000062F0000}"/>
    <cellStyle name="Normal 52 2 2 2 2 5 3" xfId="27116" xr:uid="{00000000-0005-0000-0000-0000006A0000}"/>
    <cellStyle name="Normal 52 2 2 2 2 6" xfId="7000" xr:uid="{00000000-0005-0000-0000-0000691B0000}"/>
    <cellStyle name="Normal 52 2 2 2 2 6 3" xfId="22099" xr:uid="{00000000-0005-0000-0000-000067560000}"/>
    <cellStyle name="Normal 52 2 2 2 2 8" xfId="17086" xr:uid="{00000000-0005-0000-0000-0000D2420000}"/>
    <cellStyle name="Normal 52 2 2 2 3" xfId="2348" xr:uid="{00000000-0005-0000-0000-00003C090000}"/>
    <cellStyle name="Normal 52 2 2 2 3 2" xfId="4037" xr:uid="{00000000-0005-0000-0000-0000D60F0000}"/>
    <cellStyle name="Normal 52 2 2 2 3 2 2" xfId="14110" xr:uid="{00000000-0005-0000-0000-00002F370000}"/>
    <cellStyle name="Normal 52 2 2 2 3 2 2 3" xfId="29205" xr:uid="{00000000-0005-0000-0000-000029720000}"/>
    <cellStyle name="Normal 52 2 2 2 3 2 3" xfId="9090" xr:uid="{00000000-0005-0000-0000-000093230000}"/>
    <cellStyle name="Normal 52 2 2 2 3 2 3 3" xfId="24188" xr:uid="{00000000-0005-0000-0000-0000905E0000}"/>
    <cellStyle name="Normal 52 2 2 2 3 2 5" xfId="19175" xr:uid="{00000000-0005-0000-0000-0000FB4A0000}"/>
    <cellStyle name="Normal 52 2 2 2 3 3" xfId="5729" xr:uid="{00000000-0005-0000-0000-000072160000}"/>
    <cellStyle name="Normal 52 2 2 2 3 3 2" xfId="15781" xr:uid="{00000000-0005-0000-0000-0000B63D0000}"/>
    <cellStyle name="Normal 52 2 2 2 3 3 2 3" xfId="30876" xr:uid="{00000000-0005-0000-0000-0000B0780000}"/>
    <cellStyle name="Normal 52 2 2 2 3 3 3" xfId="10761" xr:uid="{00000000-0005-0000-0000-00001A2A0000}"/>
    <cellStyle name="Normal 52 2 2 2 3 3 3 3" xfId="25859" xr:uid="{00000000-0005-0000-0000-000017650000}"/>
    <cellStyle name="Normal 52 2 2 2 3 3 5" xfId="20846" xr:uid="{00000000-0005-0000-0000-000082510000}"/>
    <cellStyle name="Normal 52 2 2 2 3 4" xfId="12439" xr:uid="{00000000-0005-0000-0000-0000A8300000}"/>
    <cellStyle name="Normal 52 2 2 2 3 4 3" xfId="27534" xr:uid="{00000000-0005-0000-0000-0000A26B0000}"/>
    <cellStyle name="Normal 52 2 2 2 3 5" xfId="7418" xr:uid="{00000000-0005-0000-0000-00000B1D0000}"/>
    <cellStyle name="Normal 52 2 2 2 3 5 3" xfId="22517" xr:uid="{00000000-0005-0000-0000-000009580000}"/>
    <cellStyle name="Normal 52 2 2 2 3 7" xfId="17504" xr:uid="{00000000-0005-0000-0000-000074440000}"/>
    <cellStyle name="Normal 52 2 2 2 4" xfId="3200" xr:uid="{00000000-0005-0000-0000-0000910C0000}"/>
    <cellStyle name="Normal 52 2 2 2 4 2" xfId="13274" xr:uid="{00000000-0005-0000-0000-0000EB330000}"/>
    <cellStyle name="Normal 52 2 2 2 4 2 3" xfId="28369" xr:uid="{00000000-0005-0000-0000-0000E56E0000}"/>
    <cellStyle name="Normal 52 2 2 2 4 3" xfId="8254" xr:uid="{00000000-0005-0000-0000-00004F200000}"/>
    <cellStyle name="Normal 52 2 2 2 4 3 3" xfId="23352" xr:uid="{00000000-0005-0000-0000-00004C5B0000}"/>
    <cellStyle name="Normal 52 2 2 2 4 5" xfId="18339" xr:uid="{00000000-0005-0000-0000-0000B7470000}"/>
    <cellStyle name="Normal 52 2 2 2 5" xfId="4893" xr:uid="{00000000-0005-0000-0000-00002E130000}"/>
    <cellStyle name="Normal 52 2 2 2 5 2" xfId="14945" xr:uid="{00000000-0005-0000-0000-0000723A0000}"/>
    <cellStyle name="Normal 52 2 2 2 5 2 3" xfId="30040" xr:uid="{00000000-0005-0000-0000-00006C750000}"/>
    <cellStyle name="Normal 52 2 2 2 5 3" xfId="9925" xr:uid="{00000000-0005-0000-0000-0000D6260000}"/>
    <cellStyle name="Normal 52 2 2 2 5 3 3" xfId="25023" xr:uid="{00000000-0005-0000-0000-0000D3610000}"/>
    <cellStyle name="Normal 52 2 2 2 5 5" xfId="20010" xr:uid="{00000000-0005-0000-0000-00003E4E0000}"/>
    <cellStyle name="Normal 52 2 2 2 6" xfId="11603" xr:uid="{00000000-0005-0000-0000-0000642D0000}"/>
    <cellStyle name="Normal 52 2 2 2 6 3" xfId="26698" xr:uid="{00000000-0005-0000-0000-00005E680000}"/>
    <cellStyle name="Normal 52 2 2 2 7" xfId="6582" xr:uid="{00000000-0005-0000-0000-0000C7190000}"/>
    <cellStyle name="Normal 52 2 2 2 7 3" xfId="21681" xr:uid="{00000000-0005-0000-0000-0000C5540000}"/>
    <cellStyle name="Normal 52 2 2 2 9" xfId="16668" xr:uid="{00000000-0005-0000-0000-000030410000}"/>
    <cellStyle name="Normal 52 2 2 3" xfId="1719" xr:uid="{00000000-0005-0000-0000-0000C7060000}"/>
    <cellStyle name="Normal 52 2 2 3 2" xfId="2558" xr:uid="{00000000-0005-0000-0000-00000E0A0000}"/>
    <cellStyle name="Normal 52 2 2 3 2 2" xfId="4247" xr:uid="{00000000-0005-0000-0000-0000A8100000}"/>
    <cellStyle name="Normal 52 2 2 3 2 2 2" xfId="14320" xr:uid="{00000000-0005-0000-0000-000001380000}"/>
    <cellStyle name="Normal 52 2 2 3 2 2 2 3" xfId="29415" xr:uid="{00000000-0005-0000-0000-0000FB720000}"/>
    <cellStyle name="Normal 52 2 2 3 2 2 3" xfId="9300" xr:uid="{00000000-0005-0000-0000-000065240000}"/>
    <cellStyle name="Normal 52 2 2 3 2 2 3 3" xfId="24398" xr:uid="{00000000-0005-0000-0000-0000625F0000}"/>
    <cellStyle name="Normal 52 2 2 3 2 2 5" xfId="19385" xr:uid="{00000000-0005-0000-0000-0000CD4B0000}"/>
    <cellStyle name="Normal 52 2 2 3 2 3" xfId="5939" xr:uid="{00000000-0005-0000-0000-000044170000}"/>
    <cellStyle name="Normal 52 2 2 3 2 3 2" xfId="15991" xr:uid="{00000000-0005-0000-0000-0000883E0000}"/>
    <cellStyle name="Normal 52 2 2 3 2 3 2 3" xfId="31086" xr:uid="{00000000-0005-0000-0000-000082790000}"/>
    <cellStyle name="Normal 52 2 2 3 2 3 3" xfId="10971" xr:uid="{00000000-0005-0000-0000-0000EC2A0000}"/>
    <cellStyle name="Normal 52 2 2 3 2 3 3 3" xfId="26069" xr:uid="{00000000-0005-0000-0000-0000E9650000}"/>
    <cellStyle name="Normal 52 2 2 3 2 3 5" xfId="21056" xr:uid="{00000000-0005-0000-0000-000054520000}"/>
    <cellStyle name="Normal 52 2 2 3 2 4" xfId="12649" xr:uid="{00000000-0005-0000-0000-00007A310000}"/>
    <cellStyle name="Normal 52 2 2 3 2 4 3" xfId="27744" xr:uid="{00000000-0005-0000-0000-0000746C0000}"/>
    <cellStyle name="Normal 52 2 2 3 2 5" xfId="7628" xr:uid="{00000000-0005-0000-0000-0000DD1D0000}"/>
    <cellStyle name="Normal 52 2 2 3 2 5 3" xfId="22727" xr:uid="{00000000-0005-0000-0000-0000DB580000}"/>
    <cellStyle name="Normal 52 2 2 3 2 7" xfId="17714" xr:uid="{00000000-0005-0000-0000-000046450000}"/>
    <cellStyle name="Normal 52 2 2 3 3" xfId="3410" xr:uid="{00000000-0005-0000-0000-0000630D0000}"/>
    <cellStyle name="Normal 52 2 2 3 3 2" xfId="13484" xr:uid="{00000000-0005-0000-0000-0000BD340000}"/>
    <cellStyle name="Normal 52 2 2 3 3 2 3" xfId="28579" xr:uid="{00000000-0005-0000-0000-0000B76F0000}"/>
    <cellStyle name="Normal 52 2 2 3 3 3" xfId="8464" xr:uid="{00000000-0005-0000-0000-000021210000}"/>
    <cellStyle name="Normal 52 2 2 3 3 3 3" xfId="23562" xr:uid="{00000000-0005-0000-0000-00001E5C0000}"/>
    <cellStyle name="Normal 52 2 2 3 3 5" xfId="18549" xr:uid="{00000000-0005-0000-0000-000089480000}"/>
    <cellStyle name="Normal 52 2 2 3 4" xfId="5103" xr:uid="{00000000-0005-0000-0000-000000140000}"/>
    <cellStyle name="Normal 52 2 2 3 4 2" xfId="15155" xr:uid="{00000000-0005-0000-0000-0000443B0000}"/>
    <cellStyle name="Normal 52 2 2 3 4 2 3" xfId="30250" xr:uid="{00000000-0005-0000-0000-00003E760000}"/>
    <cellStyle name="Normal 52 2 2 3 4 3" xfId="10135" xr:uid="{00000000-0005-0000-0000-0000A8270000}"/>
    <cellStyle name="Normal 52 2 2 3 4 3 3" xfId="25233" xr:uid="{00000000-0005-0000-0000-0000A5620000}"/>
    <cellStyle name="Normal 52 2 2 3 4 5" xfId="20220" xr:uid="{00000000-0005-0000-0000-0000104F0000}"/>
    <cellStyle name="Normal 52 2 2 3 5" xfId="11813" xr:uid="{00000000-0005-0000-0000-0000362E0000}"/>
    <cellStyle name="Normal 52 2 2 3 5 3" xfId="26908" xr:uid="{00000000-0005-0000-0000-000030690000}"/>
    <cellStyle name="Normal 52 2 2 3 6" xfId="6792" xr:uid="{00000000-0005-0000-0000-0000991A0000}"/>
    <cellStyle name="Normal 52 2 2 3 6 3" xfId="21891" xr:uid="{00000000-0005-0000-0000-000097550000}"/>
    <cellStyle name="Normal 52 2 2 3 8" xfId="16878" xr:uid="{00000000-0005-0000-0000-000002420000}"/>
    <cellStyle name="Normal 52 2 2 4" xfId="2140" xr:uid="{00000000-0005-0000-0000-00006C080000}"/>
    <cellStyle name="Normal 52 2 2 4 2" xfId="3829" xr:uid="{00000000-0005-0000-0000-0000060F0000}"/>
    <cellStyle name="Normal 52 2 2 4 2 2" xfId="13902" xr:uid="{00000000-0005-0000-0000-00005F360000}"/>
    <cellStyle name="Normal 52 2 2 4 2 2 3" xfId="28997" xr:uid="{00000000-0005-0000-0000-000059710000}"/>
    <cellStyle name="Normal 52 2 2 4 2 3" xfId="8882" xr:uid="{00000000-0005-0000-0000-0000C3220000}"/>
    <cellStyle name="Normal 52 2 2 4 2 3 3" xfId="23980" xr:uid="{00000000-0005-0000-0000-0000C05D0000}"/>
    <cellStyle name="Normal 52 2 2 4 2 5" xfId="18967" xr:uid="{00000000-0005-0000-0000-00002B4A0000}"/>
    <cellStyle name="Normal 52 2 2 4 3" xfId="5521" xr:uid="{00000000-0005-0000-0000-0000A2150000}"/>
    <cellStyle name="Normal 52 2 2 4 3 2" xfId="15573" xr:uid="{00000000-0005-0000-0000-0000E63C0000}"/>
    <cellStyle name="Normal 52 2 2 4 3 2 3" xfId="30668" xr:uid="{00000000-0005-0000-0000-0000E0770000}"/>
    <cellStyle name="Normal 52 2 2 4 3 3" xfId="10553" xr:uid="{00000000-0005-0000-0000-00004A290000}"/>
    <cellStyle name="Normal 52 2 2 4 3 3 3" xfId="25651" xr:uid="{00000000-0005-0000-0000-000047640000}"/>
    <cellStyle name="Normal 52 2 2 4 3 5" xfId="20638" xr:uid="{00000000-0005-0000-0000-0000B2500000}"/>
    <cellStyle name="Normal 52 2 2 4 4" xfId="12231" xr:uid="{00000000-0005-0000-0000-0000D82F0000}"/>
    <cellStyle name="Normal 52 2 2 4 4 3" xfId="27326" xr:uid="{00000000-0005-0000-0000-0000D26A0000}"/>
    <cellStyle name="Normal 52 2 2 4 5" xfId="7210" xr:uid="{00000000-0005-0000-0000-00003B1C0000}"/>
    <cellStyle name="Normal 52 2 2 4 5 3" xfId="22309" xr:uid="{00000000-0005-0000-0000-000039570000}"/>
    <cellStyle name="Normal 52 2 2 4 7" xfId="17296" xr:uid="{00000000-0005-0000-0000-0000A4430000}"/>
    <cellStyle name="Normal 52 2 2 5" xfId="2992" xr:uid="{00000000-0005-0000-0000-0000C10B0000}"/>
    <cellStyle name="Normal 52 2 2 5 2" xfId="13066" xr:uid="{00000000-0005-0000-0000-00001B330000}"/>
    <cellStyle name="Normal 52 2 2 5 2 3" xfId="28161" xr:uid="{00000000-0005-0000-0000-0000156E0000}"/>
    <cellStyle name="Normal 52 2 2 5 3" xfId="8046" xr:uid="{00000000-0005-0000-0000-00007F1F0000}"/>
    <cellStyle name="Normal 52 2 2 5 3 3" xfId="23144" xr:uid="{00000000-0005-0000-0000-00007C5A0000}"/>
    <cellStyle name="Normal 52 2 2 5 5" xfId="18131" xr:uid="{00000000-0005-0000-0000-0000E7460000}"/>
    <cellStyle name="Normal 52 2 2 6" xfId="4685" xr:uid="{00000000-0005-0000-0000-00005E120000}"/>
    <cellStyle name="Normal 52 2 2 6 2" xfId="14737" xr:uid="{00000000-0005-0000-0000-0000A2390000}"/>
    <cellStyle name="Normal 52 2 2 6 2 3" xfId="29832" xr:uid="{00000000-0005-0000-0000-00009C740000}"/>
    <cellStyle name="Normal 52 2 2 6 3" xfId="9717" xr:uid="{00000000-0005-0000-0000-000006260000}"/>
    <cellStyle name="Normal 52 2 2 6 3 3" xfId="24815" xr:uid="{00000000-0005-0000-0000-000003610000}"/>
    <cellStyle name="Normal 52 2 2 6 5" xfId="19802" xr:uid="{00000000-0005-0000-0000-00006E4D0000}"/>
    <cellStyle name="Normal 52 2 2 7" xfId="11395" xr:uid="{00000000-0005-0000-0000-0000942C0000}"/>
    <cellStyle name="Normal 52 2 2 7 3" xfId="26490" xr:uid="{00000000-0005-0000-0000-00008E670000}"/>
    <cellStyle name="Normal 52 2 2 8" xfId="6374" xr:uid="{00000000-0005-0000-0000-0000F7180000}"/>
    <cellStyle name="Normal 52 2 2 8 3" xfId="21473" xr:uid="{00000000-0005-0000-0000-0000F5530000}"/>
    <cellStyle name="Normal 52 2 3" xfId="1402" xr:uid="{00000000-0005-0000-0000-00008A050000}"/>
    <cellStyle name="Normal 52 2 3 2" xfId="1823" xr:uid="{00000000-0005-0000-0000-00002F070000}"/>
    <cellStyle name="Normal 52 2 3 2 2" xfId="2662" xr:uid="{00000000-0005-0000-0000-0000760A0000}"/>
    <cellStyle name="Normal 52 2 3 2 2 2" xfId="4351" xr:uid="{00000000-0005-0000-0000-000010110000}"/>
    <cellStyle name="Normal 52 2 3 2 2 2 2" xfId="14424" xr:uid="{00000000-0005-0000-0000-000069380000}"/>
    <cellStyle name="Normal 52 2 3 2 2 2 2 3" xfId="29519" xr:uid="{00000000-0005-0000-0000-000063730000}"/>
    <cellStyle name="Normal 52 2 3 2 2 2 3" xfId="9404" xr:uid="{00000000-0005-0000-0000-0000CD240000}"/>
    <cellStyle name="Normal 52 2 3 2 2 2 3 3" xfId="24502" xr:uid="{00000000-0005-0000-0000-0000CA5F0000}"/>
    <cellStyle name="Normal 52 2 3 2 2 2 5" xfId="19489" xr:uid="{00000000-0005-0000-0000-0000354C0000}"/>
    <cellStyle name="Normal 52 2 3 2 2 3" xfId="6043" xr:uid="{00000000-0005-0000-0000-0000AC170000}"/>
    <cellStyle name="Normal 52 2 3 2 2 3 2" xfId="16095" xr:uid="{00000000-0005-0000-0000-0000F03E0000}"/>
    <cellStyle name="Normal 52 2 3 2 2 3 2 3" xfId="31190" xr:uid="{00000000-0005-0000-0000-0000EA790000}"/>
    <cellStyle name="Normal 52 2 3 2 2 3 3" xfId="11075" xr:uid="{00000000-0005-0000-0000-0000542B0000}"/>
    <cellStyle name="Normal 52 2 3 2 2 3 3 3" xfId="26173" xr:uid="{00000000-0005-0000-0000-000051660000}"/>
    <cellStyle name="Normal 52 2 3 2 2 3 5" xfId="21160" xr:uid="{00000000-0005-0000-0000-0000BC520000}"/>
    <cellStyle name="Normal 52 2 3 2 2 4" xfId="12753" xr:uid="{00000000-0005-0000-0000-0000E2310000}"/>
    <cellStyle name="Normal 52 2 3 2 2 4 3" xfId="27848" xr:uid="{00000000-0005-0000-0000-0000DC6C0000}"/>
    <cellStyle name="Normal 52 2 3 2 2 5" xfId="7732" xr:uid="{00000000-0005-0000-0000-0000451E0000}"/>
    <cellStyle name="Normal 52 2 3 2 2 5 3" xfId="22831" xr:uid="{00000000-0005-0000-0000-000043590000}"/>
    <cellStyle name="Normal 52 2 3 2 2 7" xfId="17818" xr:uid="{00000000-0005-0000-0000-0000AE450000}"/>
    <cellStyle name="Normal 52 2 3 2 3" xfId="3514" xr:uid="{00000000-0005-0000-0000-0000CB0D0000}"/>
    <cellStyle name="Normal 52 2 3 2 3 2" xfId="13588" xr:uid="{00000000-0005-0000-0000-000025350000}"/>
    <cellStyle name="Normal 52 2 3 2 3 2 3" xfId="28683" xr:uid="{00000000-0005-0000-0000-00001F700000}"/>
    <cellStyle name="Normal 52 2 3 2 3 3" xfId="8568" xr:uid="{00000000-0005-0000-0000-000089210000}"/>
    <cellStyle name="Normal 52 2 3 2 3 3 3" xfId="23666" xr:uid="{00000000-0005-0000-0000-0000865C0000}"/>
    <cellStyle name="Normal 52 2 3 2 3 5" xfId="18653" xr:uid="{00000000-0005-0000-0000-0000F1480000}"/>
    <cellStyle name="Normal 52 2 3 2 4" xfId="5207" xr:uid="{00000000-0005-0000-0000-000068140000}"/>
    <cellStyle name="Normal 52 2 3 2 4 2" xfId="15259" xr:uid="{00000000-0005-0000-0000-0000AC3B0000}"/>
    <cellStyle name="Normal 52 2 3 2 4 2 3" xfId="30354" xr:uid="{00000000-0005-0000-0000-0000A6760000}"/>
    <cellStyle name="Normal 52 2 3 2 4 3" xfId="10239" xr:uid="{00000000-0005-0000-0000-000010280000}"/>
    <cellStyle name="Normal 52 2 3 2 4 3 3" xfId="25337" xr:uid="{00000000-0005-0000-0000-00000D630000}"/>
    <cellStyle name="Normal 52 2 3 2 4 5" xfId="20324" xr:uid="{00000000-0005-0000-0000-0000784F0000}"/>
    <cellStyle name="Normal 52 2 3 2 5" xfId="11917" xr:uid="{00000000-0005-0000-0000-00009E2E0000}"/>
    <cellStyle name="Normal 52 2 3 2 5 3" xfId="27012" xr:uid="{00000000-0005-0000-0000-000098690000}"/>
    <cellStyle name="Normal 52 2 3 2 6" xfId="6896" xr:uid="{00000000-0005-0000-0000-0000011B0000}"/>
    <cellStyle name="Normal 52 2 3 2 6 3" xfId="21995" xr:uid="{00000000-0005-0000-0000-0000FF550000}"/>
    <cellStyle name="Normal 52 2 3 2 8" xfId="16982" xr:uid="{00000000-0005-0000-0000-00006A420000}"/>
    <cellStyle name="Normal 52 2 3 3" xfId="2244" xr:uid="{00000000-0005-0000-0000-0000D4080000}"/>
    <cellStyle name="Normal 52 2 3 3 2" xfId="3933" xr:uid="{00000000-0005-0000-0000-00006E0F0000}"/>
    <cellStyle name="Normal 52 2 3 3 2 2" xfId="14006" xr:uid="{00000000-0005-0000-0000-0000C7360000}"/>
    <cellStyle name="Normal 52 2 3 3 2 2 3" xfId="29101" xr:uid="{00000000-0005-0000-0000-0000C1710000}"/>
    <cellStyle name="Normal 52 2 3 3 2 3" xfId="8986" xr:uid="{00000000-0005-0000-0000-00002B230000}"/>
    <cellStyle name="Normal 52 2 3 3 2 3 3" xfId="24084" xr:uid="{00000000-0005-0000-0000-0000285E0000}"/>
    <cellStyle name="Normal 52 2 3 3 2 5" xfId="19071" xr:uid="{00000000-0005-0000-0000-0000934A0000}"/>
    <cellStyle name="Normal 52 2 3 3 3" xfId="5625" xr:uid="{00000000-0005-0000-0000-00000A160000}"/>
    <cellStyle name="Normal 52 2 3 3 3 2" xfId="15677" xr:uid="{00000000-0005-0000-0000-00004E3D0000}"/>
    <cellStyle name="Normal 52 2 3 3 3 2 3" xfId="30772" xr:uid="{00000000-0005-0000-0000-000048780000}"/>
    <cellStyle name="Normal 52 2 3 3 3 3" xfId="10657" xr:uid="{00000000-0005-0000-0000-0000B2290000}"/>
    <cellStyle name="Normal 52 2 3 3 3 3 3" xfId="25755" xr:uid="{00000000-0005-0000-0000-0000AF640000}"/>
    <cellStyle name="Normal 52 2 3 3 3 5" xfId="20742" xr:uid="{00000000-0005-0000-0000-00001A510000}"/>
    <cellStyle name="Normal 52 2 3 3 4" xfId="12335" xr:uid="{00000000-0005-0000-0000-000040300000}"/>
    <cellStyle name="Normal 52 2 3 3 4 3" xfId="27430" xr:uid="{00000000-0005-0000-0000-00003A6B0000}"/>
    <cellStyle name="Normal 52 2 3 3 5" xfId="7314" xr:uid="{00000000-0005-0000-0000-0000A31C0000}"/>
    <cellStyle name="Normal 52 2 3 3 5 3" xfId="22413" xr:uid="{00000000-0005-0000-0000-0000A1570000}"/>
    <cellStyle name="Normal 52 2 3 3 7" xfId="17400" xr:uid="{00000000-0005-0000-0000-00000C440000}"/>
    <cellStyle name="Normal 52 2 3 4" xfId="3096" xr:uid="{00000000-0005-0000-0000-0000290C0000}"/>
    <cellStyle name="Normal 52 2 3 4 2" xfId="13170" xr:uid="{00000000-0005-0000-0000-000083330000}"/>
    <cellStyle name="Normal 52 2 3 4 2 3" xfId="28265" xr:uid="{00000000-0005-0000-0000-00007D6E0000}"/>
    <cellStyle name="Normal 52 2 3 4 3" xfId="8150" xr:uid="{00000000-0005-0000-0000-0000E71F0000}"/>
    <cellStyle name="Normal 52 2 3 4 3 3" xfId="23248" xr:uid="{00000000-0005-0000-0000-0000E45A0000}"/>
    <cellStyle name="Normal 52 2 3 4 5" xfId="18235" xr:uid="{00000000-0005-0000-0000-00004F470000}"/>
    <cellStyle name="Normal 52 2 3 5" xfId="4789" xr:uid="{00000000-0005-0000-0000-0000C6120000}"/>
    <cellStyle name="Normal 52 2 3 5 2" xfId="14841" xr:uid="{00000000-0005-0000-0000-00000A3A0000}"/>
    <cellStyle name="Normal 52 2 3 5 2 3" xfId="29936" xr:uid="{00000000-0005-0000-0000-000004750000}"/>
    <cellStyle name="Normal 52 2 3 5 3" xfId="9821" xr:uid="{00000000-0005-0000-0000-00006E260000}"/>
    <cellStyle name="Normal 52 2 3 5 3 3" xfId="24919" xr:uid="{00000000-0005-0000-0000-00006B610000}"/>
    <cellStyle name="Normal 52 2 3 5 5" xfId="19906" xr:uid="{00000000-0005-0000-0000-0000D64D0000}"/>
    <cellStyle name="Normal 52 2 3 6" xfId="11499" xr:uid="{00000000-0005-0000-0000-0000FC2C0000}"/>
    <cellStyle name="Normal 52 2 3 6 3" xfId="26594" xr:uid="{00000000-0005-0000-0000-0000F6670000}"/>
    <cellStyle name="Normal 52 2 3 7" xfId="6478" xr:uid="{00000000-0005-0000-0000-00005F190000}"/>
    <cellStyle name="Normal 52 2 3 7 3" xfId="21577" xr:uid="{00000000-0005-0000-0000-00005D540000}"/>
    <cellStyle name="Normal 52 2 3 9" xfId="16564" xr:uid="{00000000-0005-0000-0000-0000C8400000}"/>
    <cellStyle name="Normal 52 2 4" xfId="1615" xr:uid="{00000000-0005-0000-0000-00005F060000}"/>
    <cellStyle name="Normal 52 2 4 2" xfId="2454" xr:uid="{00000000-0005-0000-0000-0000A6090000}"/>
    <cellStyle name="Normal 52 2 4 2 2" xfId="4143" xr:uid="{00000000-0005-0000-0000-000040100000}"/>
    <cellStyle name="Normal 52 2 4 2 2 2" xfId="14216" xr:uid="{00000000-0005-0000-0000-000099370000}"/>
    <cellStyle name="Normal 52 2 4 2 2 2 3" xfId="29311" xr:uid="{00000000-0005-0000-0000-000093720000}"/>
    <cellStyle name="Normal 52 2 4 2 2 3" xfId="9196" xr:uid="{00000000-0005-0000-0000-0000FD230000}"/>
    <cellStyle name="Normal 52 2 4 2 2 3 3" xfId="24294" xr:uid="{00000000-0005-0000-0000-0000FA5E0000}"/>
    <cellStyle name="Normal 52 2 4 2 2 5" xfId="19281" xr:uid="{00000000-0005-0000-0000-0000654B0000}"/>
    <cellStyle name="Normal 52 2 4 2 3" xfId="5835" xr:uid="{00000000-0005-0000-0000-0000DC160000}"/>
    <cellStyle name="Normal 52 2 4 2 3 2" xfId="15887" xr:uid="{00000000-0005-0000-0000-0000203E0000}"/>
    <cellStyle name="Normal 52 2 4 2 3 2 3" xfId="30982" xr:uid="{00000000-0005-0000-0000-00001A790000}"/>
    <cellStyle name="Normal 52 2 4 2 3 3" xfId="10867" xr:uid="{00000000-0005-0000-0000-0000842A0000}"/>
    <cellStyle name="Normal 52 2 4 2 3 3 3" xfId="25965" xr:uid="{00000000-0005-0000-0000-000081650000}"/>
    <cellStyle name="Normal 52 2 4 2 3 5" xfId="20952" xr:uid="{00000000-0005-0000-0000-0000EC510000}"/>
    <cellStyle name="Normal 52 2 4 2 4" xfId="12545" xr:uid="{00000000-0005-0000-0000-000012310000}"/>
    <cellStyle name="Normal 52 2 4 2 4 3" xfId="27640" xr:uid="{00000000-0005-0000-0000-00000C6C0000}"/>
    <cellStyle name="Normal 52 2 4 2 5" xfId="7524" xr:uid="{00000000-0005-0000-0000-0000751D0000}"/>
    <cellStyle name="Normal 52 2 4 2 5 3" xfId="22623" xr:uid="{00000000-0005-0000-0000-000073580000}"/>
    <cellStyle name="Normal 52 2 4 2 7" xfId="17610" xr:uid="{00000000-0005-0000-0000-0000DE440000}"/>
    <cellStyle name="Normal 52 2 4 3" xfId="3306" xr:uid="{00000000-0005-0000-0000-0000FB0C0000}"/>
    <cellStyle name="Normal 52 2 4 3 2" xfId="13380" xr:uid="{00000000-0005-0000-0000-000055340000}"/>
    <cellStyle name="Normal 52 2 4 3 2 3" xfId="28475" xr:uid="{00000000-0005-0000-0000-00004F6F0000}"/>
    <cellStyle name="Normal 52 2 4 3 3" xfId="8360" xr:uid="{00000000-0005-0000-0000-0000B9200000}"/>
    <cellStyle name="Normal 52 2 4 3 3 3" xfId="23458" xr:uid="{00000000-0005-0000-0000-0000B65B0000}"/>
    <cellStyle name="Normal 52 2 4 3 5" xfId="18445" xr:uid="{00000000-0005-0000-0000-000021480000}"/>
    <cellStyle name="Normal 52 2 4 4" xfId="4999" xr:uid="{00000000-0005-0000-0000-000098130000}"/>
    <cellStyle name="Normal 52 2 4 4 2" xfId="15051" xr:uid="{00000000-0005-0000-0000-0000DC3A0000}"/>
    <cellStyle name="Normal 52 2 4 4 2 3" xfId="30146" xr:uid="{00000000-0005-0000-0000-0000D6750000}"/>
    <cellStyle name="Normal 52 2 4 4 3" xfId="10031" xr:uid="{00000000-0005-0000-0000-000040270000}"/>
    <cellStyle name="Normal 52 2 4 4 3 3" xfId="25129" xr:uid="{00000000-0005-0000-0000-00003D620000}"/>
    <cellStyle name="Normal 52 2 4 4 5" xfId="20116" xr:uid="{00000000-0005-0000-0000-0000A84E0000}"/>
    <cellStyle name="Normal 52 2 4 5" xfId="11709" xr:uid="{00000000-0005-0000-0000-0000CE2D0000}"/>
    <cellStyle name="Normal 52 2 4 5 3" xfId="26804" xr:uid="{00000000-0005-0000-0000-0000C8680000}"/>
    <cellStyle name="Normal 52 2 4 6" xfId="6688" xr:uid="{00000000-0005-0000-0000-0000311A0000}"/>
    <cellStyle name="Normal 52 2 4 6 3" xfId="21787" xr:uid="{00000000-0005-0000-0000-00002F550000}"/>
    <cellStyle name="Normal 52 2 4 8" xfId="16774" xr:uid="{00000000-0005-0000-0000-00009A410000}"/>
    <cellStyle name="Normal 52 2 5" xfId="2036" xr:uid="{00000000-0005-0000-0000-000004080000}"/>
    <cellStyle name="Normal 52 2 5 2" xfId="3725" xr:uid="{00000000-0005-0000-0000-00009E0E0000}"/>
    <cellStyle name="Normal 52 2 5 2 2" xfId="13798" xr:uid="{00000000-0005-0000-0000-0000F7350000}"/>
    <cellStyle name="Normal 52 2 5 2 2 3" xfId="28893" xr:uid="{00000000-0005-0000-0000-0000F1700000}"/>
    <cellStyle name="Normal 52 2 5 2 3" xfId="8778" xr:uid="{00000000-0005-0000-0000-00005B220000}"/>
    <cellStyle name="Normal 52 2 5 2 3 3" xfId="23876" xr:uid="{00000000-0005-0000-0000-0000585D0000}"/>
    <cellStyle name="Normal 52 2 5 2 5" xfId="18863" xr:uid="{00000000-0005-0000-0000-0000C3490000}"/>
    <cellStyle name="Normal 52 2 5 3" xfId="5417" xr:uid="{00000000-0005-0000-0000-00003A150000}"/>
    <cellStyle name="Normal 52 2 5 3 2" xfId="15469" xr:uid="{00000000-0005-0000-0000-00007E3C0000}"/>
    <cellStyle name="Normal 52 2 5 3 2 3" xfId="30564" xr:uid="{00000000-0005-0000-0000-000078770000}"/>
    <cellStyle name="Normal 52 2 5 3 3" xfId="10449" xr:uid="{00000000-0005-0000-0000-0000E2280000}"/>
    <cellStyle name="Normal 52 2 5 3 3 3" xfId="25547" xr:uid="{00000000-0005-0000-0000-0000DF630000}"/>
    <cellStyle name="Normal 52 2 5 3 5" xfId="20534" xr:uid="{00000000-0005-0000-0000-00004A500000}"/>
    <cellStyle name="Normal 52 2 5 4" xfId="12127" xr:uid="{00000000-0005-0000-0000-0000702F0000}"/>
    <cellStyle name="Normal 52 2 5 4 3" xfId="27222" xr:uid="{00000000-0005-0000-0000-00006A6A0000}"/>
    <cellStyle name="Normal 52 2 5 5" xfId="7106" xr:uid="{00000000-0005-0000-0000-0000D31B0000}"/>
    <cellStyle name="Normal 52 2 5 5 3" xfId="22205" xr:uid="{00000000-0005-0000-0000-0000D1560000}"/>
    <cellStyle name="Normal 52 2 5 7" xfId="17192" xr:uid="{00000000-0005-0000-0000-00003C430000}"/>
    <cellStyle name="Normal 52 2 6" xfId="2888" xr:uid="{00000000-0005-0000-0000-0000590B0000}"/>
    <cellStyle name="Normal 52 2 6 2" xfId="12962" xr:uid="{00000000-0005-0000-0000-0000B3320000}"/>
    <cellStyle name="Normal 52 2 6 2 3" xfId="28057" xr:uid="{00000000-0005-0000-0000-0000AD6D0000}"/>
    <cellStyle name="Normal 52 2 6 3" xfId="7942" xr:uid="{00000000-0005-0000-0000-0000171F0000}"/>
    <cellStyle name="Normal 52 2 6 3 3" xfId="23040" xr:uid="{00000000-0005-0000-0000-0000145A0000}"/>
    <cellStyle name="Normal 52 2 6 5" xfId="18027" xr:uid="{00000000-0005-0000-0000-00007F460000}"/>
    <cellStyle name="Normal 52 2 7" xfId="4581" xr:uid="{00000000-0005-0000-0000-0000F6110000}"/>
    <cellStyle name="Normal 52 2 7 2" xfId="14633" xr:uid="{00000000-0005-0000-0000-00003A390000}"/>
    <cellStyle name="Normal 52 2 7 2 3" xfId="29728" xr:uid="{00000000-0005-0000-0000-000034740000}"/>
    <cellStyle name="Normal 52 2 7 3" xfId="9613" xr:uid="{00000000-0005-0000-0000-00009E250000}"/>
    <cellStyle name="Normal 52 2 7 3 3" xfId="24711" xr:uid="{00000000-0005-0000-0000-00009B600000}"/>
    <cellStyle name="Normal 52 2 7 5" xfId="19698" xr:uid="{00000000-0005-0000-0000-0000064D0000}"/>
    <cellStyle name="Normal 52 2 8" xfId="11291" xr:uid="{00000000-0005-0000-0000-00002C2C0000}"/>
    <cellStyle name="Normal 52 2 8 3" xfId="26386" xr:uid="{00000000-0005-0000-0000-000026670000}"/>
    <cellStyle name="Normal 52 2 9" xfId="6270" xr:uid="{00000000-0005-0000-0000-00008F180000}"/>
    <cellStyle name="Normal 52 2 9 3" xfId="21369" xr:uid="{00000000-0005-0000-0000-00008D530000}"/>
    <cellStyle name="Normal 52 3" xfId="1235" xr:uid="{00000000-0005-0000-0000-0000E3040000}"/>
    <cellStyle name="Normal 52 3 10" xfId="16408" xr:uid="{00000000-0005-0000-0000-00002C400000}"/>
    <cellStyle name="Normal 52 3 2" xfId="1454" xr:uid="{00000000-0005-0000-0000-0000BE050000}"/>
    <cellStyle name="Normal 52 3 2 2" xfId="1875" xr:uid="{00000000-0005-0000-0000-000063070000}"/>
    <cellStyle name="Normal 52 3 2 2 2" xfId="2714" xr:uid="{00000000-0005-0000-0000-0000AA0A0000}"/>
    <cellStyle name="Normal 52 3 2 2 2 2" xfId="4403" xr:uid="{00000000-0005-0000-0000-000044110000}"/>
    <cellStyle name="Normal 52 3 2 2 2 2 2" xfId="14476" xr:uid="{00000000-0005-0000-0000-00009D380000}"/>
    <cellStyle name="Normal 52 3 2 2 2 2 2 3" xfId="29571" xr:uid="{00000000-0005-0000-0000-000097730000}"/>
    <cellStyle name="Normal 52 3 2 2 2 2 3" xfId="9456" xr:uid="{00000000-0005-0000-0000-000001250000}"/>
    <cellStyle name="Normal 52 3 2 2 2 2 3 3" xfId="24554" xr:uid="{00000000-0005-0000-0000-0000FE5F0000}"/>
    <cellStyle name="Normal 52 3 2 2 2 2 5" xfId="19541" xr:uid="{00000000-0005-0000-0000-0000694C0000}"/>
    <cellStyle name="Normal 52 3 2 2 2 3" xfId="6095" xr:uid="{00000000-0005-0000-0000-0000E0170000}"/>
    <cellStyle name="Normal 52 3 2 2 2 3 2" xfId="16147" xr:uid="{00000000-0005-0000-0000-0000243F0000}"/>
    <cellStyle name="Normal 52 3 2 2 2 3 2 3" xfId="31242" xr:uid="{00000000-0005-0000-0000-00001E7A0000}"/>
    <cellStyle name="Normal 52 3 2 2 2 3 3" xfId="11127" xr:uid="{00000000-0005-0000-0000-0000882B0000}"/>
    <cellStyle name="Normal 52 3 2 2 2 3 3 3" xfId="26225" xr:uid="{00000000-0005-0000-0000-000085660000}"/>
    <cellStyle name="Normal 52 3 2 2 2 3 5" xfId="21212" xr:uid="{00000000-0005-0000-0000-0000F0520000}"/>
    <cellStyle name="Normal 52 3 2 2 2 4" xfId="12805" xr:uid="{00000000-0005-0000-0000-000016320000}"/>
    <cellStyle name="Normal 52 3 2 2 2 4 3" xfId="27900" xr:uid="{00000000-0005-0000-0000-0000106D0000}"/>
    <cellStyle name="Normal 52 3 2 2 2 5" xfId="7784" xr:uid="{00000000-0005-0000-0000-0000791E0000}"/>
    <cellStyle name="Normal 52 3 2 2 2 5 3" xfId="22883" xr:uid="{00000000-0005-0000-0000-000077590000}"/>
    <cellStyle name="Normal 52 3 2 2 2 7" xfId="17870" xr:uid="{00000000-0005-0000-0000-0000E2450000}"/>
    <cellStyle name="Normal 52 3 2 2 3" xfId="3566" xr:uid="{00000000-0005-0000-0000-0000FF0D0000}"/>
    <cellStyle name="Normal 52 3 2 2 3 2" xfId="13640" xr:uid="{00000000-0005-0000-0000-000059350000}"/>
    <cellStyle name="Normal 52 3 2 2 3 2 3" xfId="28735" xr:uid="{00000000-0005-0000-0000-000053700000}"/>
    <cellStyle name="Normal 52 3 2 2 3 3" xfId="8620" xr:uid="{00000000-0005-0000-0000-0000BD210000}"/>
    <cellStyle name="Normal 52 3 2 2 3 3 3" xfId="23718" xr:uid="{00000000-0005-0000-0000-0000BA5C0000}"/>
    <cellStyle name="Normal 52 3 2 2 3 5" xfId="18705" xr:uid="{00000000-0005-0000-0000-000025490000}"/>
    <cellStyle name="Normal 52 3 2 2 4" xfId="5259" xr:uid="{00000000-0005-0000-0000-00009C140000}"/>
    <cellStyle name="Normal 52 3 2 2 4 2" xfId="15311" xr:uid="{00000000-0005-0000-0000-0000E03B0000}"/>
    <cellStyle name="Normal 52 3 2 2 4 2 3" xfId="30406" xr:uid="{00000000-0005-0000-0000-0000DA760000}"/>
    <cellStyle name="Normal 52 3 2 2 4 3" xfId="10291" xr:uid="{00000000-0005-0000-0000-000044280000}"/>
    <cellStyle name="Normal 52 3 2 2 4 3 3" xfId="25389" xr:uid="{00000000-0005-0000-0000-000041630000}"/>
    <cellStyle name="Normal 52 3 2 2 4 5" xfId="20376" xr:uid="{00000000-0005-0000-0000-0000AC4F0000}"/>
    <cellStyle name="Normal 52 3 2 2 5" xfId="11969" xr:uid="{00000000-0005-0000-0000-0000D22E0000}"/>
    <cellStyle name="Normal 52 3 2 2 5 3" xfId="27064" xr:uid="{00000000-0005-0000-0000-0000CC690000}"/>
    <cellStyle name="Normal 52 3 2 2 6" xfId="6948" xr:uid="{00000000-0005-0000-0000-0000351B0000}"/>
    <cellStyle name="Normal 52 3 2 2 6 3" xfId="22047" xr:uid="{00000000-0005-0000-0000-000033560000}"/>
    <cellStyle name="Normal 52 3 2 2 8" xfId="17034" xr:uid="{00000000-0005-0000-0000-00009E420000}"/>
    <cellStyle name="Normal 52 3 2 3" xfId="2296" xr:uid="{00000000-0005-0000-0000-000008090000}"/>
    <cellStyle name="Normal 52 3 2 3 2" xfId="3985" xr:uid="{00000000-0005-0000-0000-0000A20F0000}"/>
    <cellStyle name="Normal 52 3 2 3 2 2" xfId="14058" xr:uid="{00000000-0005-0000-0000-0000FB360000}"/>
    <cellStyle name="Normal 52 3 2 3 2 2 3" xfId="29153" xr:uid="{00000000-0005-0000-0000-0000F5710000}"/>
    <cellStyle name="Normal 52 3 2 3 2 3" xfId="9038" xr:uid="{00000000-0005-0000-0000-00005F230000}"/>
    <cellStyle name="Normal 52 3 2 3 2 3 3" xfId="24136" xr:uid="{00000000-0005-0000-0000-00005C5E0000}"/>
    <cellStyle name="Normal 52 3 2 3 2 5" xfId="19123" xr:uid="{00000000-0005-0000-0000-0000C74A0000}"/>
    <cellStyle name="Normal 52 3 2 3 3" xfId="5677" xr:uid="{00000000-0005-0000-0000-00003E160000}"/>
    <cellStyle name="Normal 52 3 2 3 3 2" xfId="15729" xr:uid="{00000000-0005-0000-0000-0000823D0000}"/>
    <cellStyle name="Normal 52 3 2 3 3 2 3" xfId="30824" xr:uid="{00000000-0005-0000-0000-00007C780000}"/>
    <cellStyle name="Normal 52 3 2 3 3 3" xfId="10709" xr:uid="{00000000-0005-0000-0000-0000E6290000}"/>
    <cellStyle name="Normal 52 3 2 3 3 3 3" xfId="25807" xr:uid="{00000000-0005-0000-0000-0000E3640000}"/>
    <cellStyle name="Normal 52 3 2 3 3 5" xfId="20794" xr:uid="{00000000-0005-0000-0000-00004E510000}"/>
    <cellStyle name="Normal 52 3 2 3 4" xfId="12387" xr:uid="{00000000-0005-0000-0000-000074300000}"/>
    <cellStyle name="Normal 52 3 2 3 4 3" xfId="27482" xr:uid="{00000000-0005-0000-0000-00006E6B0000}"/>
    <cellStyle name="Normal 52 3 2 3 5" xfId="7366" xr:uid="{00000000-0005-0000-0000-0000D71C0000}"/>
    <cellStyle name="Normal 52 3 2 3 5 3" xfId="22465" xr:uid="{00000000-0005-0000-0000-0000D5570000}"/>
    <cellStyle name="Normal 52 3 2 3 7" xfId="17452" xr:uid="{00000000-0005-0000-0000-000040440000}"/>
    <cellStyle name="Normal 52 3 2 4" xfId="3148" xr:uid="{00000000-0005-0000-0000-00005D0C0000}"/>
    <cellStyle name="Normal 52 3 2 4 2" xfId="13222" xr:uid="{00000000-0005-0000-0000-0000B7330000}"/>
    <cellStyle name="Normal 52 3 2 4 2 3" xfId="28317" xr:uid="{00000000-0005-0000-0000-0000B16E0000}"/>
    <cellStyle name="Normal 52 3 2 4 3" xfId="8202" xr:uid="{00000000-0005-0000-0000-00001B200000}"/>
    <cellStyle name="Normal 52 3 2 4 3 3" xfId="23300" xr:uid="{00000000-0005-0000-0000-0000185B0000}"/>
    <cellStyle name="Normal 52 3 2 4 5" xfId="18287" xr:uid="{00000000-0005-0000-0000-000083470000}"/>
    <cellStyle name="Normal 52 3 2 5" xfId="4841" xr:uid="{00000000-0005-0000-0000-0000FA120000}"/>
    <cellStyle name="Normal 52 3 2 5 2" xfId="14893" xr:uid="{00000000-0005-0000-0000-00003E3A0000}"/>
    <cellStyle name="Normal 52 3 2 5 2 3" xfId="29988" xr:uid="{00000000-0005-0000-0000-000038750000}"/>
    <cellStyle name="Normal 52 3 2 5 3" xfId="9873" xr:uid="{00000000-0005-0000-0000-0000A2260000}"/>
    <cellStyle name="Normal 52 3 2 5 3 3" xfId="24971" xr:uid="{00000000-0005-0000-0000-00009F610000}"/>
    <cellStyle name="Normal 52 3 2 5 5" xfId="19958" xr:uid="{00000000-0005-0000-0000-00000A4E0000}"/>
    <cellStyle name="Normal 52 3 2 6" xfId="11551" xr:uid="{00000000-0005-0000-0000-0000302D0000}"/>
    <cellStyle name="Normal 52 3 2 6 3" xfId="26646" xr:uid="{00000000-0005-0000-0000-00002A680000}"/>
    <cellStyle name="Normal 52 3 2 7" xfId="6530" xr:uid="{00000000-0005-0000-0000-000093190000}"/>
    <cellStyle name="Normal 52 3 2 7 3" xfId="21629" xr:uid="{00000000-0005-0000-0000-000091540000}"/>
    <cellStyle name="Normal 52 3 2 9" xfId="16616" xr:uid="{00000000-0005-0000-0000-0000FC400000}"/>
    <cellStyle name="Normal 52 3 3" xfId="1667" xr:uid="{00000000-0005-0000-0000-000093060000}"/>
    <cellStyle name="Normal 52 3 3 2" xfId="2506" xr:uid="{00000000-0005-0000-0000-0000DA090000}"/>
    <cellStyle name="Normal 52 3 3 2 2" xfId="4195" xr:uid="{00000000-0005-0000-0000-000074100000}"/>
    <cellStyle name="Normal 52 3 3 2 2 2" xfId="14268" xr:uid="{00000000-0005-0000-0000-0000CD370000}"/>
    <cellStyle name="Normal 52 3 3 2 2 2 3" xfId="29363" xr:uid="{00000000-0005-0000-0000-0000C7720000}"/>
    <cellStyle name="Normal 52 3 3 2 2 3" xfId="9248" xr:uid="{00000000-0005-0000-0000-000031240000}"/>
    <cellStyle name="Normal 52 3 3 2 2 3 3" xfId="24346" xr:uid="{00000000-0005-0000-0000-00002E5F0000}"/>
    <cellStyle name="Normal 52 3 3 2 2 5" xfId="19333" xr:uid="{00000000-0005-0000-0000-0000994B0000}"/>
    <cellStyle name="Normal 52 3 3 2 3" xfId="5887" xr:uid="{00000000-0005-0000-0000-000010170000}"/>
    <cellStyle name="Normal 52 3 3 2 3 2" xfId="15939" xr:uid="{00000000-0005-0000-0000-0000543E0000}"/>
    <cellStyle name="Normal 52 3 3 2 3 2 3" xfId="31034" xr:uid="{00000000-0005-0000-0000-00004E790000}"/>
    <cellStyle name="Normal 52 3 3 2 3 3" xfId="10919" xr:uid="{00000000-0005-0000-0000-0000B82A0000}"/>
    <cellStyle name="Normal 52 3 3 2 3 3 3" xfId="26017" xr:uid="{00000000-0005-0000-0000-0000B5650000}"/>
    <cellStyle name="Normal 52 3 3 2 3 5" xfId="21004" xr:uid="{00000000-0005-0000-0000-000020520000}"/>
    <cellStyle name="Normal 52 3 3 2 4" xfId="12597" xr:uid="{00000000-0005-0000-0000-000046310000}"/>
    <cellStyle name="Normal 52 3 3 2 4 3" xfId="27692" xr:uid="{00000000-0005-0000-0000-0000406C0000}"/>
    <cellStyle name="Normal 52 3 3 2 5" xfId="7576" xr:uid="{00000000-0005-0000-0000-0000A91D0000}"/>
    <cellStyle name="Normal 52 3 3 2 5 3" xfId="22675" xr:uid="{00000000-0005-0000-0000-0000A7580000}"/>
    <cellStyle name="Normal 52 3 3 2 7" xfId="17662" xr:uid="{00000000-0005-0000-0000-000012450000}"/>
    <cellStyle name="Normal 52 3 3 3" xfId="3358" xr:uid="{00000000-0005-0000-0000-00002F0D0000}"/>
    <cellStyle name="Normal 52 3 3 3 2" xfId="13432" xr:uid="{00000000-0005-0000-0000-000089340000}"/>
    <cellStyle name="Normal 52 3 3 3 2 3" xfId="28527" xr:uid="{00000000-0005-0000-0000-0000836F0000}"/>
    <cellStyle name="Normal 52 3 3 3 3" xfId="8412" xr:uid="{00000000-0005-0000-0000-0000ED200000}"/>
    <cellStyle name="Normal 52 3 3 3 3 3" xfId="23510" xr:uid="{00000000-0005-0000-0000-0000EA5B0000}"/>
    <cellStyle name="Normal 52 3 3 3 5" xfId="18497" xr:uid="{00000000-0005-0000-0000-000055480000}"/>
    <cellStyle name="Normal 52 3 3 4" xfId="5051" xr:uid="{00000000-0005-0000-0000-0000CC130000}"/>
    <cellStyle name="Normal 52 3 3 4 2" xfId="15103" xr:uid="{00000000-0005-0000-0000-0000103B0000}"/>
    <cellStyle name="Normal 52 3 3 4 2 3" xfId="30198" xr:uid="{00000000-0005-0000-0000-00000A760000}"/>
    <cellStyle name="Normal 52 3 3 4 3" xfId="10083" xr:uid="{00000000-0005-0000-0000-000074270000}"/>
    <cellStyle name="Normal 52 3 3 4 3 3" xfId="25181" xr:uid="{00000000-0005-0000-0000-000071620000}"/>
    <cellStyle name="Normal 52 3 3 4 5" xfId="20168" xr:uid="{00000000-0005-0000-0000-0000DC4E0000}"/>
    <cellStyle name="Normal 52 3 3 5" xfId="11761" xr:uid="{00000000-0005-0000-0000-0000022E0000}"/>
    <cellStyle name="Normal 52 3 3 5 3" xfId="26856" xr:uid="{00000000-0005-0000-0000-0000FC680000}"/>
    <cellStyle name="Normal 52 3 3 6" xfId="6740" xr:uid="{00000000-0005-0000-0000-0000651A0000}"/>
    <cellStyle name="Normal 52 3 3 6 3" xfId="21839" xr:uid="{00000000-0005-0000-0000-000063550000}"/>
    <cellStyle name="Normal 52 3 3 8" xfId="16826" xr:uid="{00000000-0005-0000-0000-0000CE410000}"/>
    <cellStyle name="Normal 52 3 4" xfId="2088" xr:uid="{00000000-0005-0000-0000-000038080000}"/>
    <cellStyle name="Normal 52 3 4 2" xfId="3777" xr:uid="{00000000-0005-0000-0000-0000D20E0000}"/>
    <cellStyle name="Normal 52 3 4 2 2" xfId="13850" xr:uid="{00000000-0005-0000-0000-00002B360000}"/>
    <cellStyle name="Normal 52 3 4 2 2 3" xfId="28945" xr:uid="{00000000-0005-0000-0000-000025710000}"/>
    <cellStyle name="Normal 52 3 4 2 3" xfId="8830" xr:uid="{00000000-0005-0000-0000-00008F220000}"/>
    <cellStyle name="Normal 52 3 4 2 3 3" xfId="23928" xr:uid="{00000000-0005-0000-0000-00008C5D0000}"/>
    <cellStyle name="Normal 52 3 4 2 5" xfId="18915" xr:uid="{00000000-0005-0000-0000-0000F7490000}"/>
    <cellStyle name="Normal 52 3 4 3" xfId="5469" xr:uid="{00000000-0005-0000-0000-00006E150000}"/>
    <cellStyle name="Normal 52 3 4 3 2" xfId="15521" xr:uid="{00000000-0005-0000-0000-0000B23C0000}"/>
    <cellStyle name="Normal 52 3 4 3 2 3" xfId="30616" xr:uid="{00000000-0005-0000-0000-0000AC770000}"/>
    <cellStyle name="Normal 52 3 4 3 3" xfId="10501" xr:uid="{00000000-0005-0000-0000-000016290000}"/>
    <cellStyle name="Normal 52 3 4 3 3 3" xfId="25599" xr:uid="{00000000-0005-0000-0000-000013640000}"/>
    <cellStyle name="Normal 52 3 4 3 5" xfId="20586" xr:uid="{00000000-0005-0000-0000-00007E500000}"/>
    <cellStyle name="Normal 52 3 4 4" xfId="12179" xr:uid="{00000000-0005-0000-0000-0000A42F0000}"/>
    <cellStyle name="Normal 52 3 4 4 3" xfId="27274" xr:uid="{00000000-0005-0000-0000-00009E6A0000}"/>
    <cellStyle name="Normal 52 3 4 5" xfId="7158" xr:uid="{00000000-0005-0000-0000-0000071C0000}"/>
    <cellStyle name="Normal 52 3 4 5 3" xfId="22257" xr:uid="{00000000-0005-0000-0000-000005570000}"/>
    <cellStyle name="Normal 52 3 4 7" xfId="17244" xr:uid="{00000000-0005-0000-0000-000070430000}"/>
    <cellStyle name="Normal 52 3 5" xfId="2940" xr:uid="{00000000-0005-0000-0000-00008D0B0000}"/>
    <cellStyle name="Normal 52 3 5 2" xfId="13014" xr:uid="{00000000-0005-0000-0000-0000E7320000}"/>
    <cellStyle name="Normal 52 3 5 2 3" xfId="28109" xr:uid="{00000000-0005-0000-0000-0000E16D0000}"/>
    <cellStyle name="Normal 52 3 5 3" xfId="7994" xr:uid="{00000000-0005-0000-0000-00004B1F0000}"/>
    <cellStyle name="Normal 52 3 5 3 3" xfId="23092" xr:uid="{00000000-0005-0000-0000-0000485A0000}"/>
    <cellStyle name="Normal 52 3 5 5" xfId="18079" xr:uid="{00000000-0005-0000-0000-0000B3460000}"/>
    <cellStyle name="Normal 52 3 6" xfId="4633" xr:uid="{00000000-0005-0000-0000-00002A120000}"/>
    <cellStyle name="Normal 52 3 6 2" xfId="14685" xr:uid="{00000000-0005-0000-0000-00006E390000}"/>
    <cellStyle name="Normal 52 3 6 2 3" xfId="29780" xr:uid="{00000000-0005-0000-0000-000068740000}"/>
    <cellStyle name="Normal 52 3 6 3" xfId="9665" xr:uid="{00000000-0005-0000-0000-0000D2250000}"/>
    <cellStyle name="Normal 52 3 6 3 3" xfId="24763" xr:uid="{00000000-0005-0000-0000-0000CF600000}"/>
    <cellStyle name="Normal 52 3 6 5" xfId="19750" xr:uid="{00000000-0005-0000-0000-00003A4D0000}"/>
    <cellStyle name="Normal 52 3 7" xfId="11343" xr:uid="{00000000-0005-0000-0000-0000602C0000}"/>
    <cellStyle name="Normal 52 3 7 3" xfId="26438" xr:uid="{00000000-0005-0000-0000-00005A670000}"/>
    <cellStyle name="Normal 52 3 8" xfId="6322" xr:uid="{00000000-0005-0000-0000-0000C3180000}"/>
    <cellStyle name="Normal 52 3 8 3" xfId="21421" xr:uid="{00000000-0005-0000-0000-0000C1530000}"/>
    <cellStyle name="Normal 52 4" xfId="1348" xr:uid="{00000000-0005-0000-0000-000054050000}"/>
    <cellStyle name="Normal 52 4 2" xfId="1771" xr:uid="{00000000-0005-0000-0000-0000FB060000}"/>
    <cellStyle name="Normal 52 4 2 2" xfId="2610" xr:uid="{00000000-0005-0000-0000-0000420A0000}"/>
    <cellStyle name="Normal 52 4 2 2 2" xfId="4299" xr:uid="{00000000-0005-0000-0000-0000DC100000}"/>
    <cellStyle name="Normal 52 4 2 2 2 2" xfId="14372" xr:uid="{00000000-0005-0000-0000-000035380000}"/>
    <cellStyle name="Normal 52 4 2 2 2 2 3" xfId="29467" xr:uid="{00000000-0005-0000-0000-00002F730000}"/>
    <cellStyle name="Normal 52 4 2 2 2 3" xfId="9352" xr:uid="{00000000-0005-0000-0000-000099240000}"/>
    <cellStyle name="Normal 52 4 2 2 2 3 3" xfId="24450" xr:uid="{00000000-0005-0000-0000-0000965F0000}"/>
    <cellStyle name="Normal 52 4 2 2 2 5" xfId="19437" xr:uid="{00000000-0005-0000-0000-0000014C0000}"/>
    <cellStyle name="Normal 52 4 2 2 3" xfId="5991" xr:uid="{00000000-0005-0000-0000-000078170000}"/>
    <cellStyle name="Normal 52 4 2 2 3 2" xfId="16043" xr:uid="{00000000-0005-0000-0000-0000BC3E0000}"/>
    <cellStyle name="Normal 52 4 2 2 3 2 3" xfId="31138" xr:uid="{00000000-0005-0000-0000-0000B6790000}"/>
    <cellStyle name="Normal 52 4 2 2 3 3" xfId="11023" xr:uid="{00000000-0005-0000-0000-0000202B0000}"/>
    <cellStyle name="Normal 52 4 2 2 3 3 3" xfId="26121" xr:uid="{00000000-0005-0000-0000-00001D660000}"/>
    <cellStyle name="Normal 52 4 2 2 3 5" xfId="21108" xr:uid="{00000000-0005-0000-0000-000088520000}"/>
    <cellStyle name="Normal 52 4 2 2 4" xfId="12701" xr:uid="{00000000-0005-0000-0000-0000AE310000}"/>
    <cellStyle name="Normal 52 4 2 2 4 3" xfId="27796" xr:uid="{00000000-0005-0000-0000-0000A86C0000}"/>
    <cellStyle name="Normal 52 4 2 2 5" xfId="7680" xr:uid="{00000000-0005-0000-0000-0000111E0000}"/>
    <cellStyle name="Normal 52 4 2 2 5 3" xfId="22779" xr:uid="{00000000-0005-0000-0000-00000F590000}"/>
    <cellStyle name="Normal 52 4 2 2 7" xfId="17766" xr:uid="{00000000-0005-0000-0000-00007A450000}"/>
    <cellStyle name="Normal 52 4 2 3" xfId="3462" xr:uid="{00000000-0005-0000-0000-0000970D0000}"/>
    <cellStyle name="Normal 52 4 2 3 2" xfId="13536" xr:uid="{00000000-0005-0000-0000-0000F1340000}"/>
    <cellStyle name="Normal 52 4 2 3 2 3" xfId="28631" xr:uid="{00000000-0005-0000-0000-0000EB6F0000}"/>
    <cellStyle name="Normal 52 4 2 3 3" xfId="8516" xr:uid="{00000000-0005-0000-0000-000055210000}"/>
    <cellStyle name="Normal 52 4 2 3 3 3" xfId="23614" xr:uid="{00000000-0005-0000-0000-0000525C0000}"/>
    <cellStyle name="Normal 52 4 2 3 5" xfId="18601" xr:uid="{00000000-0005-0000-0000-0000BD480000}"/>
    <cellStyle name="Normal 52 4 2 4" xfId="5155" xr:uid="{00000000-0005-0000-0000-000034140000}"/>
    <cellStyle name="Normal 52 4 2 4 2" xfId="15207" xr:uid="{00000000-0005-0000-0000-0000783B0000}"/>
    <cellStyle name="Normal 52 4 2 4 2 3" xfId="30302" xr:uid="{00000000-0005-0000-0000-000072760000}"/>
    <cellStyle name="Normal 52 4 2 4 3" xfId="10187" xr:uid="{00000000-0005-0000-0000-0000DC270000}"/>
    <cellStyle name="Normal 52 4 2 4 3 3" xfId="25285" xr:uid="{00000000-0005-0000-0000-0000D9620000}"/>
    <cellStyle name="Normal 52 4 2 4 5" xfId="20272" xr:uid="{00000000-0005-0000-0000-0000444F0000}"/>
    <cellStyle name="Normal 52 4 2 5" xfId="11865" xr:uid="{00000000-0005-0000-0000-00006A2E0000}"/>
    <cellStyle name="Normal 52 4 2 5 3" xfId="26960" xr:uid="{00000000-0005-0000-0000-000064690000}"/>
    <cellStyle name="Normal 52 4 2 6" xfId="6844" xr:uid="{00000000-0005-0000-0000-0000CD1A0000}"/>
    <cellStyle name="Normal 52 4 2 6 3" xfId="21943" xr:uid="{00000000-0005-0000-0000-0000CB550000}"/>
    <cellStyle name="Normal 52 4 2 8" xfId="16930" xr:uid="{00000000-0005-0000-0000-000036420000}"/>
    <cellStyle name="Normal 52 4 3" xfId="2192" xr:uid="{00000000-0005-0000-0000-0000A0080000}"/>
    <cellStyle name="Normal 52 4 3 2" xfId="3881" xr:uid="{00000000-0005-0000-0000-00003A0F0000}"/>
    <cellStyle name="Normal 52 4 3 2 2" xfId="13954" xr:uid="{00000000-0005-0000-0000-000093360000}"/>
    <cellStyle name="Normal 52 4 3 2 2 3" xfId="29049" xr:uid="{00000000-0005-0000-0000-00008D710000}"/>
    <cellStyle name="Normal 52 4 3 2 3" xfId="8934" xr:uid="{00000000-0005-0000-0000-0000F7220000}"/>
    <cellStyle name="Normal 52 4 3 2 3 3" xfId="24032" xr:uid="{00000000-0005-0000-0000-0000F45D0000}"/>
    <cellStyle name="Normal 52 4 3 2 5" xfId="19019" xr:uid="{00000000-0005-0000-0000-00005F4A0000}"/>
    <cellStyle name="Normal 52 4 3 3" xfId="5573" xr:uid="{00000000-0005-0000-0000-0000D6150000}"/>
    <cellStyle name="Normal 52 4 3 3 2" xfId="15625" xr:uid="{00000000-0005-0000-0000-00001A3D0000}"/>
    <cellStyle name="Normal 52 4 3 3 2 3" xfId="30720" xr:uid="{00000000-0005-0000-0000-000014780000}"/>
    <cellStyle name="Normal 52 4 3 3 3" xfId="10605" xr:uid="{00000000-0005-0000-0000-00007E290000}"/>
    <cellStyle name="Normal 52 4 3 3 3 3" xfId="25703" xr:uid="{00000000-0005-0000-0000-00007B640000}"/>
    <cellStyle name="Normal 52 4 3 3 5" xfId="20690" xr:uid="{00000000-0005-0000-0000-0000E6500000}"/>
    <cellStyle name="Normal 52 4 3 4" xfId="12283" xr:uid="{00000000-0005-0000-0000-00000C300000}"/>
    <cellStyle name="Normal 52 4 3 4 3" xfId="27378" xr:uid="{00000000-0005-0000-0000-0000066B0000}"/>
    <cellStyle name="Normal 52 4 3 5" xfId="7262" xr:uid="{00000000-0005-0000-0000-00006F1C0000}"/>
    <cellStyle name="Normal 52 4 3 5 3" xfId="22361" xr:uid="{00000000-0005-0000-0000-00006D570000}"/>
    <cellStyle name="Normal 52 4 3 7" xfId="17348" xr:uid="{00000000-0005-0000-0000-0000D8430000}"/>
    <cellStyle name="Normal 52 4 4" xfId="3044" xr:uid="{00000000-0005-0000-0000-0000F50B0000}"/>
    <cellStyle name="Normal 52 4 4 2" xfId="13118" xr:uid="{00000000-0005-0000-0000-00004F330000}"/>
    <cellStyle name="Normal 52 4 4 2 3" xfId="28213" xr:uid="{00000000-0005-0000-0000-0000496E0000}"/>
    <cellStyle name="Normal 52 4 4 3" xfId="8098" xr:uid="{00000000-0005-0000-0000-0000B31F0000}"/>
    <cellStyle name="Normal 52 4 4 3 3" xfId="23196" xr:uid="{00000000-0005-0000-0000-0000B05A0000}"/>
    <cellStyle name="Normal 52 4 4 5" xfId="18183" xr:uid="{00000000-0005-0000-0000-00001B470000}"/>
    <cellStyle name="Normal 52 4 5" xfId="4737" xr:uid="{00000000-0005-0000-0000-000092120000}"/>
    <cellStyle name="Normal 52 4 5 2" xfId="14789" xr:uid="{00000000-0005-0000-0000-0000D6390000}"/>
    <cellStyle name="Normal 52 4 5 2 3" xfId="29884" xr:uid="{00000000-0005-0000-0000-0000D0740000}"/>
    <cellStyle name="Normal 52 4 5 3" xfId="9769" xr:uid="{00000000-0005-0000-0000-00003A260000}"/>
    <cellStyle name="Normal 52 4 5 3 3" xfId="24867" xr:uid="{00000000-0005-0000-0000-000037610000}"/>
    <cellStyle name="Normal 52 4 5 5" xfId="19854" xr:uid="{00000000-0005-0000-0000-0000A24D0000}"/>
    <cellStyle name="Normal 52 4 6" xfId="11447" xr:uid="{00000000-0005-0000-0000-0000C82C0000}"/>
    <cellStyle name="Normal 52 4 6 3" xfId="26542" xr:uid="{00000000-0005-0000-0000-0000C2670000}"/>
    <cellStyle name="Normal 52 4 7" xfId="6426" xr:uid="{00000000-0005-0000-0000-00002B190000}"/>
    <cellStyle name="Normal 52 4 7 3" xfId="21525" xr:uid="{00000000-0005-0000-0000-000029540000}"/>
    <cellStyle name="Normal 52 4 9" xfId="16512" xr:uid="{00000000-0005-0000-0000-000094400000}"/>
    <cellStyle name="Normal 52 5" xfId="1561" xr:uid="{00000000-0005-0000-0000-000029060000}"/>
    <cellStyle name="Normal 52 5 2" xfId="2402" xr:uid="{00000000-0005-0000-0000-000072090000}"/>
    <cellStyle name="Normal 52 5 2 2" xfId="4091" xr:uid="{00000000-0005-0000-0000-00000C100000}"/>
    <cellStyle name="Normal 52 5 2 2 2" xfId="14164" xr:uid="{00000000-0005-0000-0000-000065370000}"/>
    <cellStyle name="Normal 52 5 2 2 2 3" xfId="29259" xr:uid="{00000000-0005-0000-0000-00005F720000}"/>
    <cellStyle name="Normal 52 5 2 2 3" xfId="9144" xr:uid="{00000000-0005-0000-0000-0000C9230000}"/>
    <cellStyle name="Normal 52 5 2 2 3 3" xfId="24242" xr:uid="{00000000-0005-0000-0000-0000C65E0000}"/>
    <cellStyle name="Normal 52 5 2 2 5" xfId="19229" xr:uid="{00000000-0005-0000-0000-0000314B0000}"/>
    <cellStyle name="Normal 52 5 2 3" xfId="5783" xr:uid="{00000000-0005-0000-0000-0000A8160000}"/>
    <cellStyle name="Normal 52 5 2 3 2" xfId="15835" xr:uid="{00000000-0005-0000-0000-0000EC3D0000}"/>
    <cellStyle name="Normal 52 5 2 3 2 3" xfId="30930" xr:uid="{00000000-0005-0000-0000-0000E6780000}"/>
    <cellStyle name="Normal 52 5 2 3 3" xfId="10815" xr:uid="{00000000-0005-0000-0000-0000502A0000}"/>
    <cellStyle name="Normal 52 5 2 3 3 3" xfId="25913" xr:uid="{00000000-0005-0000-0000-00004D650000}"/>
    <cellStyle name="Normal 52 5 2 3 5" xfId="20900" xr:uid="{00000000-0005-0000-0000-0000B8510000}"/>
    <cellStyle name="Normal 52 5 2 4" xfId="12493" xr:uid="{00000000-0005-0000-0000-0000DE300000}"/>
    <cellStyle name="Normal 52 5 2 4 3" xfId="27588" xr:uid="{00000000-0005-0000-0000-0000D86B0000}"/>
    <cellStyle name="Normal 52 5 2 5" xfId="7472" xr:uid="{00000000-0005-0000-0000-0000411D0000}"/>
    <cellStyle name="Normal 52 5 2 5 3" xfId="22571" xr:uid="{00000000-0005-0000-0000-00003F580000}"/>
    <cellStyle name="Normal 52 5 2 7" xfId="17558" xr:uid="{00000000-0005-0000-0000-0000AA440000}"/>
    <cellStyle name="Normal 52 5 3" xfId="3254" xr:uid="{00000000-0005-0000-0000-0000C70C0000}"/>
    <cellStyle name="Normal 52 5 3 2" xfId="13328" xr:uid="{00000000-0005-0000-0000-000021340000}"/>
    <cellStyle name="Normal 52 5 3 2 3" xfId="28423" xr:uid="{00000000-0005-0000-0000-00001B6F0000}"/>
    <cellStyle name="Normal 52 5 3 3" xfId="8308" xr:uid="{00000000-0005-0000-0000-000085200000}"/>
    <cellStyle name="Normal 52 5 3 3 3" xfId="23406" xr:uid="{00000000-0005-0000-0000-0000825B0000}"/>
    <cellStyle name="Normal 52 5 3 5" xfId="18393" xr:uid="{00000000-0005-0000-0000-0000ED470000}"/>
    <cellStyle name="Normal 52 5 4" xfId="4947" xr:uid="{00000000-0005-0000-0000-000064130000}"/>
    <cellStyle name="Normal 52 5 4 2" xfId="14999" xr:uid="{00000000-0005-0000-0000-0000A83A0000}"/>
    <cellStyle name="Normal 52 5 4 2 3" xfId="30094" xr:uid="{00000000-0005-0000-0000-0000A2750000}"/>
    <cellStyle name="Normal 52 5 4 3" xfId="9979" xr:uid="{00000000-0005-0000-0000-00000C270000}"/>
    <cellStyle name="Normal 52 5 4 3 3" xfId="25077" xr:uid="{00000000-0005-0000-0000-000009620000}"/>
    <cellStyle name="Normal 52 5 4 5" xfId="20064" xr:uid="{00000000-0005-0000-0000-0000744E0000}"/>
    <cellStyle name="Normal 52 5 5" xfId="11657" xr:uid="{00000000-0005-0000-0000-00009A2D0000}"/>
    <cellStyle name="Normal 52 5 5 3" xfId="26752" xr:uid="{00000000-0005-0000-0000-000094680000}"/>
    <cellStyle name="Normal 52 5 6" xfId="6636" xr:uid="{00000000-0005-0000-0000-0000FD190000}"/>
    <cellStyle name="Normal 52 5 6 3" xfId="21735" xr:uid="{00000000-0005-0000-0000-0000FB540000}"/>
    <cellStyle name="Normal 52 5 8" xfId="16722" xr:uid="{00000000-0005-0000-0000-000066410000}"/>
    <cellStyle name="Normal 52 6" xfId="1982" xr:uid="{00000000-0005-0000-0000-0000CE070000}"/>
    <cellStyle name="Normal 52 6 2" xfId="3673" xr:uid="{00000000-0005-0000-0000-00006A0E0000}"/>
    <cellStyle name="Normal 52 6 2 2" xfId="13746" xr:uid="{00000000-0005-0000-0000-0000C3350000}"/>
    <cellStyle name="Normal 52 6 2 2 3" xfId="28841" xr:uid="{00000000-0005-0000-0000-0000BD700000}"/>
    <cellStyle name="Normal 52 6 2 3" xfId="8726" xr:uid="{00000000-0005-0000-0000-000027220000}"/>
    <cellStyle name="Normal 52 6 2 3 3" xfId="23824" xr:uid="{00000000-0005-0000-0000-0000245D0000}"/>
    <cellStyle name="Normal 52 6 2 5" xfId="18811" xr:uid="{00000000-0005-0000-0000-00008F490000}"/>
    <cellStyle name="Normal 52 6 3" xfId="5365" xr:uid="{00000000-0005-0000-0000-000006150000}"/>
    <cellStyle name="Normal 52 6 3 2" xfId="15417" xr:uid="{00000000-0005-0000-0000-00004A3C0000}"/>
    <cellStyle name="Normal 52 6 3 2 3" xfId="30512" xr:uid="{00000000-0005-0000-0000-000044770000}"/>
    <cellStyle name="Normal 52 6 3 3" xfId="10397" xr:uid="{00000000-0005-0000-0000-0000AE280000}"/>
    <cellStyle name="Normal 52 6 3 3 3" xfId="25495" xr:uid="{00000000-0005-0000-0000-0000AB630000}"/>
    <cellStyle name="Normal 52 6 3 5" xfId="20482" xr:uid="{00000000-0005-0000-0000-000016500000}"/>
    <cellStyle name="Normal 52 6 4" xfId="12075" xr:uid="{00000000-0005-0000-0000-00003C2F0000}"/>
    <cellStyle name="Normal 52 6 4 3" xfId="27170" xr:uid="{00000000-0005-0000-0000-0000366A0000}"/>
    <cellStyle name="Normal 52 6 5" xfId="7054" xr:uid="{00000000-0005-0000-0000-00009F1B0000}"/>
    <cellStyle name="Normal 52 6 5 3" xfId="22153" xr:uid="{00000000-0005-0000-0000-00009D560000}"/>
    <cellStyle name="Normal 52 6 7" xfId="17140" xr:uid="{00000000-0005-0000-0000-000008430000}"/>
    <cellStyle name="Normal 52 7" xfId="2832" xr:uid="{00000000-0005-0000-0000-0000210B0000}"/>
    <cellStyle name="Normal 52 7 2" xfId="12910" xr:uid="{00000000-0005-0000-0000-00007F320000}"/>
    <cellStyle name="Normal 52 7 2 3" xfId="28005" xr:uid="{00000000-0005-0000-0000-0000796D0000}"/>
    <cellStyle name="Normal 52 7 3" xfId="7890" xr:uid="{00000000-0005-0000-0000-0000E31E0000}"/>
    <cellStyle name="Normal 52 7 3 3" xfId="22988" xr:uid="{00000000-0005-0000-0000-0000E0590000}"/>
    <cellStyle name="Normal 52 7 5" xfId="17975" xr:uid="{00000000-0005-0000-0000-00004B460000}"/>
    <cellStyle name="Normal 52 8" xfId="4526" xr:uid="{00000000-0005-0000-0000-0000BF110000}"/>
    <cellStyle name="Normal 52 8 2" xfId="14581" xr:uid="{00000000-0005-0000-0000-000006390000}"/>
    <cellStyle name="Normal 52 8 2 3" xfId="29676" xr:uid="{00000000-0005-0000-0000-000000740000}"/>
    <cellStyle name="Normal 52 8 3" xfId="9561" xr:uid="{00000000-0005-0000-0000-00006A250000}"/>
    <cellStyle name="Normal 52 8 3 3" xfId="24659" xr:uid="{00000000-0005-0000-0000-000067600000}"/>
    <cellStyle name="Normal 52 8 5" xfId="19646" xr:uid="{00000000-0005-0000-0000-0000D24C0000}"/>
    <cellStyle name="Normal 52 9" xfId="11237" xr:uid="{00000000-0005-0000-0000-0000F62B0000}"/>
    <cellStyle name="Normal 52 9 3" xfId="26334" xr:uid="{00000000-0005-0000-0000-0000F2660000}"/>
    <cellStyle name="Normal 53" xfId="859" xr:uid="{00000000-0005-0000-0000-00006A030000}"/>
    <cellStyle name="Normal 53 10" xfId="6217" xr:uid="{00000000-0005-0000-0000-00005A180000}"/>
    <cellStyle name="Normal 53 10 3" xfId="21318" xr:uid="{00000000-0005-0000-0000-00005A530000}"/>
    <cellStyle name="Normal 53 12" xfId="16303" xr:uid="{00000000-0005-0000-0000-0000C33F0000}"/>
    <cellStyle name="Normal 53 2" xfId="1182" xr:uid="{00000000-0005-0000-0000-0000AE040000}"/>
    <cellStyle name="Normal 53 2 11" xfId="16357" xr:uid="{00000000-0005-0000-0000-0000F93F0000}"/>
    <cellStyle name="Normal 53 2 2" xfId="1290" xr:uid="{00000000-0005-0000-0000-00001A050000}"/>
    <cellStyle name="Normal 53 2 2 10" xfId="16461" xr:uid="{00000000-0005-0000-0000-000061400000}"/>
    <cellStyle name="Normal 53 2 2 2" xfId="1507" xr:uid="{00000000-0005-0000-0000-0000F3050000}"/>
    <cellStyle name="Normal 53 2 2 2 2" xfId="1928" xr:uid="{00000000-0005-0000-0000-000098070000}"/>
    <cellStyle name="Normal 53 2 2 2 2 2" xfId="2767" xr:uid="{00000000-0005-0000-0000-0000DF0A0000}"/>
    <cellStyle name="Normal 53 2 2 2 2 2 2" xfId="4456" xr:uid="{00000000-0005-0000-0000-000079110000}"/>
    <cellStyle name="Normal 53 2 2 2 2 2 2 2" xfId="14529" xr:uid="{00000000-0005-0000-0000-0000D2380000}"/>
    <cellStyle name="Normal 53 2 2 2 2 2 2 2 3" xfId="29624" xr:uid="{00000000-0005-0000-0000-0000CC730000}"/>
    <cellStyle name="Normal 53 2 2 2 2 2 2 3" xfId="9509" xr:uid="{00000000-0005-0000-0000-000036250000}"/>
    <cellStyle name="Normal 53 2 2 2 2 2 2 3 3" xfId="24607" xr:uid="{00000000-0005-0000-0000-000033600000}"/>
    <cellStyle name="Normal 53 2 2 2 2 2 2 5" xfId="19594" xr:uid="{00000000-0005-0000-0000-00009E4C0000}"/>
    <cellStyle name="Normal 53 2 2 2 2 2 3" xfId="6148" xr:uid="{00000000-0005-0000-0000-000015180000}"/>
    <cellStyle name="Normal 53 2 2 2 2 2 3 2" xfId="16200" xr:uid="{00000000-0005-0000-0000-0000593F0000}"/>
    <cellStyle name="Normal 53 2 2 2 2 2 3 3" xfId="11180" xr:uid="{00000000-0005-0000-0000-0000BD2B0000}"/>
    <cellStyle name="Normal 53 2 2 2 2 2 3 3 3" xfId="26278" xr:uid="{00000000-0005-0000-0000-0000BA660000}"/>
    <cellStyle name="Normal 53 2 2 2 2 2 3 5" xfId="21265" xr:uid="{00000000-0005-0000-0000-000025530000}"/>
    <cellStyle name="Normal 53 2 2 2 2 2 4" xfId="12858" xr:uid="{00000000-0005-0000-0000-00004B320000}"/>
    <cellStyle name="Normal 53 2 2 2 2 2 4 3" xfId="27953" xr:uid="{00000000-0005-0000-0000-0000456D0000}"/>
    <cellStyle name="Normal 53 2 2 2 2 2 5" xfId="7837" xr:uid="{00000000-0005-0000-0000-0000AE1E0000}"/>
    <cellStyle name="Normal 53 2 2 2 2 2 5 3" xfId="22936" xr:uid="{00000000-0005-0000-0000-0000AC590000}"/>
    <cellStyle name="Normal 53 2 2 2 2 2 7" xfId="17923" xr:uid="{00000000-0005-0000-0000-000017460000}"/>
    <cellStyle name="Normal 53 2 2 2 2 3" xfId="3619" xr:uid="{00000000-0005-0000-0000-0000340E0000}"/>
    <cellStyle name="Normal 53 2 2 2 2 3 2" xfId="13693" xr:uid="{00000000-0005-0000-0000-00008E350000}"/>
    <cellStyle name="Normal 53 2 2 2 2 3 2 3" xfId="28788" xr:uid="{00000000-0005-0000-0000-000088700000}"/>
    <cellStyle name="Normal 53 2 2 2 2 3 3" xfId="8673" xr:uid="{00000000-0005-0000-0000-0000F2210000}"/>
    <cellStyle name="Normal 53 2 2 2 2 3 3 3" xfId="23771" xr:uid="{00000000-0005-0000-0000-0000EF5C0000}"/>
    <cellStyle name="Normal 53 2 2 2 2 3 5" xfId="18758" xr:uid="{00000000-0005-0000-0000-00005A490000}"/>
    <cellStyle name="Normal 53 2 2 2 2 4" xfId="5312" xr:uid="{00000000-0005-0000-0000-0000D1140000}"/>
    <cellStyle name="Normal 53 2 2 2 2 4 2" xfId="15364" xr:uid="{00000000-0005-0000-0000-0000153C0000}"/>
    <cellStyle name="Normal 53 2 2 2 2 4 2 3" xfId="30459" xr:uid="{00000000-0005-0000-0000-00000F770000}"/>
    <cellStyle name="Normal 53 2 2 2 2 4 3" xfId="10344" xr:uid="{00000000-0005-0000-0000-000079280000}"/>
    <cellStyle name="Normal 53 2 2 2 2 4 3 3" xfId="25442" xr:uid="{00000000-0005-0000-0000-000076630000}"/>
    <cellStyle name="Normal 53 2 2 2 2 4 5" xfId="20429" xr:uid="{00000000-0005-0000-0000-0000E14F0000}"/>
    <cellStyle name="Normal 53 2 2 2 2 5" xfId="12022" xr:uid="{00000000-0005-0000-0000-0000072F0000}"/>
    <cellStyle name="Normal 53 2 2 2 2 5 3" xfId="27117" xr:uid="{00000000-0005-0000-0000-0000016A0000}"/>
    <cellStyle name="Normal 53 2 2 2 2 6" xfId="7001" xr:uid="{00000000-0005-0000-0000-00006A1B0000}"/>
    <cellStyle name="Normal 53 2 2 2 2 6 3" xfId="22100" xr:uid="{00000000-0005-0000-0000-000068560000}"/>
    <cellStyle name="Normal 53 2 2 2 2 8" xfId="17087" xr:uid="{00000000-0005-0000-0000-0000D3420000}"/>
    <cellStyle name="Normal 53 2 2 2 3" xfId="2349" xr:uid="{00000000-0005-0000-0000-00003D090000}"/>
    <cellStyle name="Normal 53 2 2 2 3 2" xfId="4038" xr:uid="{00000000-0005-0000-0000-0000D70F0000}"/>
    <cellStyle name="Normal 53 2 2 2 3 2 2" xfId="14111" xr:uid="{00000000-0005-0000-0000-000030370000}"/>
    <cellStyle name="Normal 53 2 2 2 3 2 2 3" xfId="29206" xr:uid="{00000000-0005-0000-0000-00002A720000}"/>
    <cellStyle name="Normal 53 2 2 2 3 2 3" xfId="9091" xr:uid="{00000000-0005-0000-0000-000094230000}"/>
    <cellStyle name="Normal 53 2 2 2 3 2 3 3" xfId="24189" xr:uid="{00000000-0005-0000-0000-0000915E0000}"/>
    <cellStyle name="Normal 53 2 2 2 3 2 5" xfId="19176" xr:uid="{00000000-0005-0000-0000-0000FC4A0000}"/>
    <cellStyle name="Normal 53 2 2 2 3 3" xfId="5730" xr:uid="{00000000-0005-0000-0000-000073160000}"/>
    <cellStyle name="Normal 53 2 2 2 3 3 2" xfId="15782" xr:uid="{00000000-0005-0000-0000-0000B73D0000}"/>
    <cellStyle name="Normal 53 2 2 2 3 3 2 3" xfId="30877" xr:uid="{00000000-0005-0000-0000-0000B1780000}"/>
    <cellStyle name="Normal 53 2 2 2 3 3 3" xfId="10762" xr:uid="{00000000-0005-0000-0000-00001B2A0000}"/>
    <cellStyle name="Normal 53 2 2 2 3 3 3 3" xfId="25860" xr:uid="{00000000-0005-0000-0000-000018650000}"/>
    <cellStyle name="Normal 53 2 2 2 3 3 5" xfId="20847" xr:uid="{00000000-0005-0000-0000-000083510000}"/>
    <cellStyle name="Normal 53 2 2 2 3 4" xfId="12440" xr:uid="{00000000-0005-0000-0000-0000A9300000}"/>
    <cellStyle name="Normal 53 2 2 2 3 4 3" xfId="27535" xr:uid="{00000000-0005-0000-0000-0000A36B0000}"/>
    <cellStyle name="Normal 53 2 2 2 3 5" xfId="7419" xr:uid="{00000000-0005-0000-0000-00000C1D0000}"/>
    <cellStyle name="Normal 53 2 2 2 3 5 3" xfId="22518" xr:uid="{00000000-0005-0000-0000-00000A580000}"/>
    <cellStyle name="Normal 53 2 2 2 3 7" xfId="17505" xr:uid="{00000000-0005-0000-0000-000075440000}"/>
    <cellStyle name="Normal 53 2 2 2 4" xfId="3201" xr:uid="{00000000-0005-0000-0000-0000920C0000}"/>
    <cellStyle name="Normal 53 2 2 2 4 2" xfId="13275" xr:uid="{00000000-0005-0000-0000-0000EC330000}"/>
    <cellStyle name="Normal 53 2 2 2 4 2 3" xfId="28370" xr:uid="{00000000-0005-0000-0000-0000E66E0000}"/>
    <cellStyle name="Normal 53 2 2 2 4 3" xfId="8255" xr:uid="{00000000-0005-0000-0000-000050200000}"/>
    <cellStyle name="Normal 53 2 2 2 4 3 3" xfId="23353" xr:uid="{00000000-0005-0000-0000-00004D5B0000}"/>
    <cellStyle name="Normal 53 2 2 2 4 5" xfId="18340" xr:uid="{00000000-0005-0000-0000-0000B8470000}"/>
    <cellStyle name="Normal 53 2 2 2 5" xfId="4894" xr:uid="{00000000-0005-0000-0000-00002F130000}"/>
    <cellStyle name="Normal 53 2 2 2 5 2" xfId="14946" xr:uid="{00000000-0005-0000-0000-0000733A0000}"/>
    <cellStyle name="Normal 53 2 2 2 5 2 3" xfId="30041" xr:uid="{00000000-0005-0000-0000-00006D750000}"/>
    <cellStyle name="Normal 53 2 2 2 5 3" xfId="9926" xr:uid="{00000000-0005-0000-0000-0000D7260000}"/>
    <cellStyle name="Normal 53 2 2 2 5 3 3" xfId="25024" xr:uid="{00000000-0005-0000-0000-0000D4610000}"/>
    <cellStyle name="Normal 53 2 2 2 5 5" xfId="20011" xr:uid="{00000000-0005-0000-0000-00003F4E0000}"/>
    <cellStyle name="Normal 53 2 2 2 6" xfId="11604" xr:uid="{00000000-0005-0000-0000-0000652D0000}"/>
    <cellStyle name="Normal 53 2 2 2 6 3" xfId="26699" xr:uid="{00000000-0005-0000-0000-00005F680000}"/>
    <cellStyle name="Normal 53 2 2 2 7" xfId="6583" xr:uid="{00000000-0005-0000-0000-0000C8190000}"/>
    <cellStyle name="Normal 53 2 2 2 7 3" xfId="21682" xr:uid="{00000000-0005-0000-0000-0000C6540000}"/>
    <cellStyle name="Normal 53 2 2 2 9" xfId="16669" xr:uid="{00000000-0005-0000-0000-000031410000}"/>
    <cellStyle name="Normal 53 2 2 3" xfId="1720" xr:uid="{00000000-0005-0000-0000-0000C8060000}"/>
    <cellStyle name="Normal 53 2 2 3 2" xfId="2559" xr:uid="{00000000-0005-0000-0000-00000F0A0000}"/>
    <cellStyle name="Normal 53 2 2 3 2 2" xfId="4248" xr:uid="{00000000-0005-0000-0000-0000A9100000}"/>
    <cellStyle name="Normal 53 2 2 3 2 2 2" xfId="14321" xr:uid="{00000000-0005-0000-0000-000002380000}"/>
    <cellStyle name="Normal 53 2 2 3 2 2 2 3" xfId="29416" xr:uid="{00000000-0005-0000-0000-0000FC720000}"/>
    <cellStyle name="Normal 53 2 2 3 2 2 3" xfId="9301" xr:uid="{00000000-0005-0000-0000-000066240000}"/>
    <cellStyle name="Normal 53 2 2 3 2 2 3 3" xfId="24399" xr:uid="{00000000-0005-0000-0000-0000635F0000}"/>
    <cellStyle name="Normal 53 2 2 3 2 2 5" xfId="19386" xr:uid="{00000000-0005-0000-0000-0000CE4B0000}"/>
    <cellStyle name="Normal 53 2 2 3 2 3" xfId="5940" xr:uid="{00000000-0005-0000-0000-000045170000}"/>
    <cellStyle name="Normal 53 2 2 3 2 3 2" xfId="15992" xr:uid="{00000000-0005-0000-0000-0000893E0000}"/>
    <cellStyle name="Normal 53 2 2 3 2 3 2 3" xfId="31087" xr:uid="{00000000-0005-0000-0000-000083790000}"/>
    <cellStyle name="Normal 53 2 2 3 2 3 3" xfId="10972" xr:uid="{00000000-0005-0000-0000-0000ED2A0000}"/>
    <cellStyle name="Normal 53 2 2 3 2 3 3 3" xfId="26070" xr:uid="{00000000-0005-0000-0000-0000EA650000}"/>
    <cellStyle name="Normal 53 2 2 3 2 3 5" xfId="21057" xr:uid="{00000000-0005-0000-0000-000055520000}"/>
    <cellStyle name="Normal 53 2 2 3 2 4" xfId="12650" xr:uid="{00000000-0005-0000-0000-00007B310000}"/>
    <cellStyle name="Normal 53 2 2 3 2 4 3" xfId="27745" xr:uid="{00000000-0005-0000-0000-0000756C0000}"/>
    <cellStyle name="Normal 53 2 2 3 2 5" xfId="7629" xr:uid="{00000000-0005-0000-0000-0000DE1D0000}"/>
    <cellStyle name="Normal 53 2 2 3 2 5 3" xfId="22728" xr:uid="{00000000-0005-0000-0000-0000DC580000}"/>
    <cellStyle name="Normal 53 2 2 3 2 7" xfId="17715" xr:uid="{00000000-0005-0000-0000-000047450000}"/>
    <cellStyle name="Normal 53 2 2 3 3" xfId="3411" xr:uid="{00000000-0005-0000-0000-0000640D0000}"/>
    <cellStyle name="Normal 53 2 2 3 3 2" xfId="13485" xr:uid="{00000000-0005-0000-0000-0000BE340000}"/>
    <cellStyle name="Normal 53 2 2 3 3 2 3" xfId="28580" xr:uid="{00000000-0005-0000-0000-0000B86F0000}"/>
    <cellStyle name="Normal 53 2 2 3 3 3" xfId="8465" xr:uid="{00000000-0005-0000-0000-000022210000}"/>
    <cellStyle name="Normal 53 2 2 3 3 3 3" xfId="23563" xr:uid="{00000000-0005-0000-0000-00001F5C0000}"/>
    <cellStyle name="Normal 53 2 2 3 3 5" xfId="18550" xr:uid="{00000000-0005-0000-0000-00008A480000}"/>
    <cellStyle name="Normal 53 2 2 3 4" xfId="5104" xr:uid="{00000000-0005-0000-0000-000001140000}"/>
    <cellStyle name="Normal 53 2 2 3 4 2" xfId="15156" xr:uid="{00000000-0005-0000-0000-0000453B0000}"/>
    <cellStyle name="Normal 53 2 2 3 4 2 3" xfId="30251" xr:uid="{00000000-0005-0000-0000-00003F760000}"/>
    <cellStyle name="Normal 53 2 2 3 4 3" xfId="10136" xr:uid="{00000000-0005-0000-0000-0000A9270000}"/>
    <cellStyle name="Normal 53 2 2 3 4 3 3" xfId="25234" xr:uid="{00000000-0005-0000-0000-0000A6620000}"/>
    <cellStyle name="Normal 53 2 2 3 4 5" xfId="20221" xr:uid="{00000000-0005-0000-0000-0000114F0000}"/>
    <cellStyle name="Normal 53 2 2 3 5" xfId="11814" xr:uid="{00000000-0005-0000-0000-0000372E0000}"/>
    <cellStyle name="Normal 53 2 2 3 5 3" xfId="26909" xr:uid="{00000000-0005-0000-0000-000031690000}"/>
    <cellStyle name="Normal 53 2 2 3 6" xfId="6793" xr:uid="{00000000-0005-0000-0000-00009A1A0000}"/>
    <cellStyle name="Normal 53 2 2 3 6 3" xfId="21892" xr:uid="{00000000-0005-0000-0000-000098550000}"/>
    <cellStyle name="Normal 53 2 2 3 8" xfId="16879" xr:uid="{00000000-0005-0000-0000-000003420000}"/>
    <cellStyle name="Normal 53 2 2 4" xfId="2141" xr:uid="{00000000-0005-0000-0000-00006D080000}"/>
    <cellStyle name="Normal 53 2 2 4 2" xfId="3830" xr:uid="{00000000-0005-0000-0000-0000070F0000}"/>
    <cellStyle name="Normal 53 2 2 4 2 2" xfId="13903" xr:uid="{00000000-0005-0000-0000-000060360000}"/>
    <cellStyle name="Normal 53 2 2 4 2 2 3" xfId="28998" xr:uid="{00000000-0005-0000-0000-00005A710000}"/>
    <cellStyle name="Normal 53 2 2 4 2 3" xfId="8883" xr:uid="{00000000-0005-0000-0000-0000C4220000}"/>
    <cellStyle name="Normal 53 2 2 4 2 3 3" xfId="23981" xr:uid="{00000000-0005-0000-0000-0000C15D0000}"/>
    <cellStyle name="Normal 53 2 2 4 2 5" xfId="18968" xr:uid="{00000000-0005-0000-0000-00002C4A0000}"/>
    <cellStyle name="Normal 53 2 2 4 3" xfId="5522" xr:uid="{00000000-0005-0000-0000-0000A3150000}"/>
    <cellStyle name="Normal 53 2 2 4 3 2" xfId="15574" xr:uid="{00000000-0005-0000-0000-0000E73C0000}"/>
    <cellStyle name="Normal 53 2 2 4 3 2 3" xfId="30669" xr:uid="{00000000-0005-0000-0000-0000E1770000}"/>
    <cellStyle name="Normal 53 2 2 4 3 3" xfId="10554" xr:uid="{00000000-0005-0000-0000-00004B290000}"/>
    <cellStyle name="Normal 53 2 2 4 3 3 3" xfId="25652" xr:uid="{00000000-0005-0000-0000-000048640000}"/>
    <cellStyle name="Normal 53 2 2 4 3 5" xfId="20639" xr:uid="{00000000-0005-0000-0000-0000B3500000}"/>
    <cellStyle name="Normal 53 2 2 4 4" xfId="12232" xr:uid="{00000000-0005-0000-0000-0000D92F0000}"/>
    <cellStyle name="Normal 53 2 2 4 4 3" xfId="27327" xr:uid="{00000000-0005-0000-0000-0000D36A0000}"/>
    <cellStyle name="Normal 53 2 2 4 5" xfId="7211" xr:uid="{00000000-0005-0000-0000-00003C1C0000}"/>
    <cellStyle name="Normal 53 2 2 4 5 3" xfId="22310" xr:uid="{00000000-0005-0000-0000-00003A570000}"/>
    <cellStyle name="Normal 53 2 2 4 7" xfId="17297" xr:uid="{00000000-0005-0000-0000-0000A5430000}"/>
    <cellStyle name="Normal 53 2 2 5" xfId="2993" xr:uid="{00000000-0005-0000-0000-0000C20B0000}"/>
    <cellStyle name="Normal 53 2 2 5 2" xfId="13067" xr:uid="{00000000-0005-0000-0000-00001C330000}"/>
    <cellStyle name="Normal 53 2 2 5 2 3" xfId="28162" xr:uid="{00000000-0005-0000-0000-0000166E0000}"/>
    <cellStyle name="Normal 53 2 2 5 3" xfId="8047" xr:uid="{00000000-0005-0000-0000-0000801F0000}"/>
    <cellStyle name="Normal 53 2 2 5 3 3" xfId="23145" xr:uid="{00000000-0005-0000-0000-00007D5A0000}"/>
    <cellStyle name="Normal 53 2 2 5 5" xfId="18132" xr:uid="{00000000-0005-0000-0000-0000E8460000}"/>
    <cellStyle name="Normal 53 2 2 6" xfId="4686" xr:uid="{00000000-0005-0000-0000-00005F120000}"/>
    <cellStyle name="Normal 53 2 2 6 2" xfId="14738" xr:uid="{00000000-0005-0000-0000-0000A3390000}"/>
    <cellStyle name="Normal 53 2 2 6 2 3" xfId="29833" xr:uid="{00000000-0005-0000-0000-00009D740000}"/>
    <cellStyle name="Normal 53 2 2 6 3" xfId="9718" xr:uid="{00000000-0005-0000-0000-000007260000}"/>
    <cellStyle name="Normal 53 2 2 6 3 3" xfId="24816" xr:uid="{00000000-0005-0000-0000-000004610000}"/>
    <cellStyle name="Normal 53 2 2 6 5" xfId="19803" xr:uid="{00000000-0005-0000-0000-00006F4D0000}"/>
    <cellStyle name="Normal 53 2 2 7" xfId="11396" xr:uid="{00000000-0005-0000-0000-0000952C0000}"/>
    <cellStyle name="Normal 53 2 2 7 3" xfId="26491" xr:uid="{00000000-0005-0000-0000-00008F670000}"/>
    <cellStyle name="Normal 53 2 2 8" xfId="6375" xr:uid="{00000000-0005-0000-0000-0000F8180000}"/>
    <cellStyle name="Normal 53 2 2 8 3" xfId="21474" xr:uid="{00000000-0005-0000-0000-0000F6530000}"/>
    <cellStyle name="Normal 53 2 3" xfId="1403" xr:uid="{00000000-0005-0000-0000-00008B050000}"/>
    <cellStyle name="Normal 53 2 3 2" xfId="1824" xr:uid="{00000000-0005-0000-0000-000030070000}"/>
    <cellStyle name="Normal 53 2 3 2 2" xfId="2663" xr:uid="{00000000-0005-0000-0000-0000770A0000}"/>
    <cellStyle name="Normal 53 2 3 2 2 2" xfId="4352" xr:uid="{00000000-0005-0000-0000-000011110000}"/>
    <cellStyle name="Normal 53 2 3 2 2 2 2" xfId="14425" xr:uid="{00000000-0005-0000-0000-00006A380000}"/>
    <cellStyle name="Normal 53 2 3 2 2 2 2 3" xfId="29520" xr:uid="{00000000-0005-0000-0000-000064730000}"/>
    <cellStyle name="Normal 53 2 3 2 2 2 3" xfId="9405" xr:uid="{00000000-0005-0000-0000-0000CE240000}"/>
    <cellStyle name="Normal 53 2 3 2 2 2 3 3" xfId="24503" xr:uid="{00000000-0005-0000-0000-0000CB5F0000}"/>
    <cellStyle name="Normal 53 2 3 2 2 2 5" xfId="19490" xr:uid="{00000000-0005-0000-0000-0000364C0000}"/>
    <cellStyle name="Normal 53 2 3 2 2 3" xfId="6044" xr:uid="{00000000-0005-0000-0000-0000AD170000}"/>
    <cellStyle name="Normal 53 2 3 2 2 3 2" xfId="16096" xr:uid="{00000000-0005-0000-0000-0000F13E0000}"/>
    <cellStyle name="Normal 53 2 3 2 2 3 2 3" xfId="31191" xr:uid="{00000000-0005-0000-0000-0000EB790000}"/>
    <cellStyle name="Normal 53 2 3 2 2 3 3" xfId="11076" xr:uid="{00000000-0005-0000-0000-0000552B0000}"/>
    <cellStyle name="Normal 53 2 3 2 2 3 3 3" xfId="26174" xr:uid="{00000000-0005-0000-0000-000052660000}"/>
    <cellStyle name="Normal 53 2 3 2 2 3 5" xfId="21161" xr:uid="{00000000-0005-0000-0000-0000BD520000}"/>
    <cellStyle name="Normal 53 2 3 2 2 4" xfId="12754" xr:uid="{00000000-0005-0000-0000-0000E3310000}"/>
    <cellStyle name="Normal 53 2 3 2 2 4 3" xfId="27849" xr:uid="{00000000-0005-0000-0000-0000DD6C0000}"/>
    <cellStyle name="Normal 53 2 3 2 2 5" xfId="7733" xr:uid="{00000000-0005-0000-0000-0000461E0000}"/>
    <cellStyle name="Normal 53 2 3 2 2 5 3" xfId="22832" xr:uid="{00000000-0005-0000-0000-000044590000}"/>
    <cellStyle name="Normal 53 2 3 2 2 7" xfId="17819" xr:uid="{00000000-0005-0000-0000-0000AF450000}"/>
    <cellStyle name="Normal 53 2 3 2 3" xfId="3515" xr:uid="{00000000-0005-0000-0000-0000CC0D0000}"/>
    <cellStyle name="Normal 53 2 3 2 3 2" xfId="13589" xr:uid="{00000000-0005-0000-0000-000026350000}"/>
    <cellStyle name="Normal 53 2 3 2 3 2 3" xfId="28684" xr:uid="{00000000-0005-0000-0000-000020700000}"/>
    <cellStyle name="Normal 53 2 3 2 3 3" xfId="8569" xr:uid="{00000000-0005-0000-0000-00008A210000}"/>
    <cellStyle name="Normal 53 2 3 2 3 3 3" xfId="23667" xr:uid="{00000000-0005-0000-0000-0000875C0000}"/>
    <cellStyle name="Normal 53 2 3 2 3 5" xfId="18654" xr:uid="{00000000-0005-0000-0000-0000F2480000}"/>
    <cellStyle name="Normal 53 2 3 2 4" xfId="5208" xr:uid="{00000000-0005-0000-0000-000069140000}"/>
    <cellStyle name="Normal 53 2 3 2 4 2" xfId="15260" xr:uid="{00000000-0005-0000-0000-0000AD3B0000}"/>
    <cellStyle name="Normal 53 2 3 2 4 2 3" xfId="30355" xr:uid="{00000000-0005-0000-0000-0000A7760000}"/>
    <cellStyle name="Normal 53 2 3 2 4 3" xfId="10240" xr:uid="{00000000-0005-0000-0000-000011280000}"/>
    <cellStyle name="Normal 53 2 3 2 4 3 3" xfId="25338" xr:uid="{00000000-0005-0000-0000-00000E630000}"/>
    <cellStyle name="Normal 53 2 3 2 4 5" xfId="20325" xr:uid="{00000000-0005-0000-0000-0000794F0000}"/>
    <cellStyle name="Normal 53 2 3 2 5" xfId="11918" xr:uid="{00000000-0005-0000-0000-00009F2E0000}"/>
    <cellStyle name="Normal 53 2 3 2 5 3" xfId="27013" xr:uid="{00000000-0005-0000-0000-000099690000}"/>
    <cellStyle name="Normal 53 2 3 2 6" xfId="6897" xr:uid="{00000000-0005-0000-0000-0000021B0000}"/>
    <cellStyle name="Normal 53 2 3 2 6 3" xfId="21996" xr:uid="{00000000-0005-0000-0000-000000560000}"/>
    <cellStyle name="Normal 53 2 3 2 8" xfId="16983" xr:uid="{00000000-0005-0000-0000-00006B420000}"/>
    <cellStyle name="Normal 53 2 3 3" xfId="2245" xr:uid="{00000000-0005-0000-0000-0000D5080000}"/>
    <cellStyle name="Normal 53 2 3 3 2" xfId="3934" xr:uid="{00000000-0005-0000-0000-00006F0F0000}"/>
    <cellStyle name="Normal 53 2 3 3 2 2" xfId="14007" xr:uid="{00000000-0005-0000-0000-0000C8360000}"/>
    <cellStyle name="Normal 53 2 3 3 2 2 3" xfId="29102" xr:uid="{00000000-0005-0000-0000-0000C2710000}"/>
    <cellStyle name="Normal 53 2 3 3 2 3" xfId="8987" xr:uid="{00000000-0005-0000-0000-00002C230000}"/>
    <cellStyle name="Normal 53 2 3 3 2 3 3" xfId="24085" xr:uid="{00000000-0005-0000-0000-0000295E0000}"/>
    <cellStyle name="Normal 53 2 3 3 2 5" xfId="19072" xr:uid="{00000000-0005-0000-0000-0000944A0000}"/>
    <cellStyle name="Normal 53 2 3 3 3" xfId="5626" xr:uid="{00000000-0005-0000-0000-00000B160000}"/>
    <cellStyle name="Normal 53 2 3 3 3 2" xfId="15678" xr:uid="{00000000-0005-0000-0000-00004F3D0000}"/>
    <cellStyle name="Normal 53 2 3 3 3 2 3" xfId="30773" xr:uid="{00000000-0005-0000-0000-000049780000}"/>
    <cellStyle name="Normal 53 2 3 3 3 3" xfId="10658" xr:uid="{00000000-0005-0000-0000-0000B3290000}"/>
    <cellStyle name="Normal 53 2 3 3 3 3 3" xfId="25756" xr:uid="{00000000-0005-0000-0000-0000B0640000}"/>
    <cellStyle name="Normal 53 2 3 3 3 5" xfId="20743" xr:uid="{00000000-0005-0000-0000-00001B510000}"/>
    <cellStyle name="Normal 53 2 3 3 4" xfId="12336" xr:uid="{00000000-0005-0000-0000-000041300000}"/>
    <cellStyle name="Normal 53 2 3 3 4 3" xfId="27431" xr:uid="{00000000-0005-0000-0000-00003B6B0000}"/>
    <cellStyle name="Normal 53 2 3 3 5" xfId="7315" xr:uid="{00000000-0005-0000-0000-0000A41C0000}"/>
    <cellStyle name="Normal 53 2 3 3 5 3" xfId="22414" xr:uid="{00000000-0005-0000-0000-0000A2570000}"/>
    <cellStyle name="Normal 53 2 3 3 7" xfId="17401" xr:uid="{00000000-0005-0000-0000-00000D440000}"/>
    <cellStyle name="Normal 53 2 3 4" xfId="3097" xr:uid="{00000000-0005-0000-0000-00002A0C0000}"/>
    <cellStyle name="Normal 53 2 3 4 2" xfId="13171" xr:uid="{00000000-0005-0000-0000-000084330000}"/>
    <cellStyle name="Normal 53 2 3 4 2 3" xfId="28266" xr:uid="{00000000-0005-0000-0000-00007E6E0000}"/>
    <cellStyle name="Normal 53 2 3 4 3" xfId="8151" xr:uid="{00000000-0005-0000-0000-0000E81F0000}"/>
    <cellStyle name="Normal 53 2 3 4 3 3" xfId="23249" xr:uid="{00000000-0005-0000-0000-0000E55A0000}"/>
    <cellStyle name="Normal 53 2 3 4 5" xfId="18236" xr:uid="{00000000-0005-0000-0000-000050470000}"/>
    <cellStyle name="Normal 53 2 3 5" xfId="4790" xr:uid="{00000000-0005-0000-0000-0000C7120000}"/>
    <cellStyle name="Normal 53 2 3 5 2" xfId="14842" xr:uid="{00000000-0005-0000-0000-00000B3A0000}"/>
    <cellStyle name="Normal 53 2 3 5 2 3" xfId="29937" xr:uid="{00000000-0005-0000-0000-000005750000}"/>
    <cellStyle name="Normal 53 2 3 5 3" xfId="9822" xr:uid="{00000000-0005-0000-0000-00006F260000}"/>
    <cellStyle name="Normal 53 2 3 5 3 3" xfId="24920" xr:uid="{00000000-0005-0000-0000-00006C610000}"/>
    <cellStyle name="Normal 53 2 3 5 5" xfId="19907" xr:uid="{00000000-0005-0000-0000-0000D74D0000}"/>
    <cellStyle name="Normal 53 2 3 6" xfId="11500" xr:uid="{00000000-0005-0000-0000-0000FD2C0000}"/>
    <cellStyle name="Normal 53 2 3 6 3" xfId="26595" xr:uid="{00000000-0005-0000-0000-0000F7670000}"/>
    <cellStyle name="Normal 53 2 3 7" xfId="6479" xr:uid="{00000000-0005-0000-0000-000060190000}"/>
    <cellStyle name="Normal 53 2 3 7 3" xfId="21578" xr:uid="{00000000-0005-0000-0000-00005E540000}"/>
    <cellStyle name="Normal 53 2 3 9" xfId="16565" xr:uid="{00000000-0005-0000-0000-0000C9400000}"/>
    <cellStyle name="Normal 53 2 4" xfId="1616" xr:uid="{00000000-0005-0000-0000-000060060000}"/>
    <cellStyle name="Normal 53 2 4 2" xfId="2455" xr:uid="{00000000-0005-0000-0000-0000A7090000}"/>
    <cellStyle name="Normal 53 2 4 2 2" xfId="4144" xr:uid="{00000000-0005-0000-0000-000041100000}"/>
    <cellStyle name="Normal 53 2 4 2 2 2" xfId="14217" xr:uid="{00000000-0005-0000-0000-00009A370000}"/>
    <cellStyle name="Normal 53 2 4 2 2 2 3" xfId="29312" xr:uid="{00000000-0005-0000-0000-000094720000}"/>
    <cellStyle name="Normal 53 2 4 2 2 3" xfId="9197" xr:uid="{00000000-0005-0000-0000-0000FE230000}"/>
    <cellStyle name="Normal 53 2 4 2 2 3 3" xfId="24295" xr:uid="{00000000-0005-0000-0000-0000FB5E0000}"/>
    <cellStyle name="Normal 53 2 4 2 2 5" xfId="19282" xr:uid="{00000000-0005-0000-0000-0000664B0000}"/>
    <cellStyle name="Normal 53 2 4 2 3" xfId="5836" xr:uid="{00000000-0005-0000-0000-0000DD160000}"/>
    <cellStyle name="Normal 53 2 4 2 3 2" xfId="15888" xr:uid="{00000000-0005-0000-0000-0000213E0000}"/>
    <cellStyle name="Normal 53 2 4 2 3 2 3" xfId="30983" xr:uid="{00000000-0005-0000-0000-00001B790000}"/>
    <cellStyle name="Normal 53 2 4 2 3 3" xfId="10868" xr:uid="{00000000-0005-0000-0000-0000852A0000}"/>
    <cellStyle name="Normal 53 2 4 2 3 3 3" xfId="25966" xr:uid="{00000000-0005-0000-0000-000082650000}"/>
    <cellStyle name="Normal 53 2 4 2 3 5" xfId="20953" xr:uid="{00000000-0005-0000-0000-0000ED510000}"/>
    <cellStyle name="Normal 53 2 4 2 4" xfId="12546" xr:uid="{00000000-0005-0000-0000-000013310000}"/>
    <cellStyle name="Normal 53 2 4 2 4 3" xfId="27641" xr:uid="{00000000-0005-0000-0000-00000D6C0000}"/>
    <cellStyle name="Normal 53 2 4 2 5" xfId="7525" xr:uid="{00000000-0005-0000-0000-0000761D0000}"/>
    <cellStyle name="Normal 53 2 4 2 5 3" xfId="22624" xr:uid="{00000000-0005-0000-0000-000074580000}"/>
    <cellStyle name="Normal 53 2 4 2 7" xfId="17611" xr:uid="{00000000-0005-0000-0000-0000DF440000}"/>
    <cellStyle name="Normal 53 2 4 3" xfId="3307" xr:uid="{00000000-0005-0000-0000-0000FC0C0000}"/>
    <cellStyle name="Normal 53 2 4 3 2" xfId="13381" xr:uid="{00000000-0005-0000-0000-000056340000}"/>
    <cellStyle name="Normal 53 2 4 3 2 3" xfId="28476" xr:uid="{00000000-0005-0000-0000-0000506F0000}"/>
    <cellStyle name="Normal 53 2 4 3 3" xfId="8361" xr:uid="{00000000-0005-0000-0000-0000BA200000}"/>
    <cellStyle name="Normal 53 2 4 3 3 3" xfId="23459" xr:uid="{00000000-0005-0000-0000-0000B75B0000}"/>
    <cellStyle name="Normal 53 2 4 3 5" xfId="18446" xr:uid="{00000000-0005-0000-0000-000022480000}"/>
    <cellStyle name="Normal 53 2 4 4" xfId="5000" xr:uid="{00000000-0005-0000-0000-000099130000}"/>
    <cellStyle name="Normal 53 2 4 4 2" xfId="15052" xr:uid="{00000000-0005-0000-0000-0000DD3A0000}"/>
    <cellStyle name="Normal 53 2 4 4 2 3" xfId="30147" xr:uid="{00000000-0005-0000-0000-0000D7750000}"/>
    <cellStyle name="Normal 53 2 4 4 3" xfId="10032" xr:uid="{00000000-0005-0000-0000-000041270000}"/>
    <cellStyle name="Normal 53 2 4 4 3 3" xfId="25130" xr:uid="{00000000-0005-0000-0000-00003E620000}"/>
    <cellStyle name="Normal 53 2 4 4 5" xfId="20117" xr:uid="{00000000-0005-0000-0000-0000A94E0000}"/>
    <cellStyle name="Normal 53 2 4 5" xfId="11710" xr:uid="{00000000-0005-0000-0000-0000CF2D0000}"/>
    <cellStyle name="Normal 53 2 4 5 3" xfId="26805" xr:uid="{00000000-0005-0000-0000-0000C9680000}"/>
    <cellStyle name="Normal 53 2 4 6" xfId="6689" xr:uid="{00000000-0005-0000-0000-0000321A0000}"/>
    <cellStyle name="Normal 53 2 4 6 3" xfId="21788" xr:uid="{00000000-0005-0000-0000-000030550000}"/>
    <cellStyle name="Normal 53 2 4 8" xfId="16775" xr:uid="{00000000-0005-0000-0000-00009B410000}"/>
    <cellStyle name="Normal 53 2 5" xfId="2037" xr:uid="{00000000-0005-0000-0000-000005080000}"/>
    <cellStyle name="Normal 53 2 5 2" xfId="3726" xr:uid="{00000000-0005-0000-0000-00009F0E0000}"/>
    <cellStyle name="Normal 53 2 5 2 2" xfId="13799" xr:uid="{00000000-0005-0000-0000-0000F8350000}"/>
    <cellStyle name="Normal 53 2 5 2 2 3" xfId="28894" xr:uid="{00000000-0005-0000-0000-0000F2700000}"/>
    <cellStyle name="Normal 53 2 5 2 3" xfId="8779" xr:uid="{00000000-0005-0000-0000-00005C220000}"/>
    <cellStyle name="Normal 53 2 5 2 3 3" xfId="23877" xr:uid="{00000000-0005-0000-0000-0000595D0000}"/>
    <cellStyle name="Normal 53 2 5 2 5" xfId="18864" xr:uid="{00000000-0005-0000-0000-0000C4490000}"/>
    <cellStyle name="Normal 53 2 5 3" xfId="5418" xr:uid="{00000000-0005-0000-0000-00003B150000}"/>
    <cellStyle name="Normal 53 2 5 3 2" xfId="15470" xr:uid="{00000000-0005-0000-0000-00007F3C0000}"/>
    <cellStyle name="Normal 53 2 5 3 2 3" xfId="30565" xr:uid="{00000000-0005-0000-0000-000079770000}"/>
    <cellStyle name="Normal 53 2 5 3 3" xfId="10450" xr:uid="{00000000-0005-0000-0000-0000E3280000}"/>
    <cellStyle name="Normal 53 2 5 3 3 3" xfId="25548" xr:uid="{00000000-0005-0000-0000-0000E0630000}"/>
    <cellStyle name="Normal 53 2 5 3 5" xfId="20535" xr:uid="{00000000-0005-0000-0000-00004B500000}"/>
    <cellStyle name="Normal 53 2 5 4" xfId="12128" xr:uid="{00000000-0005-0000-0000-0000712F0000}"/>
    <cellStyle name="Normal 53 2 5 4 3" xfId="27223" xr:uid="{00000000-0005-0000-0000-00006B6A0000}"/>
    <cellStyle name="Normal 53 2 5 5" xfId="7107" xr:uid="{00000000-0005-0000-0000-0000D41B0000}"/>
    <cellStyle name="Normal 53 2 5 5 3" xfId="22206" xr:uid="{00000000-0005-0000-0000-0000D2560000}"/>
    <cellStyle name="Normal 53 2 5 7" xfId="17193" xr:uid="{00000000-0005-0000-0000-00003D430000}"/>
    <cellStyle name="Normal 53 2 6" xfId="2889" xr:uid="{00000000-0005-0000-0000-00005A0B0000}"/>
    <cellStyle name="Normal 53 2 6 2" xfId="12963" xr:uid="{00000000-0005-0000-0000-0000B4320000}"/>
    <cellStyle name="Normal 53 2 6 2 3" xfId="28058" xr:uid="{00000000-0005-0000-0000-0000AE6D0000}"/>
    <cellStyle name="Normal 53 2 6 3" xfId="7943" xr:uid="{00000000-0005-0000-0000-0000181F0000}"/>
    <cellStyle name="Normal 53 2 6 3 3" xfId="23041" xr:uid="{00000000-0005-0000-0000-0000155A0000}"/>
    <cellStyle name="Normal 53 2 6 5" xfId="18028" xr:uid="{00000000-0005-0000-0000-000080460000}"/>
    <cellStyle name="Normal 53 2 7" xfId="4582" xr:uid="{00000000-0005-0000-0000-0000F7110000}"/>
    <cellStyle name="Normal 53 2 7 2" xfId="14634" xr:uid="{00000000-0005-0000-0000-00003B390000}"/>
    <cellStyle name="Normal 53 2 7 2 3" xfId="29729" xr:uid="{00000000-0005-0000-0000-000035740000}"/>
    <cellStyle name="Normal 53 2 7 3" xfId="9614" xr:uid="{00000000-0005-0000-0000-00009F250000}"/>
    <cellStyle name="Normal 53 2 7 3 3" xfId="24712" xr:uid="{00000000-0005-0000-0000-00009C600000}"/>
    <cellStyle name="Normal 53 2 7 5" xfId="19699" xr:uid="{00000000-0005-0000-0000-0000074D0000}"/>
    <cellStyle name="Normal 53 2 8" xfId="11292" xr:uid="{00000000-0005-0000-0000-00002D2C0000}"/>
    <cellStyle name="Normal 53 2 8 3" xfId="26387" xr:uid="{00000000-0005-0000-0000-000027670000}"/>
    <cellStyle name="Normal 53 2 9" xfId="6271" xr:uid="{00000000-0005-0000-0000-000090180000}"/>
    <cellStyle name="Normal 53 2 9 3" xfId="21370" xr:uid="{00000000-0005-0000-0000-00008E530000}"/>
    <cellStyle name="Normal 53 3" xfId="1236" xr:uid="{00000000-0005-0000-0000-0000E4040000}"/>
    <cellStyle name="Normal 53 3 10" xfId="16409" xr:uid="{00000000-0005-0000-0000-00002D400000}"/>
    <cellStyle name="Normal 53 3 2" xfId="1455" xr:uid="{00000000-0005-0000-0000-0000BF050000}"/>
    <cellStyle name="Normal 53 3 2 2" xfId="1876" xr:uid="{00000000-0005-0000-0000-000064070000}"/>
    <cellStyle name="Normal 53 3 2 2 2" xfId="2715" xr:uid="{00000000-0005-0000-0000-0000AB0A0000}"/>
    <cellStyle name="Normal 53 3 2 2 2 2" xfId="4404" xr:uid="{00000000-0005-0000-0000-000045110000}"/>
    <cellStyle name="Normal 53 3 2 2 2 2 2" xfId="14477" xr:uid="{00000000-0005-0000-0000-00009E380000}"/>
    <cellStyle name="Normal 53 3 2 2 2 2 2 3" xfId="29572" xr:uid="{00000000-0005-0000-0000-000098730000}"/>
    <cellStyle name="Normal 53 3 2 2 2 2 3" xfId="9457" xr:uid="{00000000-0005-0000-0000-000002250000}"/>
    <cellStyle name="Normal 53 3 2 2 2 2 3 3" xfId="24555" xr:uid="{00000000-0005-0000-0000-0000FF5F0000}"/>
    <cellStyle name="Normal 53 3 2 2 2 2 5" xfId="19542" xr:uid="{00000000-0005-0000-0000-00006A4C0000}"/>
    <cellStyle name="Normal 53 3 2 2 2 3" xfId="6096" xr:uid="{00000000-0005-0000-0000-0000E1170000}"/>
    <cellStyle name="Normal 53 3 2 2 2 3 2" xfId="16148" xr:uid="{00000000-0005-0000-0000-0000253F0000}"/>
    <cellStyle name="Normal 53 3 2 2 2 3 2 3" xfId="31243" xr:uid="{00000000-0005-0000-0000-00001F7A0000}"/>
    <cellStyle name="Normal 53 3 2 2 2 3 3" xfId="11128" xr:uid="{00000000-0005-0000-0000-0000892B0000}"/>
    <cellStyle name="Normal 53 3 2 2 2 3 3 3" xfId="26226" xr:uid="{00000000-0005-0000-0000-000086660000}"/>
    <cellStyle name="Normal 53 3 2 2 2 3 5" xfId="21213" xr:uid="{00000000-0005-0000-0000-0000F1520000}"/>
    <cellStyle name="Normal 53 3 2 2 2 4" xfId="12806" xr:uid="{00000000-0005-0000-0000-000017320000}"/>
    <cellStyle name="Normal 53 3 2 2 2 4 3" xfId="27901" xr:uid="{00000000-0005-0000-0000-0000116D0000}"/>
    <cellStyle name="Normal 53 3 2 2 2 5" xfId="7785" xr:uid="{00000000-0005-0000-0000-00007A1E0000}"/>
    <cellStyle name="Normal 53 3 2 2 2 5 3" xfId="22884" xr:uid="{00000000-0005-0000-0000-000078590000}"/>
    <cellStyle name="Normal 53 3 2 2 2 7" xfId="17871" xr:uid="{00000000-0005-0000-0000-0000E3450000}"/>
    <cellStyle name="Normal 53 3 2 2 3" xfId="3567" xr:uid="{00000000-0005-0000-0000-0000000E0000}"/>
    <cellStyle name="Normal 53 3 2 2 3 2" xfId="13641" xr:uid="{00000000-0005-0000-0000-00005A350000}"/>
    <cellStyle name="Normal 53 3 2 2 3 2 3" xfId="28736" xr:uid="{00000000-0005-0000-0000-000054700000}"/>
    <cellStyle name="Normal 53 3 2 2 3 3" xfId="8621" xr:uid="{00000000-0005-0000-0000-0000BE210000}"/>
    <cellStyle name="Normal 53 3 2 2 3 3 3" xfId="23719" xr:uid="{00000000-0005-0000-0000-0000BB5C0000}"/>
    <cellStyle name="Normal 53 3 2 2 3 5" xfId="18706" xr:uid="{00000000-0005-0000-0000-000026490000}"/>
    <cellStyle name="Normal 53 3 2 2 4" xfId="5260" xr:uid="{00000000-0005-0000-0000-00009D140000}"/>
    <cellStyle name="Normal 53 3 2 2 4 2" xfId="15312" xr:uid="{00000000-0005-0000-0000-0000E13B0000}"/>
    <cellStyle name="Normal 53 3 2 2 4 2 3" xfId="30407" xr:uid="{00000000-0005-0000-0000-0000DB760000}"/>
    <cellStyle name="Normal 53 3 2 2 4 3" xfId="10292" xr:uid="{00000000-0005-0000-0000-000045280000}"/>
    <cellStyle name="Normal 53 3 2 2 4 3 3" xfId="25390" xr:uid="{00000000-0005-0000-0000-000042630000}"/>
    <cellStyle name="Normal 53 3 2 2 4 5" xfId="20377" xr:uid="{00000000-0005-0000-0000-0000AD4F0000}"/>
    <cellStyle name="Normal 53 3 2 2 5" xfId="11970" xr:uid="{00000000-0005-0000-0000-0000D32E0000}"/>
    <cellStyle name="Normal 53 3 2 2 5 3" xfId="27065" xr:uid="{00000000-0005-0000-0000-0000CD690000}"/>
    <cellStyle name="Normal 53 3 2 2 6" xfId="6949" xr:uid="{00000000-0005-0000-0000-0000361B0000}"/>
    <cellStyle name="Normal 53 3 2 2 6 3" xfId="22048" xr:uid="{00000000-0005-0000-0000-000034560000}"/>
    <cellStyle name="Normal 53 3 2 2 8" xfId="17035" xr:uid="{00000000-0005-0000-0000-00009F420000}"/>
    <cellStyle name="Normal 53 3 2 3" xfId="2297" xr:uid="{00000000-0005-0000-0000-000009090000}"/>
    <cellStyle name="Normal 53 3 2 3 2" xfId="3986" xr:uid="{00000000-0005-0000-0000-0000A30F0000}"/>
    <cellStyle name="Normal 53 3 2 3 2 2" xfId="14059" xr:uid="{00000000-0005-0000-0000-0000FC360000}"/>
    <cellStyle name="Normal 53 3 2 3 2 2 3" xfId="29154" xr:uid="{00000000-0005-0000-0000-0000F6710000}"/>
    <cellStyle name="Normal 53 3 2 3 2 3" xfId="9039" xr:uid="{00000000-0005-0000-0000-000060230000}"/>
    <cellStyle name="Normal 53 3 2 3 2 3 3" xfId="24137" xr:uid="{00000000-0005-0000-0000-00005D5E0000}"/>
    <cellStyle name="Normal 53 3 2 3 2 5" xfId="19124" xr:uid="{00000000-0005-0000-0000-0000C84A0000}"/>
    <cellStyle name="Normal 53 3 2 3 3" xfId="5678" xr:uid="{00000000-0005-0000-0000-00003F160000}"/>
    <cellStyle name="Normal 53 3 2 3 3 2" xfId="15730" xr:uid="{00000000-0005-0000-0000-0000833D0000}"/>
    <cellStyle name="Normal 53 3 2 3 3 2 3" xfId="30825" xr:uid="{00000000-0005-0000-0000-00007D780000}"/>
    <cellStyle name="Normal 53 3 2 3 3 3" xfId="10710" xr:uid="{00000000-0005-0000-0000-0000E7290000}"/>
    <cellStyle name="Normal 53 3 2 3 3 3 3" xfId="25808" xr:uid="{00000000-0005-0000-0000-0000E4640000}"/>
    <cellStyle name="Normal 53 3 2 3 3 5" xfId="20795" xr:uid="{00000000-0005-0000-0000-00004F510000}"/>
    <cellStyle name="Normal 53 3 2 3 4" xfId="12388" xr:uid="{00000000-0005-0000-0000-000075300000}"/>
    <cellStyle name="Normal 53 3 2 3 4 3" xfId="27483" xr:uid="{00000000-0005-0000-0000-00006F6B0000}"/>
    <cellStyle name="Normal 53 3 2 3 5" xfId="7367" xr:uid="{00000000-0005-0000-0000-0000D81C0000}"/>
    <cellStyle name="Normal 53 3 2 3 5 3" xfId="22466" xr:uid="{00000000-0005-0000-0000-0000D6570000}"/>
    <cellStyle name="Normal 53 3 2 3 7" xfId="17453" xr:uid="{00000000-0005-0000-0000-000041440000}"/>
    <cellStyle name="Normal 53 3 2 4" xfId="3149" xr:uid="{00000000-0005-0000-0000-00005E0C0000}"/>
    <cellStyle name="Normal 53 3 2 4 2" xfId="13223" xr:uid="{00000000-0005-0000-0000-0000B8330000}"/>
    <cellStyle name="Normal 53 3 2 4 2 3" xfId="28318" xr:uid="{00000000-0005-0000-0000-0000B26E0000}"/>
    <cellStyle name="Normal 53 3 2 4 3" xfId="8203" xr:uid="{00000000-0005-0000-0000-00001C200000}"/>
    <cellStyle name="Normal 53 3 2 4 3 3" xfId="23301" xr:uid="{00000000-0005-0000-0000-0000195B0000}"/>
    <cellStyle name="Normal 53 3 2 4 5" xfId="18288" xr:uid="{00000000-0005-0000-0000-000084470000}"/>
    <cellStyle name="Normal 53 3 2 5" xfId="4842" xr:uid="{00000000-0005-0000-0000-0000FB120000}"/>
    <cellStyle name="Normal 53 3 2 5 2" xfId="14894" xr:uid="{00000000-0005-0000-0000-00003F3A0000}"/>
    <cellStyle name="Normal 53 3 2 5 2 3" xfId="29989" xr:uid="{00000000-0005-0000-0000-000039750000}"/>
    <cellStyle name="Normal 53 3 2 5 3" xfId="9874" xr:uid="{00000000-0005-0000-0000-0000A3260000}"/>
    <cellStyle name="Normal 53 3 2 5 3 3" xfId="24972" xr:uid="{00000000-0005-0000-0000-0000A0610000}"/>
    <cellStyle name="Normal 53 3 2 5 5" xfId="19959" xr:uid="{00000000-0005-0000-0000-00000B4E0000}"/>
    <cellStyle name="Normal 53 3 2 6" xfId="11552" xr:uid="{00000000-0005-0000-0000-0000312D0000}"/>
    <cellStyle name="Normal 53 3 2 6 3" xfId="26647" xr:uid="{00000000-0005-0000-0000-00002B680000}"/>
    <cellStyle name="Normal 53 3 2 7" xfId="6531" xr:uid="{00000000-0005-0000-0000-000094190000}"/>
    <cellStyle name="Normal 53 3 2 7 3" xfId="21630" xr:uid="{00000000-0005-0000-0000-000092540000}"/>
    <cellStyle name="Normal 53 3 2 9" xfId="16617" xr:uid="{00000000-0005-0000-0000-0000FD400000}"/>
    <cellStyle name="Normal 53 3 3" xfId="1668" xr:uid="{00000000-0005-0000-0000-000094060000}"/>
    <cellStyle name="Normal 53 3 3 2" xfId="2507" xr:uid="{00000000-0005-0000-0000-0000DB090000}"/>
    <cellStyle name="Normal 53 3 3 2 2" xfId="4196" xr:uid="{00000000-0005-0000-0000-000075100000}"/>
    <cellStyle name="Normal 53 3 3 2 2 2" xfId="14269" xr:uid="{00000000-0005-0000-0000-0000CE370000}"/>
    <cellStyle name="Normal 53 3 3 2 2 2 3" xfId="29364" xr:uid="{00000000-0005-0000-0000-0000C8720000}"/>
    <cellStyle name="Normal 53 3 3 2 2 3" xfId="9249" xr:uid="{00000000-0005-0000-0000-000032240000}"/>
    <cellStyle name="Normal 53 3 3 2 2 3 3" xfId="24347" xr:uid="{00000000-0005-0000-0000-00002F5F0000}"/>
    <cellStyle name="Normal 53 3 3 2 2 5" xfId="19334" xr:uid="{00000000-0005-0000-0000-00009A4B0000}"/>
    <cellStyle name="Normal 53 3 3 2 3" xfId="5888" xr:uid="{00000000-0005-0000-0000-000011170000}"/>
    <cellStyle name="Normal 53 3 3 2 3 2" xfId="15940" xr:uid="{00000000-0005-0000-0000-0000553E0000}"/>
    <cellStyle name="Normal 53 3 3 2 3 2 3" xfId="31035" xr:uid="{00000000-0005-0000-0000-00004F790000}"/>
    <cellStyle name="Normal 53 3 3 2 3 3" xfId="10920" xr:uid="{00000000-0005-0000-0000-0000B92A0000}"/>
    <cellStyle name="Normal 53 3 3 2 3 3 3" xfId="26018" xr:uid="{00000000-0005-0000-0000-0000B6650000}"/>
    <cellStyle name="Normal 53 3 3 2 3 5" xfId="21005" xr:uid="{00000000-0005-0000-0000-000021520000}"/>
    <cellStyle name="Normal 53 3 3 2 4" xfId="12598" xr:uid="{00000000-0005-0000-0000-000047310000}"/>
    <cellStyle name="Normal 53 3 3 2 4 3" xfId="27693" xr:uid="{00000000-0005-0000-0000-0000416C0000}"/>
    <cellStyle name="Normal 53 3 3 2 5" xfId="7577" xr:uid="{00000000-0005-0000-0000-0000AA1D0000}"/>
    <cellStyle name="Normal 53 3 3 2 5 3" xfId="22676" xr:uid="{00000000-0005-0000-0000-0000A8580000}"/>
    <cellStyle name="Normal 53 3 3 2 7" xfId="17663" xr:uid="{00000000-0005-0000-0000-000013450000}"/>
    <cellStyle name="Normal 53 3 3 3" xfId="3359" xr:uid="{00000000-0005-0000-0000-0000300D0000}"/>
    <cellStyle name="Normal 53 3 3 3 2" xfId="13433" xr:uid="{00000000-0005-0000-0000-00008A340000}"/>
    <cellStyle name="Normal 53 3 3 3 2 3" xfId="28528" xr:uid="{00000000-0005-0000-0000-0000846F0000}"/>
    <cellStyle name="Normal 53 3 3 3 3" xfId="8413" xr:uid="{00000000-0005-0000-0000-0000EE200000}"/>
    <cellStyle name="Normal 53 3 3 3 3 3" xfId="23511" xr:uid="{00000000-0005-0000-0000-0000EB5B0000}"/>
    <cellStyle name="Normal 53 3 3 3 5" xfId="18498" xr:uid="{00000000-0005-0000-0000-000056480000}"/>
    <cellStyle name="Normal 53 3 3 4" xfId="5052" xr:uid="{00000000-0005-0000-0000-0000CD130000}"/>
    <cellStyle name="Normal 53 3 3 4 2" xfId="15104" xr:uid="{00000000-0005-0000-0000-0000113B0000}"/>
    <cellStyle name="Normal 53 3 3 4 2 3" xfId="30199" xr:uid="{00000000-0005-0000-0000-00000B760000}"/>
    <cellStyle name="Normal 53 3 3 4 3" xfId="10084" xr:uid="{00000000-0005-0000-0000-000075270000}"/>
    <cellStyle name="Normal 53 3 3 4 3 3" xfId="25182" xr:uid="{00000000-0005-0000-0000-000072620000}"/>
    <cellStyle name="Normal 53 3 3 4 5" xfId="20169" xr:uid="{00000000-0005-0000-0000-0000DD4E0000}"/>
    <cellStyle name="Normal 53 3 3 5" xfId="11762" xr:uid="{00000000-0005-0000-0000-0000032E0000}"/>
    <cellStyle name="Normal 53 3 3 5 3" xfId="26857" xr:uid="{00000000-0005-0000-0000-0000FD680000}"/>
    <cellStyle name="Normal 53 3 3 6" xfId="6741" xr:uid="{00000000-0005-0000-0000-0000661A0000}"/>
    <cellStyle name="Normal 53 3 3 6 3" xfId="21840" xr:uid="{00000000-0005-0000-0000-000064550000}"/>
    <cellStyle name="Normal 53 3 3 8" xfId="16827" xr:uid="{00000000-0005-0000-0000-0000CF410000}"/>
    <cellStyle name="Normal 53 3 4" xfId="2089" xr:uid="{00000000-0005-0000-0000-000039080000}"/>
    <cellStyle name="Normal 53 3 4 2" xfId="3778" xr:uid="{00000000-0005-0000-0000-0000D30E0000}"/>
    <cellStyle name="Normal 53 3 4 2 2" xfId="13851" xr:uid="{00000000-0005-0000-0000-00002C360000}"/>
    <cellStyle name="Normal 53 3 4 2 2 3" xfId="28946" xr:uid="{00000000-0005-0000-0000-000026710000}"/>
    <cellStyle name="Normal 53 3 4 2 3" xfId="8831" xr:uid="{00000000-0005-0000-0000-000090220000}"/>
    <cellStyle name="Normal 53 3 4 2 3 3" xfId="23929" xr:uid="{00000000-0005-0000-0000-00008D5D0000}"/>
    <cellStyle name="Normal 53 3 4 2 5" xfId="18916" xr:uid="{00000000-0005-0000-0000-0000F8490000}"/>
    <cellStyle name="Normal 53 3 4 3" xfId="5470" xr:uid="{00000000-0005-0000-0000-00006F150000}"/>
    <cellStyle name="Normal 53 3 4 3 2" xfId="15522" xr:uid="{00000000-0005-0000-0000-0000B33C0000}"/>
    <cellStyle name="Normal 53 3 4 3 2 3" xfId="30617" xr:uid="{00000000-0005-0000-0000-0000AD770000}"/>
    <cellStyle name="Normal 53 3 4 3 3" xfId="10502" xr:uid="{00000000-0005-0000-0000-000017290000}"/>
    <cellStyle name="Normal 53 3 4 3 3 3" xfId="25600" xr:uid="{00000000-0005-0000-0000-000014640000}"/>
    <cellStyle name="Normal 53 3 4 3 5" xfId="20587" xr:uid="{00000000-0005-0000-0000-00007F500000}"/>
    <cellStyle name="Normal 53 3 4 4" xfId="12180" xr:uid="{00000000-0005-0000-0000-0000A52F0000}"/>
    <cellStyle name="Normal 53 3 4 4 3" xfId="27275" xr:uid="{00000000-0005-0000-0000-00009F6A0000}"/>
    <cellStyle name="Normal 53 3 4 5" xfId="7159" xr:uid="{00000000-0005-0000-0000-0000081C0000}"/>
    <cellStyle name="Normal 53 3 4 5 3" xfId="22258" xr:uid="{00000000-0005-0000-0000-000006570000}"/>
    <cellStyle name="Normal 53 3 4 7" xfId="17245" xr:uid="{00000000-0005-0000-0000-000071430000}"/>
    <cellStyle name="Normal 53 3 5" xfId="2941" xr:uid="{00000000-0005-0000-0000-00008E0B0000}"/>
    <cellStyle name="Normal 53 3 5 2" xfId="13015" xr:uid="{00000000-0005-0000-0000-0000E8320000}"/>
    <cellStyle name="Normal 53 3 5 2 3" xfId="28110" xr:uid="{00000000-0005-0000-0000-0000E26D0000}"/>
    <cellStyle name="Normal 53 3 5 3" xfId="7995" xr:uid="{00000000-0005-0000-0000-00004C1F0000}"/>
    <cellStyle name="Normal 53 3 5 3 3" xfId="23093" xr:uid="{00000000-0005-0000-0000-0000495A0000}"/>
    <cellStyle name="Normal 53 3 5 5" xfId="18080" xr:uid="{00000000-0005-0000-0000-0000B4460000}"/>
    <cellStyle name="Normal 53 3 6" xfId="4634" xr:uid="{00000000-0005-0000-0000-00002B120000}"/>
    <cellStyle name="Normal 53 3 6 2" xfId="14686" xr:uid="{00000000-0005-0000-0000-00006F390000}"/>
    <cellStyle name="Normal 53 3 6 2 3" xfId="29781" xr:uid="{00000000-0005-0000-0000-000069740000}"/>
    <cellStyle name="Normal 53 3 6 3" xfId="9666" xr:uid="{00000000-0005-0000-0000-0000D3250000}"/>
    <cellStyle name="Normal 53 3 6 3 3" xfId="24764" xr:uid="{00000000-0005-0000-0000-0000D0600000}"/>
    <cellStyle name="Normal 53 3 6 5" xfId="19751" xr:uid="{00000000-0005-0000-0000-00003B4D0000}"/>
    <cellStyle name="Normal 53 3 7" xfId="11344" xr:uid="{00000000-0005-0000-0000-0000612C0000}"/>
    <cellStyle name="Normal 53 3 7 3" xfId="26439" xr:uid="{00000000-0005-0000-0000-00005B670000}"/>
    <cellStyle name="Normal 53 3 8" xfId="6323" xr:uid="{00000000-0005-0000-0000-0000C4180000}"/>
    <cellStyle name="Normal 53 3 8 3" xfId="21422" xr:uid="{00000000-0005-0000-0000-0000C2530000}"/>
    <cellStyle name="Normal 53 4" xfId="1349" xr:uid="{00000000-0005-0000-0000-000055050000}"/>
    <cellStyle name="Normal 53 4 2" xfId="1772" xr:uid="{00000000-0005-0000-0000-0000FC060000}"/>
    <cellStyle name="Normal 53 4 2 2" xfId="2611" xr:uid="{00000000-0005-0000-0000-0000430A0000}"/>
    <cellStyle name="Normal 53 4 2 2 2" xfId="4300" xr:uid="{00000000-0005-0000-0000-0000DD100000}"/>
    <cellStyle name="Normal 53 4 2 2 2 2" xfId="14373" xr:uid="{00000000-0005-0000-0000-000036380000}"/>
    <cellStyle name="Normal 53 4 2 2 2 2 3" xfId="29468" xr:uid="{00000000-0005-0000-0000-000030730000}"/>
    <cellStyle name="Normal 53 4 2 2 2 3" xfId="9353" xr:uid="{00000000-0005-0000-0000-00009A240000}"/>
    <cellStyle name="Normal 53 4 2 2 2 3 3" xfId="24451" xr:uid="{00000000-0005-0000-0000-0000975F0000}"/>
    <cellStyle name="Normal 53 4 2 2 2 5" xfId="19438" xr:uid="{00000000-0005-0000-0000-0000024C0000}"/>
    <cellStyle name="Normal 53 4 2 2 3" xfId="5992" xr:uid="{00000000-0005-0000-0000-000079170000}"/>
    <cellStyle name="Normal 53 4 2 2 3 2" xfId="16044" xr:uid="{00000000-0005-0000-0000-0000BD3E0000}"/>
    <cellStyle name="Normal 53 4 2 2 3 2 3" xfId="31139" xr:uid="{00000000-0005-0000-0000-0000B7790000}"/>
    <cellStyle name="Normal 53 4 2 2 3 3" xfId="11024" xr:uid="{00000000-0005-0000-0000-0000212B0000}"/>
    <cellStyle name="Normal 53 4 2 2 3 3 3" xfId="26122" xr:uid="{00000000-0005-0000-0000-00001E660000}"/>
    <cellStyle name="Normal 53 4 2 2 3 5" xfId="21109" xr:uid="{00000000-0005-0000-0000-000089520000}"/>
    <cellStyle name="Normal 53 4 2 2 4" xfId="12702" xr:uid="{00000000-0005-0000-0000-0000AF310000}"/>
    <cellStyle name="Normal 53 4 2 2 4 3" xfId="27797" xr:uid="{00000000-0005-0000-0000-0000A96C0000}"/>
    <cellStyle name="Normal 53 4 2 2 5" xfId="7681" xr:uid="{00000000-0005-0000-0000-0000121E0000}"/>
    <cellStyle name="Normal 53 4 2 2 5 3" xfId="22780" xr:uid="{00000000-0005-0000-0000-000010590000}"/>
    <cellStyle name="Normal 53 4 2 2 7" xfId="17767" xr:uid="{00000000-0005-0000-0000-00007B450000}"/>
    <cellStyle name="Normal 53 4 2 3" xfId="3463" xr:uid="{00000000-0005-0000-0000-0000980D0000}"/>
    <cellStyle name="Normal 53 4 2 3 2" xfId="13537" xr:uid="{00000000-0005-0000-0000-0000F2340000}"/>
    <cellStyle name="Normal 53 4 2 3 2 3" xfId="28632" xr:uid="{00000000-0005-0000-0000-0000EC6F0000}"/>
    <cellStyle name="Normal 53 4 2 3 3" xfId="8517" xr:uid="{00000000-0005-0000-0000-000056210000}"/>
    <cellStyle name="Normal 53 4 2 3 3 3" xfId="23615" xr:uid="{00000000-0005-0000-0000-0000535C0000}"/>
    <cellStyle name="Normal 53 4 2 3 5" xfId="18602" xr:uid="{00000000-0005-0000-0000-0000BE480000}"/>
    <cellStyle name="Normal 53 4 2 4" xfId="5156" xr:uid="{00000000-0005-0000-0000-000035140000}"/>
    <cellStyle name="Normal 53 4 2 4 2" xfId="15208" xr:uid="{00000000-0005-0000-0000-0000793B0000}"/>
    <cellStyle name="Normal 53 4 2 4 2 3" xfId="30303" xr:uid="{00000000-0005-0000-0000-000073760000}"/>
    <cellStyle name="Normal 53 4 2 4 3" xfId="10188" xr:uid="{00000000-0005-0000-0000-0000DD270000}"/>
    <cellStyle name="Normal 53 4 2 4 3 3" xfId="25286" xr:uid="{00000000-0005-0000-0000-0000DA620000}"/>
    <cellStyle name="Normal 53 4 2 4 5" xfId="20273" xr:uid="{00000000-0005-0000-0000-0000454F0000}"/>
    <cellStyle name="Normal 53 4 2 5" xfId="11866" xr:uid="{00000000-0005-0000-0000-00006B2E0000}"/>
    <cellStyle name="Normal 53 4 2 5 3" xfId="26961" xr:uid="{00000000-0005-0000-0000-000065690000}"/>
    <cellStyle name="Normal 53 4 2 6" xfId="6845" xr:uid="{00000000-0005-0000-0000-0000CE1A0000}"/>
    <cellStyle name="Normal 53 4 2 6 3" xfId="21944" xr:uid="{00000000-0005-0000-0000-0000CC550000}"/>
    <cellStyle name="Normal 53 4 2 8" xfId="16931" xr:uid="{00000000-0005-0000-0000-000037420000}"/>
    <cellStyle name="Normal 53 4 3" xfId="2193" xr:uid="{00000000-0005-0000-0000-0000A1080000}"/>
    <cellStyle name="Normal 53 4 3 2" xfId="3882" xr:uid="{00000000-0005-0000-0000-00003B0F0000}"/>
    <cellStyle name="Normal 53 4 3 2 2" xfId="13955" xr:uid="{00000000-0005-0000-0000-000094360000}"/>
    <cellStyle name="Normal 53 4 3 2 2 3" xfId="29050" xr:uid="{00000000-0005-0000-0000-00008E710000}"/>
    <cellStyle name="Normal 53 4 3 2 3" xfId="8935" xr:uid="{00000000-0005-0000-0000-0000F8220000}"/>
    <cellStyle name="Normal 53 4 3 2 3 3" xfId="24033" xr:uid="{00000000-0005-0000-0000-0000F55D0000}"/>
    <cellStyle name="Normal 53 4 3 2 5" xfId="19020" xr:uid="{00000000-0005-0000-0000-0000604A0000}"/>
    <cellStyle name="Normal 53 4 3 3" xfId="5574" xr:uid="{00000000-0005-0000-0000-0000D7150000}"/>
    <cellStyle name="Normal 53 4 3 3 2" xfId="15626" xr:uid="{00000000-0005-0000-0000-00001B3D0000}"/>
    <cellStyle name="Normal 53 4 3 3 2 3" xfId="30721" xr:uid="{00000000-0005-0000-0000-000015780000}"/>
    <cellStyle name="Normal 53 4 3 3 3" xfId="10606" xr:uid="{00000000-0005-0000-0000-00007F290000}"/>
    <cellStyle name="Normal 53 4 3 3 3 3" xfId="25704" xr:uid="{00000000-0005-0000-0000-00007C640000}"/>
    <cellStyle name="Normal 53 4 3 3 5" xfId="20691" xr:uid="{00000000-0005-0000-0000-0000E7500000}"/>
    <cellStyle name="Normal 53 4 3 4" xfId="12284" xr:uid="{00000000-0005-0000-0000-00000D300000}"/>
    <cellStyle name="Normal 53 4 3 4 3" xfId="27379" xr:uid="{00000000-0005-0000-0000-0000076B0000}"/>
    <cellStyle name="Normal 53 4 3 5" xfId="7263" xr:uid="{00000000-0005-0000-0000-0000701C0000}"/>
    <cellStyle name="Normal 53 4 3 5 3" xfId="22362" xr:uid="{00000000-0005-0000-0000-00006E570000}"/>
    <cellStyle name="Normal 53 4 3 7" xfId="17349" xr:uid="{00000000-0005-0000-0000-0000D9430000}"/>
    <cellStyle name="Normal 53 4 4" xfId="3045" xr:uid="{00000000-0005-0000-0000-0000F60B0000}"/>
    <cellStyle name="Normal 53 4 4 2" xfId="13119" xr:uid="{00000000-0005-0000-0000-000050330000}"/>
    <cellStyle name="Normal 53 4 4 2 3" xfId="28214" xr:uid="{00000000-0005-0000-0000-00004A6E0000}"/>
    <cellStyle name="Normal 53 4 4 3" xfId="8099" xr:uid="{00000000-0005-0000-0000-0000B41F0000}"/>
    <cellStyle name="Normal 53 4 4 3 3" xfId="23197" xr:uid="{00000000-0005-0000-0000-0000B15A0000}"/>
    <cellStyle name="Normal 53 4 4 5" xfId="18184" xr:uid="{00000000-0005-0000-0000-00001C470000}"/>
    <cellStyle name="Normal 53 4 5" xfId="4738" xr:uid="{00000000-0005-0000-0000-000093120000}"/>
    <cellStyle name="Normal 53 4 5 2" xfId="14790" xr:uid="{00000000-0005-0000-0000-0000D7390000}"/>
    <cellStyle name="Normal 53 4 5 2 3" xfId="29885" xr:uid="{00000000-0005-0000-0000-0000D1740000}"/>
    <cellStyle name="Normal 53 4 5 3" xfId="9770" xr:uid="{00000000-0005-0000-0000-00003B260000}"/>
    <cellStyle name="Normal 53 4 5 3 3" xfId="24868" xr:uid="{00000000-0005-0000-0000-000038610000}"/>
    <cellStyle name="Normal 53 4 5 5" xfId="19855" xr:uid="{00000000-0005-0000-0000-0000A34D0000}"/>
    <cellStyle name="Normal 53 4 6" xfId="11448" xr:uid="{00000000-0005-0000-0000-0000C92C0000}"/>
    <cellStyle name="Normal 53 4 6 3" xfId="26543" xr:uid="{00000000-0005-0000-0000-0000C3670000}"/>
    <cellStyle name="Normal 53 4 7" xfId="6427" xr:uid="{00000000-0005-0000-0000-00002C190000}"/>
    <cellStyle name="Normal 53 4 7 3" xfId="21526" xr:uid="{00000000-0005-0000-0000-00002A540000}"/>
    <cellStyle name="Normal 53 4 9" xfId="16513" xr:uid="{00000000-0005-0000-0000-000095400000}"/>
    <cellStyle name="Normal 53 5" xfId="1562" xr:uid="{00000000-0005-0000-0000-00002A060000}"/>
    <cellStyle name="Normal 53 5 2" xfId="2403" xr:uid="{00000000-0005-0000-0000-000073090000}"/>
    <cellStyle name="Normal 53 5 2 2" xfId="4092" xr:uid="{00000000-0005-0000-0000-00000D100000}"/>
    <cellStyle name="Normal 53 5 2 2 2" xfId="14165" xr:uid="{00000000-0005-0000-0000-000066370000}"/>
    <cellStyle name="Normal 53 5 2 2 2 3" xfId="29260" xr:uid="{00000000-0005-0000-0000-000060720000}"/>
    <cellStyle name="Normal 53 5 2 2 3" xfId="9145" xr:uid="{00000000-0005-0000-0000-0000CA230000}"/>
    <cellStyle name="Normal 53 5 2 2 3 3" xfId="24243" xr:uid="{00000000-0005-0000-0000-0000C75E0000}"/>
    <cellStyle name="Normal 53 5 2 2 5" xfId="19230" xr:uid="{00000000-0005-0000-0000-0000324B0000}"/>
    <cellStyle name="Normal 53 5 2 3" xfId="5784" xr:uid="{00000000-0005-0000-0000-0000A9160000}"/>
    <cellStyle name="Normal 53 5 2 3 2" xfId="15836" xr:uid="{00000000-0005-0000-0000-0000ED3D0000}"/>
    <cellStyle name="Normal 53 5 2 3 2 3" xfId="30931" xr:uid="{00000000-0005-0000-0000-0000E7780000}"/>
    <cellStyle name="Normal 53 5 2 3 3" xfId="10816" xr:uid="{00000000-0005-0000-0000-0000512A0000}"/>
    <cellStyle name="Normal 53 5 2 3 3 3" xfId="25914" xr:uid="{00000000-0005-0000-0000-00004E650000}"/>
    <cellStyle name="Normal 53 5 2 3 5" xfId="20901" xr:uid="{00000000-0005-0000-0000-0000B9510000}"/>
    <cellStyle name="Normal 53 5 2 4" xfId="12494" xr:uid="{00000000-0005-0000-0000-0000DF300000}"/>
    <cellStyle name="Normal 53 5 2 4 3" xfId="27589" xr:uid="{00000000-0005-0000-0000-0000D96B0000}"/>
    <cellStyle name="Normal 53 5 2 5" xfId="7473" xr:uid="{00000000-0005-0000-0000-0000421D0000}"/>
    <cellStyle name="Normal 53 5 2 5 3" xfId="22572" xr:uid="{00000000-0005-0000-0000-000040580000}"/>
    <cellStyle name="Normal 53 5 2 7" xfId="17559" xr:uid="{00000000-0005-0000-0000-0000AB440000}"/>
    <cellStyle name="Normal 53 5 3" xfId="3255" xr:uid="{00000000-0005-0000-0000-0000C80C0000}"/>
    <cellStyle name="Normal 53 5 3 2" xfId="13329" xr:uid="{00000000-0005-0000-0000-000022340000}"/>
    <cellStyle name="Normal 53 5 3 2 3" xfId="28424" xr:uid="{00000000-0005-0000-0000-00001C6F0000}"/>
    <cellStyle name="Normal 53 5 3 3" xfId="8309" xr:uid="{00000000-0005-0000-0000-000086200000}"/>
    <cellStyle name="Normal 53 5 3 3 3" xfId="23407" xr:uid="{00000000-0005-0000-0000-0000835B0000}"/>
    <cellStyle name="Normal 53 5 3 5" xfId="18394" xr:uid="{00000000-0005-0000-0000-0000EE470000}"/>
    <cellStyle name="Normal 53 5 4" xfId="4948" xr:uid="{00000000-0005-0000-0000-000065130000}"/>
    <cellStyle name="Normal 53 5 4 2" xfId="15000" xr:uid="{00000000-0005-0000-0000-0000A93A0000}"/>
    <cellStyle name="Normal 53 5 4 2 3" xfId="30095" xr:uid="{00000000-0005-0000-0000-0000A3750000}"/>
    <cellStyle name="Normal 53 5 4 3" xfId="9980" xr:uid="{00000000-0005-0000-0000-00000D270000}"/>
    <cellStyle name="Normal 53 5 4 3 3" xfId="25078" xr:uid="{00000000-0005-0000-0000-00000A620000}"/>
    <cellStyle name="Normal 53 5 4 5" xfId="20065" xr:uid="{00000000-0005-0000-0000-0000754E0000}"/>
    <cellStyle name="Normal 53 5 5" xfId="11658" xr:uid="{00000000-0005-0000-0000-00009B2D0000}"/>
    <cellStyle name="Normal 53 5 5 3" xfId="26753" xr:uid="{00000000-0005-0000-0000-000095680000}"/>
    <cellStyle name="Normal 53 5 6" xfId="6637" xr:uid="{00000000-0005-0000-0000-0000FE190000}"/>
    <cellStyle name="Normal 53 5 6 3" xfId="21736" xr:uid="{00000000-0005-0000-0000-0000FC540000}"/>
    <cellStyle name="Normal 53 5 8" xfId="16723" xr:uid="{00000000-0005-0000-0000-000067410000}"/>
    <cellStyle name="Normal 53 6" xfId="1983" xr:uid="{00000000-0005-0000-0000-0000CF070000}"/>
    <cellStyle name="Normal 53 6 2" xfId="3674" xr:uid="{00000000-0005-0000-0000-00006B0E0000}"/>
    <cellStyle name="Normal 53 6 2 2" xfId="13747" xr:uid="{00000000-0005-0000-0000-0000C4350000}"/>
    <cellStyle name="Normal 53 6 2 2 3" xfId="28842" xr:uid="{00000000-0005-0000-0000-0000BE700000}"/>
    <cellStyle name="Normal 53 6 2 3" xfId="8727" xr:uid="{00000000-0005-0000-0000-000028220000}"/>
    <cellStyle name="Normal 53 6 2 3 3" xfId="23825" xr:uid="{00000000-0005-0000-0000-0000255D0000}"/>
    <cellStyle name="Normal 53 6 2 5" xfId="18812" xr:uid="{00000000-0005-0000-0000-000090490000}"/>
    <cellStyle name="Normal 53 6 3" xfId="5366" xr:uid="{00000000-0005-0000-0000-000007150000}"/>
    <cellStyle name="Normal 53 6 3 2" xfId="15418" xr:uid="{00000000-0005-0000-0000-00004B3C0000}"/>
    <cellStyle name="Normal 53 6 3 2 3" xfId="30513" xr:uid="{00000000-0005-0000-0000-000045770000}"/>
    <cellStyle name="Normal 53 6 3 3" xfId="10398" xr:uid="{00000000-0005-0000-0000-0000AF280000}"/>
    <cellStyle name="Normal 53 6 3 3 3" xfId="25496" xr:uid="{00000000-0005-0000-0000-0000AC630000}"/>
    <cellStyle name="Normal 53 6 3 5" xfId="20483" xr:uid="{00000000-0005-0000-0000-000017500000}"/>
    <cellStyle name="Normal 53 6 4" xfId="12076" xr:uid="{00000000-0005-0000-0000-00003D2F0000}"/>
    <cellStyle name="Normal 53 6 4 3" xfId="27171" xr:uid="{00000000-0005-0000-0000-0000376A0000}"/>
    <cellStyle name="Normal 53 6 5" xfId="7055" xr:uid="{00000000-0005-0000-0000-0000A01B0000}"/>
    <cellStyle name="Normal 53 6 5 3" xfId="22154" xr:uid="{00000000-0005-0000-0000-00009E560000}"/>
    <cellStyle name="Normal 53 6 7" xfId="17141" xr:uid="{00000000-0005-0000-0000-000009430000}"/>
    <cellStyle name="Normal 53 7" xfId="2833" xr:uid="{00000000-0005-0000-0000-0000220B0000}"/>
    <cellStyle name="Normal 53 7 2" xfId="12911" xr:uid="{00000000-0005-0000-0000-000080320000}"/>
    <cellStyle name="Normal 53 7 2 3" xfId="28006" xr:uid="{00000000-0005-0000-0000-00007A6D0000}"/>
    <cellStyle name="Normal 53 7 3" xfId="7891" xr:uid="{00000000-0005-0000-0000-0000E41E0000}"/>
    <cellStyle name="Normal 53 7 3 3" xfId="22989" xr:uid="{00000000-0005-0000-0000-0000E1590000}"/>
    <cellStyle name="Normal 53 7 5" xfId="17976" xr:uid="{00000000-0005-0000-0000-00004C460000}"/>
    <cellStyle name="Normal 53 8" xfId="4527" xr:uid="{00000000-0005-0000-0000-0000C0110000}"/>
    <cellStyle name="Normal 53 8 2" xfId="14582" xr:uid="{00000000-0005-0000-0000-000007390000}"/>
    <cellStyle name="Normal 53 8 2 3" xfId="29677" xr:uid="{00000000-0005-0000-0000-000001740000}"/>
    <cellStyle name="Normal 53 8 3" xfId="9562" xr:uid="{00000000-0005-0000-0000-00006B250000}"/>
    <cellStyle name="Normal 53 8 3 3" xfId="24660" xr:uid="{00000000-0005-0000-0000-000068600000}"/>
    <cellStyle name="Normal 53 8 5" xfId="19647" xr:uid="{00000000-0005-0000-0000-0000D34C0000}"/>
    <cellStyle name="Normal 53 9" xfId="11238" xr:uid="{00000000-0005-0000-0000-0000F72B0000}"/>
    <cellStyle name="Normal 53 9 3" xfId="26335" xr:uid="{00000000-0005-0000-0000-0000F3660000}"/>
    <cellStyle name="Normal 54" xfId="860" xr:uid="{00000000-0005-0000-0000-00006B030000}"/>
    <cellStyle name="Normal 54 2" xfId="861" xr:uid="{00000000-0005-0000-0000-00006C030000}"/>
    <cellStyle name="Normal 55" xfId="862" xr:uid="{00000000-0005-0000-0000-00006D030000}"/>
    <cellStyle name="Normal 55 10" xfId="6218" xr:uid="{00000000-0005-0000-0000-00005B180000}"/>
    <cellStyle name="Normal 55 10 3" xfId="21319" xr:uid="{00000000-0005-0000-0000-00005B530000}"/>
    <cellStyle name="Normal 55 12" xfId="16304" xr:uid="{00000000-0005-0000-0000-0000C43F0000}"/>
    <cellStyle name="Normal 55 2" xfId="1183" xr:uid="{00000000-0005-0000-0000-0000AF040000}"/>
    <cellStyle name="Normal 55 2 11" xfId="16358" xr:uid="{00000000-0005-0000-0000-0000FA3F0000}"/>
    <cellStyle name="Normal 55 2 2" xfId="1291" xr:uid="{00000000-0005-0000-0000-00001B050000}"/>
    <cellStyle name="Normal 55 2 2 10" xfId="16462" xr:uid="{00000000-0005-0000-0000-000062400000}"/>
    <cellStyle name="Normal 55 2 2 2" xfId="1508" xr:uid="{00000000-0005-0000-0000-0000F4050000}"/>
    <cellStyle name="Normal 55 2 2 2 2" xfId="1929" xr:uid="{00000000-0005-0000-0000-000099070000}"/>
    <cellStyle name="Normal 55 2 2 2 2 2" xfId="2768" xr:uid="{00000000-0005-0000-0000-0000E00A0000}"/>
    <cellStyle name="Normal 55 2 2 2 2 2 2" xfId="4457" xr:uid="{00000000-0005-0000-0000-00007A110000}"/>
    <cellStyle name="Normal 55 2 2 2 2 2 2 2" xfId="14530" xr:uid="{00000000-0005-0000-0000-0000D3380000}"/>
    <cellStyle name="Normal 55 2 2 2 2 2 2 2 3" xfId="29625" xr:uid="{00000000-0005-0000-0000-0000CD730000}"/>
    <cellStyle name="Normal 55 2 2 2 2 2 2 3" xfId="9510" xr:uid="{00000000-0005-0000-0000-000037250000}"/>
    <cellStyle name="Normal 55 2 2 2 2 2 2 3 3" xfId="24608" xr:uid="{00000000-0005-0000-0000-000034600000}"/>
    <cellStyle name="Normal 55 2 2 2 2 2 2 5" xfId="19595" xr:uid="{00000000-0005-0000-0000-00009F4C0000}"/>
    <cellStyle name="Normal 55 2 2 2 2 2 3" xfId="6149" xr:uid="{00000000-0005-0000-0000-000016180000}"/>
    <cellStyle name="Normal 55 2 2 2 2 2 3 2" xfId="16201" xr:uid="{00000000-0005-0000-0000-00005A3F0000}"/>
    <cellStyle name="Normal 55 2 2 2 2 2 3 3" xfId="11181" xr:uid="{00000000-0005-0000-0000-0000BE2B0000}"/>
    <cellStyle name="Normal 55 2 2 2 2 2 3 3 3" xfId="26279" xr:uid="{00000000-0005-0000-0000-0000BB660000}"/>
    <cellStyle name="Normal 55 2 2 2 2 2 3 5" xfId="21266" xr:uid="{00000000-0005-0000-0000-000026530000}"/>
    <cellStyle name="Normal 55 2 2 2 2 2 4" xfId="12859" xr:uid="{00000000-0005-0000-0000-00004C320000}"/>
    <cellStyle name="Normal 55 2 2 2 2 2 4 3" xfId="27954" xr:uid="{00000000-0005-0000-0000-0000466D0000}"/>
    <cellStyle name="Normal 55 2 2 2 2 2 5" xfId="7838" xr:uid="{00000000-0005-0000-0000-0000AF1E0000}"/>
    <cellStyle name="Normal 55 2 2 2 2 2 5 3" xfId="22937" xr:uid="{00000000-0005-0000-0000-0000AD590000}"/>
    <cellStyle name="Normal 55 2 2 2 2 2 7" xfId="17924" xr:uid="{00000000-0005-0000-0000-000018460000}"/>
    <cellStyle name="Normal 55 2 2 2 2 3" xfId="3620" xr:uid="{00000000-0005-0000-0000-0000350E0000}"/>
    <cellStyle name="Normal 55 2 2 2 2 3 2" xfId="13694" xr:uid="{00000000-0005-0000-0000-00008F350000}"/>
    <cellStyle name="Normal 55 2 2 2 2 3 2 3" xfId="28789" xr:uid="{00000000-0005-0000-0000-000089700000}"/>
    <cellStyle name="Normal 55 2 2 2 2 3 3" xfId="8674" xr:uid="{00000000-0005-0000-0000-0000F3210000}"/>
    <cellStyle name="Normal 55 2 2 2 2 3 3 3" xfId="23772" xr:uid="{00000000-0005-0000-0000-0000F05C0000}"/>
    <cellStyle name="Normal 55 2 2 2 2 3 5" xfId="18759" xr:uid="{00000000-0005-0000-0000-00005B490000}"/>
    <cellStyle name="Normal 55 2 2 2 2 4" xfId="5313" xr:uid="{00000000-0005-0000-0000-0000D2140000}"/>
    <cellStyle name="Normal 55 2 2 2 2 4 2" xfId="15365" xr:uid="{00000000-0005-0000-0000-0000163C0000}"/>
    <cellStyle name="Normal 55 2 2 2 2 4 2 3" xfId="30460" xr:uid="{00000000-0005-0000-0000-000010770000}"/>
    <cellStyle name="Normal 55 2 2 2 2 4 3" xfId="10345" xr:uid="{00000000-0005-0000-0000-00007A280000}"/>
    <cellStyle name="Normal 55 2 2 2 2 4 3 3" xfId="25443" xr:uid="{00000000-0005-0000-0000-000077630000}"/>
    <cellStyle name="Normal 55 2 2 2 2 4 5" xfId="20430" xr:uid="{00000000-0005-0000-0000-0000E24F0000}"/>
    <cellStyle name="Normal 55 2 2 2 2 5" xfId="12023" xr:uid="{00000000-0005-0000-0000-0000082F0000}"/>
    <cellStyle name="Normal 55 2 2 2 2 5 3" xfId="27118" xr:uid="{00000000-0005-0000-0000-0000026A0000}"/>
    <cellStyle name="Normal 55 2 2 2 2 6" xfId="7002" xr:uid="{00000000-0005-0000-0000-00006B1B0000}"/>
    <cellStyle name="Normal 55 2 2 2 2 6 3" xfId="22101" xr:uid="{00000000-0005-0000-0000-000069560000}"/>
    <cellStyle name="Normal 55 2 2 2 2 8" xfId="17088" xr:uid="{00000000-0005-0000-0000-0000D4420000}"/>
    <cellStyle name="Normal 55 2 2 2 3" xfId="2350" xr:uid="{00000000-0005-0000-0000-00003E090000}"/>
    <cellStyle name="Normal 55 2 2 2 3 2" xfId="4039" xr:uid="{00000000-0005-0000-0000-0000D80F0000}"/>
    <cellStyle name="Normal 55 2 2 2 3 2 2" xfId="14112" xr:uid="{00000000-0005-0000-0000-000031370000}"/>
    <cellStyle name="Normal 55 2 2 2 3 2 2 3" xfId="29207" xr:uid="{00000000-0005-0000-0000-00002B720000}"/>
    <cellStyle name="Normal 55 2 2 2 3 2 3" xfId="9092" xr:uid="{00000000-0005-0000-0000-000095230000}"/>
    <cellStyle name="Normal 55 2 2 2 3 2 3 3" xfId="24190" xr:uid="{00000000-0005-0000-0000-0000925E0000}"/>
    <cellStyle name="Normal 55 2 2 2 3 2 5" xfId="19177" xr:uid="{00000000-0005-0000-0000-0000FD4A0000}"/>
    <cellStyle name="Normal 55 2 2 2 3 3" xfId="5731" xr:uid="{00000000-0005-0000-0000-000074160000}"/>
    <cellStyle name="Normal 55 2 2 2 3 3 2" xfId="15783" xr:uid="{00000000-0005-0000-0000-0000B83D0000}"/>
    <cellStyle name="Normal 55 2 2 2 3 3 2 3" xfId="30878" xr:uid="{00000000-0005-0000-0000-0000B2780000}"/>
    <cellStyle name="Normal 55 2 2 2 3 3 3" xfId="10763" xr:uid="{00000000-0005-0000-0000-00001C2A0000}"/>
    <cellStyle name="Normal 55 2 2 2 3 3 3 3" xfId="25861" xr:uid="{00000000-0005-0000-0000-000019650000}"/>
    <cellStyle name="Normal 55 2 2 2 3 3 5" xfId="20848" xr:uid="{00000000-0005-0000-0000-000084510000}"/>
    <cellStyle name="Normal 55 2 2 2 3 4" xfId="12441" xr:uid="{00000000-0005-0000-0000-0000AA300000}"/>
    <cellStyle name="Normal 55 2 2 2 3 4 3" xfId="27536" xr:uid="{00000000-0005-0000-0000-0000A46B0000}"/>
    <cellStyle name="Normal 55 2 2 2 3 5" xfId="7420" xr:uid="{00000000-0005-0000-0000-00000D1D0000}"/>
    <cellStyle name="Normal 55 2 2 2 3 5 3" xfId="22519" xr:uid="{00000000-0005-0000-0000-00000B580000}"/>
    <cellStyle name="Normal 55 2 2 2 3 7" xfId="17506" xr:uid="{00000000-0005-0000-0000-000076440000}"/>
    <cellStyle name="Normal 55 2 2 2 4" xfId="3202" xr:uid="{00000000-0005-0000-0000-0000930C0000}"/>
    <cellStyle name="Normal 55 2 2 2 4 2" xfId="13276" xr:uid="{00000000-0005-0000-0000-0000ED330000}"/>
    <cellStyle name="Normal 55 2 2 2 4 2 3" xfId="28371" xr:uid="{00000000-0005-0000-0000-0000E76E0000}"/>
    <cellStyle name="Normal 55 2 2 2 4 3" xfId="8256" xr:uid="{00000000-0005-0000-0000-000051200000}"/>
    <cellStyle name="Normal 55 2 2 2 4 3 3" xfId="23354" xr:uid="{00000000-0005-0000-0000-00004E5B0000}"/>
    <cellStyle name="Normal 55 2 2 2 4 5" xfId="18341" xr:uid="{00000000-0005-0000-0000-0000B9470000}"/>
    <cellStyle name="Normal 55 2 2 2 5" xfId="4895" xr:uid="{00000000-0005-0000-0000-000030130000}"/>
    <cellStyle name="Normal 55 2 2 2 5 2" xfId="14947" xr:uid="{00000000-0005-0000-0000-0000743A0000}"/>
    <cellStyle name="Normal 55 2 2 2 5 2 3" xfId="30042" xr:uid="{00000000-0005-0000-0000-00006E750000}"/>
    <cellStyle name="Normal 55 2 2 2 5 3" xfId="9927" xr:uid="{00000000-0005-0000-0000-0000D8260000}"/>
    <cellStyle name="Normal 55 2 2 2 5 3 3" xfId="25025" xr:uid="{00000000-0005-0000-0000-0000D5610000}"/>
    <cellStyle name="Normal 55 2 2 2 5 5" xfId="20012" xr:uid="{00000000-0005-0000-0000-0000404E0000}"/>
    <cellStyle name="Normal 55 2 2 2 6" xfId="11605" xr:uid="{00000000-0005-0000-0000-0000662D0000}"/>
    <cellStyle name="Normal 55 2 2 2 6 3" xfId="26700" xr:uid="{00000000-0005-0000-0000-000060680000}"/>
    <cellStyle name="Normal 55 2 2 2 7" xfId="6584" xr:uid="{00000000-0005-0000-0000-0000C9190000}"/>
    <cellStyle name="Normal 55 2 2 2 7 3" xfId="21683" xr:uid="{00000000-0005-0000-0000-0000C7540000}"/>
    <cellStyle name="Normal 55 2 2 2 9" xfId="16670" xr:uid="{00000000-0005-0000-0000-000032410000}"/>
    <cellStyle name="Normal 55 2 2 3" xfId="1721" xr:uid="{00000000-0005-0000-0000-0000C9060000}"/>
    <cellStyle name="Normal 55 2 2 3 2" xfId="2560" xr:uid="{00000000-0005-0000-0000-0000100A0000}"/>
    <cellStyle name="Normal 55 2 2 3 2 2" xfId="4249" xr:uid="{00000000-0005-0000-0000-0000AA100000}"/>
    <cellStyle name="Normal 55 2 2 3 2 2 2" xfId="14322" xr:uid="{00000000-0005-0000-0000-000003380000}"/>
    <cellStyle name="Normal 55 2 2 3 2 2 2 3" xfId="29417" xr:uid="{00000000-0005-0000-0000-0000FD720000}"/>
    <cellStyle name="Normal 55 2 2 3 2 2 3" xfId="9302" xr:uid="{00000000-0005-0000-0000-000067240000}"/>
    <cellStyle name="Normal 55 2 2 3 2 2 3 3" xfId="24400" xr:uid="{00000000-0005-0000-0000-0000645F0000}"/>
    <cellStyle name="Normal 55 2 2 3 2 2 5" xfId="19387" xr:uid="{00000000-0005-0000-0000-0000CF4B0000}"/>
    <cellStyle name="Normal 55 2 2 3 2 3" xfId="5941" xr:uid="{00000000-0005-0000-0000-000046170000}"/>
    <cellStyle name="Normal 55 2 2 3 2 3 2" xfId="15993" xr:uid="{00000000-0005-0000-0000-00008A3E0000}"/>
    <cellStyle name="Normal 55 2 2 3 2 3 2 3" xfId="31088" xr:uid="{00000000-0005-0000-0000-000084790000}"/>
    <cellStyle name="Normal 55 2 2 3 2 3 3" xfId="10973" xr:uid="{00000000-0005-0000-0000-0000EE2A0000}"/>
    <cellStyle name="Normal 55 2 2 3 2 3 3 3" xfId="26071" xr:uid="{00000000-0005-0000-0000-0000EB650000}"/>
    <cellStyle name="Normal 55 2 2 3 2 3 5" xfId="21058" xr:uid="{00000000-0005-0000-0000-000056520000}"/>
    <cellStyle name="Normal 55 2 2 3 2 4" xfId="12651" xr:uid="{00000000-0005-0000-0000-00007C310000}"/>
    <cellStyle name="Normal 55 2 2 3 2 4 3" xfId="27746" xr:uid="{00000000-0005-0000-0000-0000766C0000}"/>
    <cellStyle name="Normal 55 2 2 3 2 5" xfId="7630" xr:uid="{00000000-0005-0000-0000-0000DF1D0000}"/>
    <cellStyle name="Normal 55 2 2 3 2 5 3" xfId="22729" xr:uid="{00000000-0005-0000-0000-0000DD580000}"/>
    <cellStyle name="Normal 55 2 2 3 2 7" xfId="17716" xr:uid="{00000000-0005-0000-0000-000048450000}"/>
    <cellStyle name="Normal 55 2 2 3 3" xfId="3412" xr:uid="{00000000-0005-0000-0000-0000650D0000}"/>
    <cellStyle name="Normal 55 2 2 3 3 2" xfId="13486" xr:uid="{00000000-0005-0000-0000-0000BF340000}"/>
    <cellStyle name="Normal 55 2 2 3 3 2 3" xfId="28581" xr:uid="{00000000-0005-0000-0000-0000B96F0000}"/>
    <cellStyle name="Normal 55 2 2 3 3 3" xfId="8466" xr:uid="{00000000-0005-0000-0000-000023210000}"/>
    <cellStyle name="Normal 55 2 2 3 3 3 3" xfId="23564" xr:uid="{00000000-0005-0000-0000-0000205C0000}"/>
    <cellStyle name="Normal 55 2 2 3 3 5" xfId="18551" xr:uid="{00000000-0005-0000-0000-00008B480000}"/>
    <cellStyle name="Normal 55 2 2 3 4" xfId="5105" xr:uid="{00000000-0005-0000-0000-000002140000}"/>
    <cellStyle name="Normal 55 2 2 3 4 2" xfId="15157" xr:uid="{00000000-0005-0000-0000-0000463B0000}"/>
    <cellStyle name="Normal 55 2 2 3 4 2 3" xfId="30252" xr:uid="{00000000-0005-0000-0000-000040760000}"/>
    <cellStyle name="Normal 55 2 2 3 4 3" xfId="10137" xr:uid="{00000000-0005-0000-0000-0000AA270000}"/>
    <cellStyle name="Normal 55 2 2 3 4 3 3" xfId="25235" xr:uid="{00000000-0005-0000-0000-0000A7620000}"/>
    <cellStyle name="Normal 55 2 2 3 4 5" xfId="20222" xr:uid="{00000000-0005-0000-0000-0000124F0000}"/>
    <cellStyle name="Normal 55 2 2 3 5" xfId="11815" xr:uid="{00000000-0005-0000-0000-0000382E0000}"/>
    <cellStyle name="Normal 55 2 2 3 5 3" xfId="26910" xr:uid="{00000000-0005-0000-0000-000032690000}"/>
    <cellStyle name="Normal 55 2 2 3 6" xfId="6794" xr:uid="{00000000-0005-0000-0000-00009B1A0000}"/>
    <cellStyle name="Normal 55 2 2 3 6 3" xfId="21893" xr:uid="{00000000-0005-0000-0000-000099550000}"/>
    <cellStyle name="Normal 55 2 2 3 8" xfId="16880" xr:uid="{00000000-0005-0000-0000-000004420000}"/>
    <cellStyle name="Normal 55 2 2 4" xfId="2142" xr:uid="{00000000-0005-0000-0000-00006E080000}"/>
    <cellStyle name="Normal 55 2 2 4 2" xfId="3831" xr:uid="{00000000-0005-0000-0000-0000080F0000}"/>
    <cellStyle name="Normal 55 2 2 4 2 2" xfId="13904" xr:uid="{00000000-0005-0000-0000-000061360000}"/>
    <cellStyle name="Normal 55 2 2 4 2 2 3" xfId="28999" xr:uid="{00000000-0005-0000-0000-00005B710000}"/>
    <cellStyle name="Normal 55 2 2 4 2 3" xfId="8884" xr:uid="{00000000-0005-0000-0000-0000C5220000}"/>
    <cellStyle name="Normal 55 2 2 4 2 3 3" xfId="23982" xr:uid="{00000000-0005-0000-0000-0000C25D0000}"/>
    <cellStyle name="Normal 55 2 2 4 2 5" xfId="18969" xr:uid="{00000000-0005-0000-0000-00002D4A0000}"/>
    <cellStyle name="Normal 55 2 2 4 3" xfId="5523" xr:uid="{00000000-0005-0000-0000-0000A4150000}"/>
    <cellStyle name="Normal 55 2 2 4 3 2" xfId="15575" xr:uid="{00000000-0005-0000-0000-0000E83C0000}"/>
    <cellStyle name="Normal 55 2 2 4 3 2 3" xfId="30670" xr:uid="{00000000-0005-0000-0000-0000E2770000}"/>
    <cellStyle name="Normal 55 2 2 4 3 3" xfId="10555" xr:uid="{00000000-0005-0000-0000-00004C290000}"/>
    <cellStyle name="Normal 55 2 2 4 3 3 3" xfId="25653" xr:uid="{00000000-0005-0000-0000-000049640000}"/>
    <cellStyle name="Normal 55 2 2 4 3 5" xfId="20640" xr:uid="{00000000-0005-0000-0000-0000B4500000}"/>
    <cellStyle name="Normal 55 2 2 4 4" xfId="12233" xr:uid="{00000000-0005-0000-0000-0000DA2F0000}"/>
    <cellStyle name="Normal 55 2 2 4 4 3" xfId="27328" xr:uid="{00000000-0005-0000-0000-0000D46A0000}"/>
    <cellStyle name="Normal 55 2 2 4 5" xfId="7212" xr:uid="{00000000-0005-0000-0000-00003D1C0000}"/>
    <cellStyle name="Normal 55 2 2 4 5 3" xfId="22311" xr:uid="{00000000-0005-0000-0000-00003B570000}"/>
    <cellStyle name="Normal 55 2 2 4 7" xfId="17298" xr:uid="{00000000-0005-0000-0000-0000A6430000}"/>
    <cellStyle name="Normal 55 2 2 5" xfId="2994" xr:uid="{00000000-0005-0000-0000-0000C30B0000}"/>
    <cellStyle name="Normal 55 2 2 5 2" xfId="13068" xr:uid="{00000000-0005-0000-0000-00001D330000}"/>
    <cellStyle name="Normal 55 2 2 5 2 3" xfId="28163" xr:uid="{00000000-0005-0000-0000-0000176E0000}"/>
    <cellStyle name="Normal 55 2 2 5 3" xfId="8048" xr:uid="{00000000-0005-0000-0000-0000811F0000}"/>
    <cellStyle name="Normal 55 2 2 5 3 3" xfId="23146" xr:uid="{00000000-0005-0000-0000-00007E5A0000}"/>
    <cellStyle name="Normal 55 2 2 5 5" xfId="18133" xr:uid="{00000000-0005-0000-0000-0000E9460000}"/>
    <cellStyle name="Normal 55 2 2 6" xfId="4687" xr:uid="{00000000-0005-0000-0000-000060120000}"/>
    <cellStyle name="Normal 55 2 2 6 2" xfId="14739" xr:uid="{00000000-0005-0000-0000-0000A4390000}"/>
    <cellStyle name="Normal 55 2 2 6 2 3" xfId="29834" xr:uid="{00000000-0005-0000-0000-00009E740000}"/>
    <cellStyle name="Normal 55 2 2 6 3" xfId="9719" xr:uid="{00000000-0005-0000-0000-000008260000}"/>
    <cellStyle name="Normal 55 2 2 6 3 3" xfId="24817" xr:uid="{00000000-0005-0000-0000-000005610000}"/>
    <cellStyle name="Normal 55 2 2 6 5" xfId="19804" xr:uid="{00000000-0005-0000-0000-0000704D0000}"/>
    <cellStyle name="Normal 55 2 2 7" xfId="11397" xr:uid="{00000000-0005-0000-0000-0000962C0000}"/>
    <cellStyle name="Normal 55 2 2 7 3" xfId="26492" xr:uid="{00000000-0005-0000-0000-000090670000}"/>
    <cellStyle name="Normal 55 2 2 8" xfId="6376" xr:uid="{00000000-0005-0000-0000-0000F9180000}"/>
    <cellStyle name="Normal 55 2 2 8 3" xfId="21475" xr:uid="{00000000-0005-0000-0000-0000F7530000}"/>
    <cellStyle name="Normal 55 2 3" xfId="1404" xr:uid="{00000000-0005-0000-0000-00008C050000}"/>
    <cellStyle name="Normal 55 2 3 2" xfId="1825" xr:uid="{00000000-0005-0000-0000-000031070000}"/>
    <cellStyle name="Normal 55 2 3 2 2" xfId="2664" xr:uid="{00000000-0005-0000-0000-0000780A0000}"/>
    <cellStyle name="Normal 55 2 3 2 2 2" xfId="4353" xr:uid="{00000000-0005-0000-0000-000012110000}"/>
    <cellStyle name="Normal 55 2 3 2 2 2 2" xfId="14426" xr:uid="{00000000-0005-0000-0000-00006B380000}"/>
    <cellStyle name="Normal 55 2 3 2 2 2 2 3" xfId="29521" xr:uid="{00000000-0005-0000-0000-000065730000}"/>
    <cellStyle name="Normal 55 2 3 2 2 2 3" xfId="9406" xr:uid="{00000000-0005-0000-0000-0000CF240000}"/>
    <cellStyle name="Normal 55 2 3 2 2 2 3 3" xfId="24504" xr:uid="{00000000-0005-0000-0000-0000CC5F0000}"/>
    <cellStyle name="Normal 55 2 3 2 2 2 5" xfId="19491" xr:uid="{00000000-0005-0000-0000-0000374C0000}"/>
    <cellStyle name="Normal 55 2 3 2 2 3" xfId="6045" xr:uid="{00000000-0005-0000-0000-0000AE170000}"/>
    <cellStyle name="Normal 55 2 3 2 2 3 2" xfId="16097" xr:uid="{00000000-0005-0000-0000-0000F23E0000}"/>
    <cellStyle name="Normal 55 2 3 2 2 3 2 3" xfId="31192" xr:uid="{00000000-0005-0000-0000-0000EC790000}"/>
    <cellStyle name="Normal 55 2 3 2 2 3 3" xfId="11077" xr:uid="{00000000-0005-0000-0000-0000562B0000}"/>
    <cellStyle name="Normal 55 2 3 2 2 3 3 3" xfId="26175" xr:uid="{00000000-0005-0000-0000-000053660000}"/>
    <cellStyle name="Normal 55 2 3 2 2 3 5" xfId="21162" xr:uid="{00000000-0005-0000-0000-0000BE520000}"/>
    <cellStyle name="Normal 55 2 3 2 2 4" xfId="12755" xr:uid="{00000000-0005-0000-0000-0000E4310000}"/>
    <cellStyle name="Normal 55 2 3 2 2 4 3" xfId="27850" xr:uid="{00000000-0005-0000-0000-0000DE6C0000}"/>
    <cellStyle name="Normal 55 2 3 2 2 5" xfId="7734" xr:uid="{00000000-0005-0000-0000-0000471E0000}"/>
    <cellStyle name="Normal 55 2 3 2 2 5 3" xfId="22833" xr:uid="{00000000-0005-0000-0000-000045590000}"/>
    <cellStyle name="Normal 55 2 3 2 2 7" xfId="17820" xr:uid="{00000000-0005-0000-0000-0000B0450000}"/>
    <cellStyle name="Normal 55 2 3 2 3" xfId="3516" xr:uid="{00000000-0005-0000-0000-0000CD0D0000}"/>
    <cellStyle name="Normal 55 2 3 2 3 2" xfId="13590" xr:uid="{00000000-0005-0000-0000-000027350000}"/>
    <cellStyle name="Normal 55 2 3 2 3 2 3" xfId="28685" xr:uid="{00000000-0005-0000-0000-000021700000}"/>
    <cellStyle name="Normal 55 2 3 2 3 3" xfId="8570" xr:uid="{00000000-0005-0000-0000-00008B210000}"/>
    <cellStyle name="Normal 55 2 3 2 3 3 3" xfId="23668" xr:uid="{00000000-0005-0000-0000-0000885C0000}"/>
    <cellStyle name="Normal 55 2 3 2 3 5" xfId="18655" xr:uid="{00000000-0005-0000-0000-0000F3480000}"/>
    <cellStyle name="Normal 55 2 3 2 4" xfId="5209" xr:uid="{00000000-0005-0000-0000-00006A140000}"/>
    <cellStyle name="Normal 55 2 3 2 4 2" xfId="15261" xr:uid="{00000000-0005-0000-0000-0000AE3B0000}"/>
    <cellStyle name="Normal 55 2 3 2 4 2 3" xfId="30356" xr:uid="{00000000-0005-0000-0000-0000A8760000}"/>
    <cellStyle name="Normal 55 2 3 2 4 3" xfId="10241" xr:uid="{00000000-0005-0000-0000-000012280000}"/>
    <cellStyle name="Normal 55 2 3 2 4 3 3" xfId="25339" xr:uid="{00000000-0005-0000-0000-00000F630000}"/>
    <cellStyle name="Normal 55 2 3 2 4 5" xfId="20326" xr:uid="{00000000-0005-0000-0000-00007A4F0000}"/>
    <cellStyle name="Normal 55 2 3 2 5" xfId="11919" xr:uid="{00000000-0005-0000-0000-0000A02E0000}"/>
    <cellStyle name="Normal 55 2 3 2 5 3" xfId="27014" xr:uid="{00000000-0005-0000-0000-00009A690000}"/>
    <cellStyle name="Normal 55 2 3 2 6" xfId="6898" xr:uid="{00000000-0005-0000-0000-0000031B0000}"/>
    <cellStyle name="Normal 55 2 3 2 6 3" xfId="21997" xr:uid="{00000000-0005-0000-0000-000001560000}"/>
    <cellStyle name="Normal 55 2 3 2 8" xfId="16984" xr:uid="{00000000-0005-0000-0000-00006C420000}"/>
    <cellStyle name="Normal 55 2 3 3" xfId="2246" xr:uid="{00000000-0005-0000-0000-0000D6080000}"/>
    <cellStyle name="Normal 55 2 3 3 2" xfId="3935" xr:uid="{00000000-0005-0000-0000-0000700F0000}"/>
    <cellStyle name="Normal 55 2 3 3 2 2" xfId="14008" xr:uid="{00000000-0005-0000-0000-0000C9360000}"/>
    <cellStyle name="Normal 55 2 3 3 2 2 3" xfId="29103" xr:uid="{00000000-0005-0000-0000-0000C3710000}"/>
    <cellStyle name="Normal 55 2 3 3 2 3" xfId="8988" xr:uid="{00000000-0005-0000-0000-00002D230000}"/>
    <cellStyle name="Normal 55 2 3 3 2 3 3" xfId="24086" xr:uid="{00000000-0005-0000-0000-00002A5E0000}"/>
    <cellStyle name="Normal 55 2 3 3 2 5" xfId="19073" xr:uid="{00000000-0005-0000-0000-0000954A0000}"/>
    <cellStyle name="Normal 55 2 3 3 3" xfId="5627" xr:uid="{00000000-0005-0000-0000-00000C160000}"/>
    <cellStyle name="Normal 55 2 3 3 3 2" xfId="15679" xr:uid="{00000000-0005-0000-0000-0000503D0000}"/>
    <cellStyle name="Normal 55 2 3 3 3 2 3" xfId="30774" xr:uid="{00000000-0005-0000-0000-00004A780000}"/>
    <cellStyle name="Normal 55 2 3 3 3 3" xfId="10659" xr:uid="{00000000-0005-0000-0000-0000B4290000}"/>
    <cellStyle name="Normal 55 2 3 3 3 3 3" xfId="25757" xr:uid="{00000000-0005-0000-0000-0000B1640000}"/>
    <cellStyle name="Normal 55 2 3 3 3 5" xfId="20744" xr:uid="{00000000-0005-0000-0000-00001C510000}"/>
    <cellStyle name="Normal 55 2 3 3 4" xfId="12337" xr:uid="{00000000-0005-0000-0000-000042300000}"/>
    <cellStyle name="Normal 55 2 3 3 4 3" xfId="27432" xr:uid="{00000000-0005-0000-0000-00003C6B0000}"/>
    <cellStyle name="Normal 55 2 3 3 5" xfId="7316" xr:uid="{00000000-0005-0000-0000-0000A51C0000}"/>
    <cellStyle name="Normal 55 2 3 3 5 3" xfId="22415" xr:uid="{00000000-0005-0000-0000-0000A3570000}"/>
    <cellStyle name="Normal 55 2 3 3 7" xfId="17402" xr:uid="{00000000-0005-0000-0000-00000E440000}"/>
    <cellStyle name="Normal 55 2 3 4" xfId="3098" xr:uid="{00000000-0005-0000-0000-00002B0C0000}"/>
    <cellStyle name="Normal 55 2 3 4 2" xfId="13172" xr:uid="{00000000-0005-0000-0000-000085330000}"/>
    <cellStyle name="Normal 55 2 3 4 2 3" xfId="28267" xr:uid="{00000000-0005-0000-0000-00007F6E0000}"/>
    <cellStyle name="Normal 55 2 3 4 3" xfId="8152" xr:uid="{00000000-0005-0000-0000-0000E91F0000}"/>
    <cellStyle name="Normal 55 2 3 4 3 3" xfId="23250" xr:uid="{00000000-0005-0000-0000-0000E65A0000}"/>
    <cellStyle name="Normal 55 2 3 4 5" xfId="18237" xr:uid="{00000000-0005-0000-0000-000051470000}"/>
    <cellStyle name="Normal 55 2 3 5" xfId="4791" xr:uid="{00000000-0005-0000-0000-0000C8120000}"/>
    <cellStyle name="Normal 55 2 3 5 2" xfId="14843" xr:uid="{00000000-0005-0000-0000-00000C3A0000}"/>
    <cellStyle name="Normal 55 2 3 5 2 3" xfId="29938" xr:uid="{00000000-0005-0000-0000-000006750000}"/>
    <cellStyle name="Normal 55 2 3 5 3" xfId="9823" xr:uid="{00000000-0005-0000-0000-000070260000}"/>
    <cellStyle name="Normal 55 2 3 5 3 3" xfId="24921" xr:uid="{00000000-0005-0000-0000-00006D610000}"/>
    <cellStyle name="Normal 55 2 3 5 5" xfId="19908" xr:uid="{00000000-0005-0000-0000-0000D84D0000}"/>
    <cellStyle name="Normal 55 2 3 6" xfId="11501" xr:uid="{00000000-0005-0000-0000-0000FE2C0000}"/>
    <cellStyle name="Normal 55 2 3 6 3" xfId="26596" xr:uid="{00000000-0005-0000-0000-0000F8670000}"/>
    <cellStyle name="Normal 55 2 3 7" xfId="6480" xr:uid="{00000000-0005-0000-0000-000061190000}"/>
    <cellStyle name="Normal 55 2 3 7 3" xfId="21579" xr:uid="{00000000-0005-0000-0000-00005F540000}"/>
    <cellStyle name="Normal 55 2 3 9" xfId="16566" xr:uid="{00000000-0005-0000-0000-0000CA400000}"/>
    <cellStyle name="Normal 55 2 4" xfId="1617" xr:uid="{00000000-0005-0000-0000-000061060000}"/>
    <cellStyle name="Normal 55 2 4 2" xfId="2456" xr:uid="{00000000-0005-0000-0000-0000A8090000}"/>
    <cellStyle name="Normal 55 2 4 2 2" xfId="4145" xr:uid="{00000000-0005-0000-0000-000042100000}"/>
    <cellStyle name="Normal 55 2 4 2 2 2" xfId="14218" xr:uid="{00000000-0005-0000-0000-00009B370000}"/>
    <cellStyle name="Normal 55 2 4 2 2 2 3" xfId="29313" xr:uid="{00000000-0005-0000-0000-000095720000}"/>
    <cellStyle name="Normal 55 2 4 2 2 3" xfId="9198" xr:uid="{00000000-0005-0000-0000-0000FF230000}"/>
    <cellStyle name="Normal 55 2 4 2 2 3 3" xfId="24296" xr:uid="{00000000-0005-0000-0000-0000FC5E0000}"/>
    <cellStyle name="Normal 55 2 4 2 2 5" xfId="19283" xr:uid="{00000000-0005-0000-0000-0000674B0000}"/>
    <cellStyle name="Normal 55 2 4 2 3" xfId="5837" xr:uid="{00000000-0005-0000-0000-0000DE160000}"/>
    <cellStyle name="Normal 55 2 4 2 3 2" xfId="15889" xr:uid="{00000000-0005-0000-0000-0000223E0000}"/>
    <cellStyle name="Normal 55 2 4 2 3 2 3" xfId="30984" xr:uid="{00000000-0005-0000-0000-00001C790000}"/>
    <cellStyle name="Normal 55 2 4 2 3 3" xfId="10869" xr:uid="{00000000-0005-0000-0000-0000862A0000}"/>
    <cellStyle name="Normal 55 2 4 2 3 3 3" xfId="25967" xr:uid="{00000000-0005-0000-0000-000083650000}"/>
    <cellStyle name="Normal 55 2 4 2 3 5" xfId="20954" xr:uid="{00000000-0005-0000-0000-0000EE510000}"/>
    <cellStyle name="Normal 55 2 4 2 4" xfId="12547" xr:uid="{00000000-0005-0000-0000-000014310000}"/>
    <cellStyle name="Normal 55 2 4 2 4 3" xfId="27642" xr:uid="{00000000-0005-0000-0000-00000E6C0000}"/>
    <cellStyle name="Normal 55 2 4 2 5" xfId="7526" xr:uid="{00000000-0005-0000-0000-0000771D0000}"/>
    <cellStyle name="Normal 55 2 4 2 5 3" xfId="22625" xr:uid="{00000000-0005-0000-0000-000075580000}"/>
    <cellStyle name="Normal 55 2 4 2 7" xfId="17612" xr:uid="{00000000-0005-0000-0000-0000E0440000}"/>
    <cellStyle name="Normal 55 2 4 3" xfId="3308" xr:uid="{00000000-0005-0000-0000-0000FD0C0000}"/>
    <cellStyle name="Normal 55 2 4 3 2" xfId="13382" xr:uid="{00000000-0005-0000-0000-000057340000}"/>
    <cellStyle name="Normal 55 2 4 3 2 3" xfId="28477" xr:uid="{00000000-0005-0000-0000-0000516F0000}"/>
    <cellStyle name="Normal 55 2 4 3 3" xfId="8362" xr:uid="{00000000-0005-0000-0000-0000BB200000}"/>
    <cellStyle name="Normal 55 2 4 3 3 3" xfId="23460" xr:uid="{00000000-0005-0000-0000-0000B85B0000}"/>
    <cellStyle name="Normal 55 2 4 3 5" xfId="18447" xr:uid="{00000000-0005-0000-0000-000023480000}"/>
    <cellStyle name="Normal 55 2 4 4" xfId="5001" xr:uid="{00000000-0005-0000-0000-00009A130000}"/>
    <cellStyle name="Normal 55 2 4 4 2" xfId="15053" xr:uid="{00000000-0005-0000-0000-0000DE3A0000}"/>
    <cellStyle name="Normal 55 2 4 4 2 3" xfId="30148" xr:uid="{00000000-0005-0000-0000-0000D8750000}"/>
    <cellStyle name="Normal 55 2 4 4 3" xfId="10033" xr:uid="{00000000-0005-0000-0000-000042270000}"/>
    <cellStyle name="Normal 55 2 4 4 3 3" xfId="25131" xr:uid="{00000000-0005-0000-0000-00003F620000}"/>
    <cellStyle name="Normal 55 2 4 4 5" xfId="20118" xr:uid="{00000000-0005-0000-0000-0000AA4E0000}"/>
    <cellStyle name="Normal 55 2 4 5" xfId="11711" xr:uid="{00000000-0005-0000-0000-0000D02D0000}"/>
    <cellStyle name="Normal 55 2 4 5 3" xfId="26806" xr:uid="{00000000-0005-0000-0000-0000CA680000}"/>
    <cellStyle name="Normal 55 2 4 6" xfId="6690" xr:uid="{00000000-0005-0000-0000-0000331A0000}"/>
    <cellStyle name="Normal 55 2 4 6 3" xfId="21789" xr:uid="{00000000-0005-0000-0000-000031550000}"/>
    <cellStyle name="Normal 55 2 4 8" xfId="16776" xr:uid="{00000000-0005-0000-0000-00009C410000}"/>
    <cellStyle name="Normal 55 2 5" xfId="2038" xr:uid="{00000000-0005-0000-0000-000006080000}"/>
    <cellStyle name="Normal 55 2 5 2" xfId="3727" xr:uid="{00000000-0005-0000-0000-0000A00E0000}"/>
    <cellStyle name="Normal 55 2 5 2 2" xfId="13800" xr:uid="{00000000-0005-0000-0000-0000F9350000}"/>
    <cellStyle name="Normal 55 2 5 2 2 3" xfId="28895" xr:uid="{00000000-0005-0000-0000-0000F3700000}"/>
    <cellStyle name="Normal 55 2 5 2 3" xfId="8780" xr:uid="{00000000-0005-0000-0000-00005D220000}"/>
    <cellStyle name="Normal 55 2 5 2 3 3" xfId="23878" xr:uid="{00000000-0005-0000-0000-00005A5D0000}"/>
    <cellStyle name="Normal 55 2 5 2 5" xfId="18865" xr:uid="{00000000-0005-0000-0000-0000C5490000}"/>
    <cellStyle name="Normal 55 2 5 3" xfId="5419" xr:uid="{00000000-0005-0000-0000-00003C150000}"/>
    <cellStyle name="Normal 55 2 5 3 2" xfId="15471" xr:uid="{00000000-0005-0000-0000-0000803C0000}"/>
    <cellStyle name="Normal 55 2 5 3 2 3" xfId="30566" xr:uid="{00000000-0005-0000-0000-00007A770000}"/>
    <cellStyle name="Normal 55 2 5 3 3" xfId="10451" xr:uid="{00000000-0005-0000-0000-0000E4280000}"/>
    <cellStyle name="Normal 55 2 5 3 3 3" xfId="25549" xr:uid="{00000000-0005-0000-0000-0000E1630000}"/>
    <cellStyle name="Normal 55 2 5 3 5" xfId="20536" xr:uid="{00000000-0005-0000-0000-00004C500000}"/>
    <cellStyle name="Normal 55 2 5 4" xfId="12129" xr:uid="{00000000-0005-0000-0000-0000722F0000}"/>
    <cellStyle name="Normal 55 2 5 4 3" xfId="27224" xr:uid="{00000000-0005-0000-0000-00006C6A0000}"/>
    <cellStyle name="Normal 55 2 5 5" xfId="7108" xr:uid="{00000000-0005-0000-0000-0000D51B0000}"/>
    <cellStyle name="Normal 55 2 5 5 3" xfId="22207" xr:uid="{00000000-0005-0000-0000-0000D3560000}"/>
    <cellStyle name="Normal 55 2 5 7" xfId="17194" xr:uid="{00000000-0005-0000-0000-00003E430000}"/>
    <cellStyle name="Normal 55 2 6" xfId="2890" xr:uid="{00000000-0005-0000-0000-00005B0B0000}"/>
    <cellStyle name="Normal 55 2 6 2" xfId="12964" xr:uid="{00000000-0005-0000-0000-0000B5320000}"/>
    <cellStyle name="Normal 55 2 6 2 3" xfId="28059" xr:uid="{00000000-0005-0000-0000-0000AF6D0000}"/>
    <cellStyle name="Normal 55 2 6 3" xfId="7944" xr:uid="{00000000-0005-0000-0000-0000191F0000}"/>
    <cellStyle name="Normal 55 2 6 3 3" xfId="23042" xr:uid="{00000000-0005-0000-0000-0000165A0000}"/>
    <cellStyle name="Normal 55 2 6 5" xfId="18029" xr:uid="{00000000-0005-0000-0000-000081460000}"/>
    <cellStyle name="Normal 55 2 7" xfId="4583" xr:uid="{00000000-0005-0000-0000-0000F8110000}"/>
    <cellStyle name="Normal 55 2 7 2" xfId="14635" xr:uid="{00000000-0005-0000-0000-00003C390000}"/>
    <cellStyle name="Normal 55 2 7 2 3" xfId="29730" xr:uid="{00000000-0005-0000-0000-000036740000}"/>
    <cellStyle name="Normal 55 2 7 3" xfId="9615" xr:uid="{00000000-0005-0000-0000-0000A0250000}"/>
    <cellStyle name="Normal 55 2 7 3 3" xfId="24713" xr:uid="{00000000-0005-0000-0000-00009D600000}"/>
    <cellStyle name="Normal 55 2 7 5" xfId="19700" xr:uid="{00000000-0005-0000-0000-0000084D0000}"/>
    <cellStyle name="Normal 55 2 8" xfId="11293" xr:uid="{00000000-0005-0000-0000-00002E2C0000}"/>
    <cellStyle name="Normal 55 2 8 3" xfId="26388" xr:uid="{00000000-0005-0000-0000-000028670000}"/>
    <cellStyle name="Normal 55 2 9" xfId="6272" xr:uid="{00000000-0005-0000-0000-000091180000}"/>
    <cellStyle name="Normal 55 2 9 3" xfId="21371" xr:uid="{00000000-0005-0000-0000-00008F530000}"/>
    <cellStyle name="Normal 55 3" xfId="1237" xr:uid="{00000000-0005-0000-0000-0000E5040000}"/>
    <cellStyle name="Normal 55 3 10" xfId="16410" xr:uid="{00000000-0005-0000-0000-00002E400000}"/>
    <cellStyle name="Normal 55 3 2" xfId="1456" xr:uid="{00000000-0005-0000-0000-0000C0050000}"/>
    <cellStyle name="Normal 55 3 2 2" xfId="1877" xr:uid="{00000000-0005-0000-0000-000065070000}"/>
    <cellStyle name="Normal 55 3 2 2 2" xfId="2716" xr:uid="{00000000-0005-0000-0000-0000AC0A0000}"/>
    <cellStyle name="Normal 55 3 2 2 2 2" xfId="4405" xr:uid="{00000000-0005-0000-0000-000046110000}"/>
    <cellStyle name="Normal 55 3 2 2 2 2 2" xfId="14478" xr:uid="{00000000-0005-0000-0000-00009F380000}"/>
    <cellStyle name="Normal 55 3 2 2 2 2 2 3" xfId="29573" xr:uid="{00000000-0005-0000-0000-000099730000}"/>
    <cellStyle name="Normal 55 3 2 2 2 2 3" xfId="9458" xr:uid="{00000000-0005-0000-0000-000003250000}"/>
    <cellStyle name="Normal 55 3 2 2 2 2 3 3" xfId="24556" xr:uid="{00000000-0005-0000-0000-000000600000}"/>
    <cellStyle name="Normal 55 3 2 2 2 2 5" xfId="19543" xr:uid="{00000000-0005-0000-0000-00006B4C0000}"/>
    <cellStyle name="Normal 55 3 2 2 2 3" xfId="6097" xr:uid="{00000000-0005-0000-0000-0000E2170000}"/>
    <cellStyle name="Normal 55 3 2 2 2 3 2" xfId="16149" xr:uid="{00000000-0005-0000-0000-0000263F0000}"/>
    <cellStyle name="Normal 55 3 2 2 2 3 2 3" xfId="31244" xr:uid="{00000000-0005-0000-0000-0000207A0000}"/>
    <cellStyle name="Normal 55 3 2 2 2 3 3" xfId="11129" xr:uid="{00000000-0005-0000-0000-00008A2B0000}"/>
    <cellStyle name="Normal 55 3 2 2 2 3 3 3" xfId="26227" xr:uid="{00000000-0005-0000-0000-000087660000}"/>
    <cellStyle name="Normal 55 3 2 2 2 3 5" xfId="21214" xr:uid="{00000000-0005-0000-0000-0000F2520000}"/>
    <cellStyle name="Normal 55 3 2 2 2 4" xfId="12807" xr:uid="{00000000-0005-0000-0000-000018320000}"/>
    <cellStyle name="Normal 55 3 2 2 2 4 3" xfId="27902" xr:uid="{00000000-0005-0000-0000-0000126D0000}"/>
    <cellStyle name="Normal 55 3 2 2 2 5" xfId="7786" xr:uid="{00000000-0005-0000-0000-00007B1E0000}"/>
    <cellStyle name="Normal 55 3 2 2 2 5 3" xfId="22885" xr:uid="{00000000-0005-0000-0000-000079590000}"/>
    <cellStyle name="Normal 55 3 2 2 2 7" xfId="17872" xr:uid="{00000000-0005-0000-0000-0000E4450000}"/>
    <cellStyle name="Normal 55 3 2 2 3" xfId="3568" xr:uid="{00000000-0005-0000-0000-0000010E0000}"/>
    <cellStyle name="Normal 55 3 2 2 3 2" xfId="13642" xr:uid="{00000000-0005-0000-0000-00005B350000}"/>
    <cellStyle name="Normal 55 3 2 2 3 2 3" xfId="28737" xr:uid="{00000000-0005-0000-0000-000055700000}"/>
    <cellStyle name="Normal 55 3 2 2 3 3" xfId="8622" xr:uid="{00000000-0005-0000-0000-0000BF210000}"/>
    <cellStyle name="Normal 55 3 2 2 3 3 3" xfId="23720" xr:uid="{00000000-0005-0000-0000-0000BC5C0000}"/>
    <cellStyle name="Normal 55 3 2 2 3 5" xfId="18707" xr:uid="{00000000-0005-0000-0000-000027490000}"/>
    <cellStyle name="Normal 55 3 2 2 4" xfId="5261" xr:uid="{00000000-0005-0000-0000-00009E140000}"/>
    <cellStyle name="Normal 55 3 2 2 4 2" xfId="15313" xr:uid="{00000000-0005-0000-0000-0000E23B0000}"/>
    <cellStyle name="Normal 55 3 2 2 4 2 3" xfId="30408" xr:uid="{00000000-0005-0000-0000-0000DC760000}"/>
    <cellStyle name="Normal 55 3 2 2 4 3" xfId="10293" xr:uid="{00000000-0005-0000-0000-000046280000}"/>
    <cellStyle name="Normal 55 3 2 2 4 3 3" xfId="25391" xr:uid="{00000000-0005-0000-0000-000043630000}"/>
    <cellStyle name="Normal 55 3 2 2 4 5" xfId="20378" xr:uid="{00000000-0005-0000-0000-0000AE4F0000}"/>
    <cellStyle name="Normal 55 3 2 2 5" xfId="11971" xr:uid="{00000000-0005-0000-0000-0000D42E0000}"/>
    <cellStyle name="Normal 55 3 2 2 5 3" xfId="27066" xr:uid="{00000000-0005-0000-0000-0000CE690000}"/>
    <cellStyle name="Normal 55 3 2 2 6" xfId="6950" xr:uid="{00000000-0005-0000-0000-0000371B0000}"/>
    <cellStyle name="Normal 55 3 2 2 6 3" xfId="22049" xr:uid="{00000000-0005-0000-0000-000035560000}"/>
    <cellStyle name="Normal 55 3 2 2 8" xfId="17036" xr:uid="{00000000-0005-0000-0000-0000A0420000}"/>
    <cellStyle name="Normal 55 3 2 3" xfId="2298" xr:uid="{00000000-0005-0000-0000-00000A090000}"/>
    <cellStyle name="Normal 55 3 2 3 2" xfId="3987" xr:uid="{00000000-0005-0000-0000-0000A40F0000}"/>
    <cellStyle name="Normal 55 3 2 3 2 2" xfId="14060" xr:uid="{00000000-0005-0000-0000-0000FD360000}"/>
    <cellStyle name="Normal 55 3 2 3 2 2 3" xfId="29155" xr:uid="{00000000-0005-0000-0000-0000F7710000}"/>
    <cellStyle name="Normal 55 3 2 3 2 3" xfId="9040" xr:uid="{00000000-0005-0000-0000-000061230000}"/>
    <cellStyle name="Normal 55 3 2 3 2 3 3" xfId="24138" xr:uid="{00000000-0005-0000-0000-00005E5E0000}"/>
    <cellStyle name="Normal 55 3 2 3 2 5" xfId="19125" xr:uid="{00000000-0005-0000-0000-0000C94A0000}"/>
    <cellStyle name="Normal 55 3 2 3 3" xfId="5679" xr:uid="{00000000-0005-0000-0000-000040160000}"/>
    <cellStyle name="Normal 55 3 2 3 3 2" xfId="15731" xr:uid="{00000000-0005-0000-0000-0000843D0000}"/>
    <cellStyle name="Normal 55 3 2 3 3 2 3" xfId="30826" xr:uid="{00000000-0005-0000-0000-00007E780000}"/>
    <cellStyle name="Normal 55 3 2 3 3 3" xfId="10711" xr:uid="{00000000-0005-0000-0000-0000E8290000}"/>
    <cellStyle name="Normal 55 3 2 3 3 3 3" xfId="25809" xr:uid="{00000000-0005-0000-0000-0000E5640000}"/>
    <cellStyle name="Normal 55 3 2 3 3 5" xfId="20796" xr:uid="{00000000-0005-0000-0000-000050510000}"/>
    <cellStyle name="Normal 55 3 2 3 4" xfId="12389" xr:uid="{00000000-0005-0000-0000-000076300000}"/>
    <cellStyle name="Normal 55 3 2 3 4 3" xfId="27484" xr:uid="{00000000-0005-0000-0000-0000706B0000}"/>
    <cellStyle name="Normal 55 3 2 3 5" xfId="7368" xr:uid="{00000000-0005-0000-0000-0000D91C0000}"/>
    <cellStyle name="Normal 55 3 2 3 5 3" xfId="22467" xr:uid="{00000000-0005-0000-0000-0000D7570000}"/>
    <cellStyle name="Normal 55 3 2 3 7" xfId="17454" xr:uid="{00000000-0005-0000-0000-000042440000}"/>
    <cellStyle name="Normal 55 3 2 4" xfId="3150" xr:uid="{00000000-0005-0000-0000-00005F0C0000}"/>
    <cellStyle name="Normal 55 3 2 4 2" xfId="13224" xr:uid="{00000000-0005-0000-0000-0000B9330000}"/>
    <cellStyle name="Normal 55 3 2 4 2 3" xfId="28319" xr:uid="{00000000-0005-0000-0000-0000B36E0000}"/>
    <cellStyle name="Normal 55 3 2 4 3" xfId="8204" xr:uid="{00000000-0005-0000-0000-00001D200000}"/>
    <cellStyle name="Normal 55 3 2 4 3 3" xfId="23302" xr:uid="{00000000-0005-0000-0000-00001A5B0000}"/>
    <cellStyle name="Normal 55 3 2 4 5" xfId="18289" xr:uid="{00000000-0005-0000-0000-000085470000}"/>
    <cellStyle name="Normal 55 3 2 5" xfId="4843" xr:uid="{00000000-0005-0000-0000-0000FC120000}"/>
    <cellStyle name="Normal 55 3 2 5 2" xfId="14895" xr:uid="{00000000-0005-0000-0000-0000403A0000}"/>
    <cellStyle name="Normal 55 3 2 5 2 3" xfId="29990" xr:uid="{00000000-0005-0000-0000-00003A750000}"/>
    <cellStyle name="Normal 55 3 2 5 3" xfId="9875" xr:uid="{00000000-0005-0000-0000-0000A4260000}"/>
    <cellStyle name="Normal 55 3 2 5 3 3" xfId="24973" xr:uid="{00000000-0005-0000-0000-0000A1610000}"/>
    <cellStyle name="Normal 55 3 2 5 5" xfId="19960" xr:uid="{00000000-0005-0000-0000-00000C4E0000}"/>
    <cellStyle name="Normal 55 3 2 6" xfId="11553" xr:uid="{00000000-0005-0000-0000-0000322D0000}"/>
    <cellStyle name="Normal 55 3 2 6 3" xfId="26648" xr:uid="{00000000-0005-0000-0000-00002C680000}"/>
    <cellStyle name="Normal 55 3 2 7" xfId="6532" xr:uid="{00000000-0005-0000-0000-000095190000}"/>
    <cellStyle name="Normal 55 3 2 7 3" xfId="21631" xr:uid="{00000000-0005-0000-0000-000093540000}"/>
    <cellStyle name="Normal 55 3 2 9" xfId="16618" xr:uid="{00000000-0005-0000-0000-0000FE400000}"/>
    <cellStyle name="Normal 55 3 3" xfId="1669" xr:uid="{00000000-0005-0000-0000-000095060000}"/>
    <cellStyle name="Normal 55 3 3 2" xfId="2508" xr:uid="{00000000-0005-0000-0000-0000DC090000}"/>
    <cellStyle name="Normal 55 3 3 2 2" xfId="4197" xr:uid="{00000000-0005-0000-0000-000076100000}"/>
    <cellStyle name="Normal 55 3 3 2 2 2" xfId="14270" xr:uid="{00000000-0005-0000-0000-0000CF370000}"/>
    <cellStyle name="Normal 55 3 3 2 2 2 3" xfId="29365" xr:uid="{00000000-0005-0000-0000-0000C9720000}"/>
    <cellStyle name="Normal 55 3 3 2 2 3" xfId="9250" xr:uid="{00000000-0005-0000-0000-000033240000}"/>
    <cellStyle name="Normal 55 3 3 2 2 3 3" xfId="24348" xr:uid="{00000000-0005-0000-0000-0000305F0000}"/>
    <cellStyle name="Normal 55 3 3 2 2 5" xfId="19335" xr:uid="{00000000-0005-0000-0000-00009B4B0000}"/>
    <cellStyle name="Normal 55 3 3 2 3" xfId="5889" xr:uid="{00000000-0005-0000-0000-000012170000}"/>
    <cellStyle name="Normal 55 3 3 2 3 2" xfId="15941" xr:uid="{00000000-0005-0000-0000-0000563E0000}"/>
    <cellStyle name="Normal 55 3 3 2 3 2 3" xfId="31036" xr:uid="{00000000-0005-0000-0000-000050790000}"/>
    <cellStyle name="Normal 55 3 3 2 3 3" xfId="10921" xr:uid="{00000000-0005-0000-0000-0000BA2A0000}"/>
    <cellStyle name="Normal 55 3 3 2 3 3 3" xfId="26019" xr:uid="{00000000-0005-0000-0000-0000B7650000}"/>
    <cellStyle name="Normal 55 3 3 2 3 5" xfId="21006" xr:uid="{00000000-0005-0000-0000-000022520000}"/>
    <cellStyle name="Normal 55 3 3 2 4" xfId="12599" xr:uid="{00000000-0005-0000-0000-000048310000}"/>
    <cellStyle name="Normal 55 3 3 2 4 3" xfId="27694" xr:uid="{00000000-0005-0000-0000-0000426C0000}"/>
    <cellStyle name="Normal 55 3 3 2 5" xfId="7578" xr:uid="{00000000-0005-0000-0000-0000AB1D0000}"/>
    <cellStyle name="Normal 55 3 3 2 5 3" xfId="22677" xr:uid="{00000000-0005-0000-0000-0000A9580000}"/>
    <cellStyle name="Normal 55 3 3 2 7" xfId="17664" xr:uid="{00000000-0005-0000-0000-000014450000}"/>
    <cellStyle name="Normal 55 3 3 3" xfId="3360" xr:uid="{00000000-0005-0000-0000-0000310D0000}"/>
    <cellStyle name="Normal 55 3 3 3 2" xfId="13434" xr:uid="{00000000-0005-0000-0000-00008B340000}"/>
    <cellStyle name="Normal 55 3 3 3 2 3" xfId="28529" xr:uid="{00000000-0005-0000-0000-0000856F0000}"/>
    <cellStyle name="Normal 55 3 3 3 3" xfId="8414" xr:uid="{00000000-0005-0000-0000-0000EF200000}"/>
    <cellStyle name="Normal 55 3 3 3 3 3" xfId="23512" xr:uid="{00000000-0005-0000-0000-0000EC5B0000}"/>
    <cellStyle name="Normal 55 3 3 3 5" xfId="18499" xr:uid="{00000000-0005-0000-0000-000057480000}"/>
    <cellStyle name="Normal 55 3 3 4" xfId="5053" xr:uid="{00000000-0005-0000-0000-0000CE130000}"/>
    <cellStyle name="Normal 55 3 3 4 2" xfId="15105" xr:uid="{00000000-0005-0000-0000-0000123B0000}"/>
    <cellStyle name="Normal 55 3 3 4 2 3" xfId="30200" xr:uid="{00000000-0005-0000-0000-00000C760000}"/>
    <cellStyle name="Normal 55 3 3 4 3" xfId="10085" xr:uid="{00000000-0005-0000-0000-000076270000}"/>
    <cellStyle name="Normal 55 3 3 4 3 3" xfId="25183" xr:uid="{00000000-0005-0000-0000-000073620000}"/>
    <cellStyle name="Normal 55 3 3 4 5" xfId="20170" xr:uid="{00000000-0005-0000-0000-0000DE4E0000}"/>
    <cellStyle name="Normal 55 3 3 5" xfId="11763" xr:uid="{00000000-0005-0000-0000-0000042E0000}"/>
    <cellStyle name="Normal 55 3 3 5 3" xfId="26858" xr:uid="{00000000-0005-0000-0000-0000FE680000}"/>
    <cellStyle name="Normal 55 3 3 6" xfId="6742" xr:uid="{00000000-0005-0000-0000-0000671A0000}"/>
    <cellStyle name="Normal 55 3 3 6 3" xfId="21841" xr:uid="{00000000-0005-0000-0000-000065550000}"/>
    <cellStyle name="Normal 55 3 3 8" xfId="16828" xr:uid="{00000000-0005-0000-0000-0000D0410000}"/>
    <cellStyle name="Normal 55 3 4" xfId="2090" xr:uid="{00000000-0005-0000-0000-00003A080000}"/>
    <cellStyle name="Normal 55 3 4 2" xfId="3779" xr:uid="{00000000-0005-0000-0000-0000D40E0000}"/>
    <cellStyle name="Normal 55 3 4 2 2" xfId="13852" xr:uid="{00000000-0005-0000-0000-00002D360000}"/>
    <cellStyle name="Normal 55 3 4 2 2 3" xfId="28947" xr:uid="{00000000-0005-0000-0000-000027710000}"/>
    <cellStyle name="Normal 55 3 4 2 3" xfId="8832" xr:uid="{00000000-0005-0000-0000-000091220000}"/>
    <cellStyle name="Normal 55 3 4 2 3 3" xfId="23930" xr:uid="{00000000-0005-0000-0000-00008E5D0000}"/>
    <cellStyle name="Normal 55 3 4 2 5" xfId="18917" xr:uid="{00000000-0005-0000-0000-0000F9490000}"/>
    <cellStyle name="Normal 55 3 4 3" xfId="5471" xr:uid="{00000000-0005-0000-0000-000070150000}"/>
    <cellStyle name="Normal 55 3 4 3 2" xfId="15523" xr:uid="{00000000-0005-0000-0000-0000B43C0000}"/>
    <cellStyle name="Normal 55 3 4 3 2 3" xfId="30618" xr:uid="{00000000-0005-0000-0000-0000AE770000}"/>
    <cellStyle name="Normal 55 3 4 3 3" xfId="10503" xr:uid="{00000000-0005-0000-0000-000018290000}"/>
    <cellStyle name="Normal 55 3 4 3 3 3" xfId="25601" xr:uid="{00000000-0005-0000-0000-000015640000}"/>
    <cellStyle name="Normal 55 3 4 3 5" xfId="20588" xr:uid="{00000000-0005-0000-0000-000080500000}"/>
    <cellStyle name="Normal 55 3 4 4" xfId="12181" xr:uid="{00000000-0005-0000-0000-0000A62F0000}"/>
    <cellStyle name="Normal 55 3 4 4 3" xfId="27276" xr:uid="{00000000-0005-0000-0000-0000A06A0000}"/>
    <cellStyle name="Normal 55 3 4 5" xfId="7160" xr:uid="{00000000-0005-0000-0000-0000091C0000}"/>
    <cellStyle name="Normal 55 3 4 5 3" xfId="22259" xr:uid="{00000000-0005-0000-0000-000007570000}"/>
    <cellStyle name="Normal 55 3 4 7" xfId="17246" xr:uid="{00000000-0005-0000-0000-000072430000}"/>
    <cellStyle name="Normal 55 3 5" xfId="2942" xr:uid="{00000000-0005-0000-0000-00008F0B0000}"/>
    <cellStyle name="Normal 55 3 5 2" xfId="13016" xr:uid="{00000000-0005-0000-0000-0000E9320000}"/>
    <cellStyle name="Normal 55 3 5 2 3" xfId="28111" xr:uid="{00000000-0005-0000-0000-0000E36D0000}"/>
    <cellStyle name="Normal 55 3 5 3" xfId="7996" xr:uid="{00000000-0005-0000-0000-00004D1F0000}"/>
    <cellStyle name="Normal 55 3 5 3 3" xfId="23094" xr:uid="{00000000-0005-0000-0000-00004A5A0000}"/>
    <cellStyle name="Normal 55 3 5 5" xfId="18081" xr:uid="{00000000-0005-0000-0000-0000B5460000}"/>
    <cellStyle name="Normal 55 3 6" xfId="4635" xr:uid="{00000000-0005-0000-0000-00002C120000}"/>
    <cellStyle name="Normal 55 3 6 2" xfId="14687" xr:uid="{00000000-0005-0000-0000-000070390000}"/>
    <cellStyle name="Normal 55 3 6 2 3" xfId="29782" xr:uid="{00000000-0005-0000-0000-00006A740000}"/>
    <cellStyle name="Normal 55 3 6 3" xfId="9667" xr:uid="{00000000-0005-0000-0000-0000D4250000}"/>
    <cellStyle name="Normal 55 3 6 3 3" xfId="24765" xr:uid="{00000000-0005-0000-0000-0000D1600000}"/>
    <cellStyle name="Normal 55 3 6 5" xfId="19752" xr:uid="{00000000-0005-0000-0000-00003C4D0000}"/>
    <cellStyle name="Normal 55 3 7" xfId="11345" xr:uid="{00000000-0005-0000-0000-0000622C0000}"/>
    <cellStyle name="Normal 55 3 7 3" xfId="26440" xr:uid="{00000000-0005-0000-0000-00005C670000}"/>
    <cellStyle name="Normal 55 3 8" xfId="6324" xr:uid="{00000000-0005-0000-0000-0000C5180000}"/>
    <cellStyle name="Normal 55 3 8 3" xfId="21423" xr:uid="{00000000-0005-0000-0000-0000C3530000}"/>
    <cellStyle name="Normal 55 4" xfId="1350" xr:uid="{00000000-0005-0000-0000-000056050000}"/>
    <cellStyle name="Normal 55 4 2" xfId="1773" xr:uid="{00000000-0005-0000-0000-0000FD060000}"/>
    <cellStyle name="Normal 55 4 2 2" xfId="2612" xr:uid="{00000000-0005-0000-0000-0000440A0000}"/>
    <cellStyle name="Normal 55 4 2 2 2" xfId="4301" xr:uid="{00000000-0005-0000-0000-0000DE100000}"/>
    <cellStyle name="Normal 55 4 2 2 2 2" xfId="14374" xr:uid="{00000000-0005-0000-0000-000037380000}"/>
    <cellStyle name="Normal 55 4 2 2 2 2 3" xfId="29469" xr:uid="{00000000-0005-0000-0000-000031730000}"/>
    <cellStyle name="Normal 55 4 2 2 2 3" xfId="9354" xr:uid="{00000000-0005-0000-0000-00009B240000}"/>
    <cellStyle name="Normal 55 4 2 2 2 3 3" xfId="24452" xr:uid="{00000000-0005-0000-0000-0000985F0000}"/>
    <cellStyle name="Normal 55 4 2 2 2 5" xfId="19439" xr:uid="{00000000-0005-0000-0000-0000034C0000}"/>
    <cellStyle name="Normal 55 4 2 2 3" xfId="5993" xr:uid="{00000000-0005-0000-0000-00007A170000}"/>
    <cellStyle name="Normal 55 4 2 2 3 2" xfId="16045" xr:uid="{00000000-0005-0000-0000-0000BE3E0000}"/>
    <cellStyle name="Normal 55 4 2 2 3 2 3" xfId="31140" xr:uid="{00000000-0005-0000-0000-0000B8790000}"/>
    <cellStyle name="Normal 55 4 2 2 3 3" xfId="11025" xr:uid="{00000000-0005-0000-0000-0000222B0000}"/>
    <cellStyle name="Normal 55 4 2 2 3 3 3" xfId="26123" xr:uid="{00000000-0005-0000-0000-00001F660000}"/>
    <cellStyle name="Normal 55 4 2 2 3 5" xfId="21110" xr:uid="{00000000-0005-0000-0000-00008A520000}"/>
    <cellStyle name="Normal 55 4 2 2 4" xfId="12703" xr:uid="{00000000-0005-0000-0000-0000B0310000}"/>
    <cellStyle name="Normal 55 4 2 2 4 3" xfId="27798" xr:uid="{00000000-0005-0000-0000-0000AA6C0000}"/>
    <cellStyle name="Normal 55 4 2 2 5" xfId="7682" xr:uid="{00000000-0005-0000-0000-0000131E0000}"/>
    <cellStyle name="Normal 55 4 2 2 5 3" xfId="22781" xr:uid="{00000000-0005-0000-0000-000011590000}"/>
    <cellStyle name="Normal 55 4 2 2 7" xfId="17768" xr:uid="{00000000-0005-0000-0000-00007C450000}"/>
    <cellStyle name="Normal 55 4 2 3" xfId="3464" xr:uid="{00000000-0005-0000-0000-0000990D0000}"/>
    <cellStyle name="Normal 55 4 2 3 2" xfId="13538" xr:uid="{00000000-0005-0000-0000-0000F3340000}"/>
    <cellStyle name="Normal 55 4 2 3 2 3" xfId="28633" xr:uid="{00000000-0005-0000-0000-0000ED6F0000}"/>
    <cellStyle name="Normal 55 4 2 3 3" xfId="8518" xr:uid="{00000000-0005-0000-0000-000057210000}"/>
    <cellStyle name="Normal 55 4 2 3 3 3" xfId="23616" xr:uid="{00000000-0005-0000-0000-0000545C0000}"/>
    <cellStyle name="Normal 55 4 2 3 5" xfId="18603" xr:uid="{00000000-0005-0000-0000-0000BF480000}"/>
    <cellStyle name="Normal 55 4 2 4" xfId="5157" xr:uid="{00000000-0005-0000-0000-000036140000}"/>
    <cellStyle name="Normal 55 4 2 4 2" xfId="15209" xr:uid="{00000000-0005-0000-0000-00007A3B0000}"/>
    <cellStyle name="Normal 55 4 2 4 2 3" xfId="30304" xr:uid="{00000000-0005-0000-0000-000074760000}"/>
    <cellStyle name="Normal 55 4 2 4 3" xfId="10189" xr:uid="{00000000-0005-0000-0000-0000DE270000}"/>
    <cellStyle name="Normal 55 4 2 4 3 3" xfId="25287" xr:uid="{00000000-0005-0000-0000-0000DB620000}"/>
    <cellStyle name="Normal 55 4 2 4 5" xfId="20274" xr:uid="{00000000-0005-0000-0000-0000464F0000}"/>
    <cellStyle name="Normal 55 4 2 5" xfId="11867" xr:uid="{00000000-0005-0000-0000-00006C2E0000}"/>
    <cellStyle name="Normal 55 4 2 5 3" xfId="26962" xr:uid="{00000000-0005-0000-0000-000066690000}"/>
    <cellStyle name="Normal 55 4 2 6" xfId="6846" xr:uid="{00000000-0005-0000-0000-0000CF1A0000}"/>
    <cellStyle name="Normal 55 4 2 6 3" xfId="21945" xr:uid="{00000000-0005-0000-0000-0000CD550000}"/>
    <cellStyle name="Normal 55 4 2 8" xfId="16932" xr:uid="{00000000-0005-0000-0000-000038420000}"/>
    <cellStyle name="Normal 55 4 3" xfId="2194" xr:uid="{00000000-0005-0000-0000-0000A2080000}"/>
    <cellStyle name="Normal 55 4 3 2" xfId="3883" xr:uid="{00000000-0005-0000-0000-00003C0F0000}"/>
    <cellStyle name="Normal 55 4 3 2 2" xfId="13956" xr:uid="{00000000-0005-0000-0000-000095360000}"/>
    <cellStyle name="Normal 55 4 3 2 2 3" xfId="29051" xr:uid="{00000000-0005-0000-0000-00008F710000}"/>
    <cellStyle name="Normal 55 4 3 2 3" xfId="8936" xr:uid="{00000000-0005-0000-0000-0000F9220000}"/>
    <cellStyle name="Normal 55 4 3 2 3 3" xfId="24034" xr:uid="{00000000-0005-0000-0000-0000F65D0000}"/>
    <cellStyle name="Normal 55 4 3 2 5" xfId="19021" xr:uid="{00000000-0005-0000-0000-0000614A0000}"/>
    <cellStyle name="Normal 55 4 3 3" xfId="5575" xr:uid="{00000000-0005-0000-0000-0000D8150000}"/>
    <cellStyle name="Normal 55 4 3 3 2" xfId="15627" xr:uid="{00000000-0005-0000-0000-00001C3D0000}"/>
    <cellStyle name="Normal 55 4 3 3 2 3" xfId="30722" xr:uid="{00000000-0005-0000-0000-000016780000}"/>
    <cellStyle name="Normal 55 4 3 3 3" xfId="10607" xr:uid="{00000000-0005-0000-0000-000080290000}"/>
    <cellStyle name="Normal 55 4 3 3 3 3" xfId="25705" xr:uid="{00000000-0005-0000-0000-00007D640000}"/>
    <cellStyle name="Normal 55 4 3 3 5" xfId="20692" xr:uid="{00000000-0005-0000-0000-0000E8500000}"/>
    <cellStyle name="Normal 55 4 3 4" xfId="12285" xr:uid="{00000000-0005-0000-0000-00000E300000}"/>
    <cellStyle name="Normal 55 4 3 4 3" xfId="27380" xr:uid="{00000000-0005-0000-0000-0000086B0000}"/>
    <cellStyle name="Normal 55 4 3 5" xfId="7264" xr:uid="{00000000-0005-0000-0000-0000711C0000}"/>
    <cellStyle name="Normal 55 4 3 5 3" xfId="22363" xr:uid="{00000000-0005-0000-0000-00006F570000}"/>
    <cellStyle name="Normal 55 4 3 7" xfId="17350" xr:uid="{00000000-0005-0000-0000-0000DA430000}"/>
    <cellStyle name="Normal 55 4 4" xfId="3046" xr:uid="{00000000-0005-0000-0000-0000F70B0000}"/>
    <cellStyle name="Normal 55 4 4 2" xfId="13120" xr:uid="{00000000-0005-0000-0000-000051330000}"/>
    <cellStyle name="Normal 55 4 4 2 3" xfId="28215" xr:uid="{00000000-0005-0000-0000-00004B6E0000}"/>
    <cellStyle name="Normal 55 4 4 3" xfId="8100" xr:uid="{00000000-0005-0000-0000-0000B51F0000}"/>
    <cellStyle name="Normal 55 4 4 3 3" xfId="23198" xr:uid="{00000000-0005-0000-0000-0000B25A0000}"/>
    <cellStyle name="Normal 55 4 4 5" xfId="18185" xr:uid="{00000000-0005-0000-0000-00001D470000}"/>
    <cellStyle name="Normal 55 4 5" xfId="4739" xr:uid="{00000000-0005-0000-0000-000094120000}"/>
    <cellStyle name="Normal 55 4 5 2" xfId="14791" xr:uid="{00000000-0005-0000-0000-0000D8390000}"/>
    <cellStyle name="Normal 55 4 5 2 3" xfId="29886" xr:uid="{00000000-0005-0000-0000-0000D2740000}"/>
    <cellStyle name="Normal 55 4 5 3" xfId="9771" xr:uid="{00000000-0005-0000-0000-00003C260000}"/>
    <cellStyle name="Normal 55 4 5 3 3" xfId="24869" xr:uid="{00000000-0005-0000-0000-000039610000}"/>
    <cellStyle name="Normal 55 4 5 5" xfId="19856" xr:uid="{00000000-0005-0000-0000-0000A44D0000}"/>
    <cellStyle name="Normal 55 4 6" xfId="11449" xr:uid="{00000000-0005-0000-0000-0000CA2C0000}"/>
    <cellStyle name="Normal 55 4 6 3" xfId="26544" xr:uid="{00000000-0005-0000-0000-0000C4670000}"/>
    <cellStyle name="Normal 55 4 7" xfId="6428" xr:uid="{00000000-0005-0000-0000-00002D190000}"/>
    <cellStyle name="Normal 55 4 7 3" xfId="21527" xr:uid="{00000000-0005-0000-0000-00002B540000}"/>
    <cellStyle name="Normal 55 4 9" xfId="16514" xr:uid="{00000000-0005-0000-0000-000096400000}"/>
    <cellStyle name="Normal 55 5" xfId="1563" xr:uid="{00000000-0005-0000-0000-00002B060000}"/>
    <cellStyle name="Normal 55 5 2" xfId="2404" xr:uid="{00000000-0005-0000-0000-000074090000}"/>
    <cellStyle name="Normal 55 5 2 2" xfId="4093" xr:uid="{00000000-0005-0000-0000-00000E100000}"/>
    <cellStyle name="Normal 55 5 2 2 2" xfId="14166" xr:uid="{00000000-0005-0000-0000-000067370000}"/>
    <cellStyle name="Normal 55 5 2 2 2 3" xfId="29261" xr:uid="{00000000-0005-0000-0000-000061720000}"/>
    <cellStyle name="Normal 55 5 2 2 3" xfId="9146" xr:uid="{00000000-0005-0000-0000-0000CB230000}"/>
    <cellStyle name="Normal 55 5 2 2 3 3" xfId="24244" xr:uid="{00000000-0005-0000-0000-0000C85E0000}"/>
    <cellStyle name="Normal 55 5 2 2 5" xfId="19231" xr:uid="{00000000-0005-0000-0000-0000334B0000}"/>
    <cellStyle name="Normal 55 5 2 3" xfId="5785" xr:uid="{00000000-0005-0000-0000-0000AA160000}"/>
    <cellStyle name="Normal 55 5 2 3 2" xfId="15837" xr:uid="{00000000-0005-0000-0000-0000EE3D0000}"/>
    <cellStyle name="Normal 55 5 2 3 2 3" xfId="30932" xr:uid="{00000000-0005-0000-0000-0000E8780000}"/>
    <cellStyle name="Normal 55 5 2 3 3" xfId="10817" xr:uid="{00000000-0005-0000-0000-0000522A0000}"/>
    <cellStyle name="Normal 55 5 2 3 3 3" xfId="25915" xr:uid="{00000000-0005-0000-0000-00004F650000}"/>
    <cellStyle name="Normal 55 5 2 3 5" xfId="20902" xr:uid="{00000000-0005-0000-0000-0000BA510000}"/>
    <cellStyle name="Normal 55 5 2 4" xfId="12495" xr:uid="{00000000-0005-0000-0000-0000E0300000}"/>
    <cellStyle name="Normal 55 5 2 4 3" xfId="27590" xr:uid="{00000000-0005-0000-0000-0000DA6B0000}"/>
    <cellStyle name="Normal 55 5 2 5" xfId="7474" xr:uid="{00000000-0005-0000-0000-0000431D0000}"/>
    <cellStyle name="Normal 55 5 2 5 3" xfId="22573" xr:uid="{00000000-0005-0000-0000-000041580000}"/>
    <cellStyle name="Normal 55 5 2 7" xfId="17560" xr:uid="{00000000-0005-0000-0000-0000AC440000}"/>
    <cellStyle name="Normal 55 5 3" xfId="3256" xr:uid="{00000000-0005-0000-0000-0000C90C0000}"/>
    <cellStyle name="Normal 55 5 3 2" xfId="13330" xr:uid="{00000000-0005-0000-0000-000023340000}"/>
    <cellStyle name="Normal 55 5 3 2 3" xfId="28425" xr:uid="{00000000-0005-0000-0000-00001D6F0000}"/>
    <cellStyle name="Normal 55 5 3 3" xfId="8310" xr:uid="{00000000-0005-0000-0000-000087200000}"/>
    <cellStyle name="Normal 55 5 3 3 3" xfId="23408" xr:uid="{00000000-0005-0000-0000-0000845B0000}"/>
    <cellStyle name="Normal 55 5 3 5" xfId="18395" xr:uid="{00000000-0005-0000-0000-0000EF470000}"/>
    <cellStyle name="Normal 55 5 4" xfId="4949" xr:uid="{00000000-0005-0000-0000-000066130000}"/>
    <cellStyle name="Normal 55 5 4 2" xfId="15001" xr:uid="{00000000-0005-0000-0000-0000AA3A0000}"/>
    <cellStyle name="Normal 55 5 4 2 3" xfId="30096" xr:uid="{00000000-0005-0000-0000-0000A4750000}"/>
    <cellStyle name="Normal 55 5 4 3" xfId="9981" xr:uid="{00000000-0005-0000-0000-00000E270000}"/>
    <cellStyle name="Normal 55 5 4 3 3" xfId="25079" xr:uid="{00000000-0005-0000-0000-00000B620000}"/>
    <cellStyle name="Normal 55 5 4 5" xfId="20066" xr:uid="{00000000-0005-0000-0000-0000764E0000}"/>
    <cellStyle name="Normal 55 5 5" xfId="11659" xr:uid="{00000000-0005-0000-0000-00009C2D0000}"/>
    <cellStyle name="Normal 55 5 5 3" xfId="26754" xr:uid="{00000000-0005-0000-0000-000096680000}"/>
    <cellStyle name="Normal 55 5 6" xfId="6638" xr:uid="{00000000-0005-0000-0000-0000FF190000}"/>
    <cellStyle name="Normal 55 5 6 3" xfId="21737" xr:uid="{00000000-0005-0000-0000-0000FD540000}"/>
    <cellStyle name="Normal 55 5 8" xfId="16724" xr:uid="{00000000-0005-0000-0000-000068410000}"/>
    <cellStyle name="Normal 55 6" xfId="1984" xr:uid="{00000000-0005-0000-0000-0000D0070000}"/>
    <cellStyle name="Normal 55 6 2" xfId="3675" xr:uid="{00000000-0005-0000-0000-00006C0E0000}"/>
    <cellStyle name="Normal 55 6 2 2" xfId="13748" xr:uid="{00000000-0005-0000-0000-0000C5350000}"/>
    <cellStyle name="Normal 55 6 2 2 3" xfId="28843" xr:uid="{00000000-0005-0000-0000-0000BF700000}"/>
    <cellStyle name="Normal 55 6 2 3" xfId="8728" xr:uid="{00000000-0005-0000-0000-000029220000}"/>
    <cellStyle name="Normal 55 6 2 3 3" xfId="23826" xr:uid="{00000000-0005-0000-0000-0000265D0000}"/>
    <cellStyle name="Normal 55 6 2 5" xfId="18813" xr:uid="{00000000-0005-0000-0000-000091490000}"/>
    <cellStyle name="Normal 55 6 3" xfId="5367" xr:uid="{00000000-0005-0000-0000-000008150000}"/>
    <cellStyle name="Normal 55 6 3 2" xfId="15419" xr:uid="{00000000-0005-0000-0000-00004C3C0000}"/>
    <cellStyle name="Normal 55 6 3 2 3" xfId="30514" xr:uid="{00000000-0005-0000-0000-000046770000}"/>
    <cellStyle name="Normal 55 6 3 3" xfId="10399" xr:uid="{00000000-0005-0000-0000-0000B0280000}"/>
    <cellStyle name="Normal 55 6 3 3 3" xfId="25497" xr:uid="{00000000-0005-0000-0000-0000AD630000}"/>
    <cellStyle name="Normal 55 6 3 5" xfId="20484" xr:uid="{00000000-0005-0000-0000-000018500000}"/>
    <cellStyle name="Normal 55 6 4" xfId="12077" xr:uid="{00000000-0005-0000-0000-00003E2F0000}"/>
    <cellStyle name="Normal 55 6 4 3" xfId="27172" xr:uid="{00000000-0005-0000-0000-0000386A0000}"/>
    <cellStyle name="Normal 55 6 5" xfId="7056" xr:uid="{00000000-0005-0000-0000-0000A11B0000}"/>
    <cellStyle name="Normal 55 6 5 3" xfId="22155" xr:uid="{00000000-0005-0000-0000-00009F560000}"/>
    <cellStyle name="Normal 55 6 7" xfId="17142" xr:uid="{00000000-0005-0000-0000-00000A430000}"/>
    <cellStyle name="Normal 55 7" xfId="2834" xr:uid="{00000000-0005-0000-0000-0000230B0000}"/>
    <cellStyle name="Normal 55 7 2" xfId="12912" xr:uid="{00000000-0005-0000-0000-000081320000}"/>
    <cellStyle name="Normal 55 7 2 3" xfId="28007" xr:uid="{00000000-0005-0000-0000-00007B6D0000}"/>
    <cellStyle name="Normal 55 7 3" xfId="7892" xr:uid="{00000000-0005-0000-0000-0000E51E0000}"/>
    <cellStyle name="Normal 55 7 3 3" xfId="22990" xr:uid="{00000000-0005-0000-0000-0000E2590000}"/>
    <cellStyle name="Normal 55 7 5" xfId="17977" xr:uid="{00000000-0005-0000-0000-00004D460000}"/>
    <cellStyle name="Normal 55 8" xfId="4528" xr:uid="{00000000-0005-0000-0000-0000C1110000}"/>
    <cellStyle name="Normal 55 8 2" xfId="14583" xr:uid="{00000000-0005-0000-0000-000008390000}"/>
    <cellStyle name="Normal 55 8 2 3" xfId="29678" xr:uid="{00000000-0005-0000-0000-000002740000}"/>
    <cellStyle name="Normal 55 8 3" xfId="9563" xr:uid="{00000000-0005-0000-0000-00006C250000}"/>
    <cellStyle name="Normal 55 8 3 3" xfId="24661" xr:uid="{00000000-0005-0000-0000-000069600000}"/>
    <cellStyle name="Normal 55 8 5" xfId="19648" xr:uid="{00000000-0005-0000-0000-0000D44C0000}"/>
    <cellStyle name="Normal 55 9" xfId="11239" xr:uid="{00000000-0005-0000-0000-0000F82B0000}"/>
    <cellStyle name="Normal 55 9 3" xfId="26336" xr:uid="{00000000-0005-0000-0000-0000F4660000}"/>
    <cellStyle name="Normal 56" xfId="863" xr:uid="{00000000-0005-0000-0000-00006E030000}"/>
    <cellStyle name="Normal 56 10" xfId="6219" xr:uid="{00000000-0005-0000-0000-00005C180000}"/>
    <cellStyle name="Normal 56 10 3" xfId="21320" xr:uid="{00000000-0005-0000-0000-00005C530000}"/>
    <cellStyle name="Normal 56 12" xfId="16305" xr:uid="{00000000-0005-0000-0000-0000C53F0000}"/>
    <cellStyle name="Normal 56 2" xfId="1184" xr:uid="{00000000-0005-0000-0000-0000B0040000}"/>
    <cellStyle name="Normal 56 2 11" xfId="16359" xr:uid="{00000000-0005-0000-0000-0000FB3F0000}"/>
    <cellStyle name="Normal 56 2 2" xfId="1292" xr:uid="{00000000-0005-0000-0000-00001C050000}"/>
    <cellStyle name="Normal 56 2 2 10" xfId="16463" xr:uid="{00000000-0005-0000-0000-000063400000}"/>
    <cellStyle name="Normal 56 2 2 2" xfId="1509" xr:uid="{00000000-0005-0000-0000-0000F5050000}"/>
    <cellStyle name="Normal 56 2 2 2 2" xfId="1930" xr:uid="{00000000-0005-0000-0000-00009A070000}"/>
    <cellStyle name="Normal 56 2 2 2 2 2" xfId="2769" xr:uid="{00000000-0005-0000-0000-0000E10A0000}"/>
    <cellStyle name="Normal 56 2 2 2 2 2 2" xfId="4458" xr:uid="{00000000-0005-0000-0000-00007B110000}"/>
    <cellStyle name="Normal 56 2 2 2 2 2 2 2" xfId="14531" xr:uid="{00000000-0005-0000-0000-0000D4380000}"/>
    <cellStyle name="Normal 56 2 2 2 2 2 2 2 3" xfId="29626" xr:uid="{00000000-0005-0000-0000-0000CE730000}"/>
    <cellStyle name="Normal 56 2 2 2 2 2 2 3" xfId="9511" xr:uid="{00000000-0005-0000-0000-000038250000}"/>
    <cellStyle name="Normal 56 2 2 2 2 2 2 3 3" xfId="24609" xr:uid="{00000000-0005-0000-0000-000035600000}"/>
    <cellStyle name="Normal 56 2 2 2 2 2 2 5" xfId="19596" xr:uid="{00000000-0005-0000-0000-0000A04C0000}"/>
    <cellStyle name="Normal 56 2 2 2 2 2 3" xfId="6150" xr:uid="{00000000-0005-0000-0000-000017180000}"/>
    <cellStyle name="Normal 56 2 2 2 2 2 3 2" xfId="16202" xr:uid="{00000000-0005-0000-0000-00005B3F0000}"/>
    <cellStyle name="Normal 56 2 2 2 2 2 3 3" xfId="11182" xr:uid="{00000000-0005-0000-0000-0000BF2B0000}"/>
    <cellStyle name="Normal 56 2 2 2 2 2 3 3 3" xfId="26280" xr:uid="{00000000-0005-0000-0000-0000BC660000}"/>
    <cellStyle name="Normal 56 2 2 2 2 2 3 5" xfId="21267" xr:uid="{00000000-0005-0000-0000-000027530000}"/>
    <cellStyle name="Normal 56 2 2 2 2 2 4" xfId="12860" xr:uid="{00000000-0005-0000-0000-00004D320000}"/>
    <cellStyle name="Normal 56 2 2 2 2 2 4 3" xfId="27955" xr:uid="{00000000-0005-0000-0000-0000476D0000}"/>
    <cellStyle name="Normal 56 2 2 2 2 2 5" xfId="7839" xr:uid="{00000000-0005-0000-0000-0000B01E0000}"/>
    <cellStyle name="Normal 56 2 2 2 2 2 5 3" xfId="22938" xr:uid="{00000000-0005-0000-0000-0000AE590000}"/>
    <cellStyle name="Normal 56 2 2 2 2 2 7" xfId="17925" xr:uid="{00000000-0005-0000-0000-000019460000}"/>
    <cellStyle name="Normal 56 2 2 2 2 3" xfId="3621" xr:uid="{00000000-0005-0000-0000-0000360E0000}"/>
    <cellStyle name="Normal 56 2 2 2 2 3 2" xfId="13695" xr:uid="{00000000-0005-0000-0000-000090350000}"/>
    <cellStyle name="Normal 56 2 2 2 2 3 2 3" xfId="28790" xr:uid="{00000000-0005-0000-0000-00008A700000}"/>
    <cellStyle name="Normal 56 2 2 2 2 3 3" xfId="8675" xr:uid="{00000000-0005-0000-0000-0000F4210000}"/>
    <cellStyle name="Normal 56 2 2 2 2 3 3 3" xfId="23773" xr:uid="{00000000-0005-0000-0000-0000F15C0000}"/>
    <cellStyle name="Normal 56 2 2 2 2 3 5" xfId="18760" xr:uid="{00000000-0005-0000-0000-00005C490000}"/>
    <cellStyle name="Normal 56 2 2 2 2 4" xfId="5314" xr:uid="{00000000-0005-0000-0000-0000D3140000}"/>
    <cellStyle name="Normal 56 2 2 2 2 4 2" xfId="15366" xr:uid="{00000000-0005-0000-0000-0000173C0000}"/>
    <cellStyle name="Normal 56 2 2 2 2 4 2 3" xfId="30461" xr:uid="{00000000-0005-0000-0000-000011770000}"/>
    <cellStyle name="Normal 56 2 2 2 2 4 3" xfId="10346" xr:uid="{00000000-0005-0000-0000-00007B280000}"/>
    <cellStyle name="Normal 56 2 2 2 2 4 3 3" xfId="25444" xr:uid="{00000000-0005-0000-0000-000078630000}"/>
    <cellStyle name="Normal 56 2 2 2 2 4 5" xfId="20431" xr:uid="{00000000-0005-0000-0000-0000E34F0000}"/>
    <cellStyle name="Normal 56 2 2 2 2 5" xfId="12024" xr:uid="{00000000-0005-0000-0000-0000092F0000}"/>
    <cellStyle name="Normal 56 2 2 2 2 5 3" xfId="27119" xr:uid="{00000000-0005-0000-0000-0000036A0000}"/>
    <cellStyle name="Normal 56 2 2 2 2 6" xfId="7003" xr:uid="{00000000-0005-0000-0000-00006C1B0000}"/>
    <cellStyle name="Normal 56 2 2 2 2 6 3" xfId="22102" xr:uid="{00000000-0005-0000-0000-00006A560000}"/>
    <cellStyle name="Normal 56 2 2 2 2 8" xfId="17089" xr:uid="{00000000-0005-0000-0000-0000D5420000}"/>
    <cellStyle name="Normal 56 2 2 2 3" xfId="2351" xr:uid="{00000000-0005-0000-0000-00003F090000}"/>
    <cellStyle name="Normal 56 2 2 2 3 2" xfId="4040" xr:uid="{00000000-0005-0000-0000-0000D90F0000}"/>
    <cellStyle name="Normal 56 2 2 2 3 2 2" xfId="14113" xr:uid="{00000000-0005-0000-0000-000032370000}"/>
    <cellStyle name="Normal 56 2 2 2 3 2 2 3" xfId="29208" xr:uid="{00000000-0005-0000-0000-00002C720000}"/>
    <cellStyle name="Normal 56 2 2 2 3 2 3" xfId="9093" xr:uid="{00000000-0005-0000-0000-000096230000}"/>
    <cellStyle name="Normal 56 2 2 2 3 2 3 3" xfId="24191" xr:uid="{00000000-0005-0000-0000-0000935E0000}"/>
    <cellStyle name="Normal 56 2 2 2 3 2 5" xfId="19178" xr:uid="{00000000-0005-0000-0000-0000FE4A0000}"/>
    <cellStyle name="Normal 56 2 2 2 3 3" xfId="5732" xr:uid="{00000000-0005-0000-0000-000075160000}"/>
    <cellStyle name="Normal 56 2 2 2 3 3 2" xfId="15784" xr:uid="{00000000-0005-0000-0000-0000B93D0000}"/>
    <cellStyle name="Normal 56 2 2 2 3 3 2 3" xfId="30879" xr:uid="{00000000-0005-0000-0000-0000B3780000}"/>
    <cellStyle name="Normal 56 2 2 2 3 3 3" xfId="10764" xr:uid="{00000000-0005-0000-0000-00001D2A0000}"/>
    <cellStyle name="Normal 56 2 2 2 3 3 3 3" xfId="25862" xr:uid="{00000000-0005-0000-0000-00001A650000}"/>
    <cellStyle name="Normal 56 2 2 2 3 3 5" xfId="20849" xr:uid="{00000000-0005-0000-0000-000085510000}"/>
    <cellStyle name="Normal 56 2 2 2 3 4" xfId="12442" xr:uid="{00000000-0005-0000-0000-0000AB300000}"/>
    <cellStyle name="Normal 56 2 2 2 3 4 3" xfId="27537" xr:uid="{00000000-0005-0000-0000-0000A56B0000}"/>
    <cellStyle name="Normal 56 2 2 2 3 5" xfId="7421" xr:uid="{00000000-0005-0000-0000-00000E1D0000}"/>
    <cellStyle name="Normal 56 2 2 2 3 5 3" xfId="22520" xr:uid="{00000000-0005-0000-0000-00000C580000}"/>
    <cellStyle name="Normal 56 2 2 2 3 7" xfId="17507" xr:uid="{00000000-0005-0000-0000-000077440000}"/>
    <cellStyle name="Normal 56 2 2 2 4" xfId="3203" xr:uid="{00000000-0005-0000-0000-0000940C0000}"/>
    <cellStyle name="Normal 56 2 2 2 4 2" xfId="13277" xr:uid="{00000000-0005-0000-0000-0000EE330000}"/>
    <cellStyle name="Normal 56 2 2 2 4 2 3" xfId="28372" xr:uid="{00000000-0005-0000-0000-0000E86E0000}"/>
    <cellStyle name="Normal 56 2 2 2 4 3" xfId="8257" xr:uid="{00000000-0005-0000-0000-000052200000}"/>
    <cellStyle name="Normal 56 2 2 2 4 3 3" xfId="23355" xr:uid="{00000000-0005-0000-0000-00004F5B0000}"/>
    <cellStyle name="Normal 56 2 2 2 4 5" xfId="18342" xr:uid="{00000000-0005-0000-0000-0000BA470000}"/>
    <cellStyle name="Normal 56 2 2 2 5" xfId="4896" xr:uid="{00000000-0005-0000-0000-000031130000}"/>
    <cellStyle name="Normal 56 2 2 2 5 2" xfId="14948" xr:uid="{00000000-0005-0000-0000-0000753A0000}"/>
    <cellStyle name="Normal 56 2 2 2 5 2 3" xfId="30043" xr:uid="{00000000-0005-0000-0000-00006F750000}"/>
    <cellStyle name="Normal 56 2 2 2 5 3" xfId="9928" xr:uid="{00000000-0005-0000-0000-0000D9260000}"/>
    <cellStyle name="Normal 56 2 2 2 5 3 3" xfId="25026" xr:uid="{00000000-0005-0000-0000-0000D6610000}"/>
    <cellStyle name="Normal 56 2 2 2 5 5" xfId="20013" xr:uid="{00000000-0005-0000-0000-0000414E0000}"/>
    <cellStyle name="Normal 56 2 2 2 6" xfId="11606" xr:uid="{00000000-0005-0000-0000-0000672D0000}"/>
    <cellStyle name="Normal 56 2 2 2 6 3" xfId="26701" xr:uid="{00000000-0005-0000-0000-000061680000}"/>
    <cellStyle name="Normal 56 2 2 2 7" xfId="6585" xr:uid="{00000000-0005-0000-0000-0000CA190000}"/>
    <cellStyle name="Normal 56 2 2 2 7 3" xfId="21684" xr:uid="{00000000-0005-0000-0000-0000C8540000}"/>
    <cellStyle name="Normal 56 2 2 2 9" xfId="16671" xr:uid="{00000000-0005-0000-0000-000033410000}"/>
    <cellStyle name="Normal 56 2 2 3" xfId="1722" xr:uid="{00000000-0005-0000-0000-0000CA060000}"/>
    <cellStyle name="Normal 56 2 2 3 2" xfId="2561" xr:uid="{00000000-0005-0000-0000-0000110A0000}"/>
    <cellStyle name="Normal 56 2 2 3 2 2" xfId="4250" xr:uid="{00000000-0005-0000-0000-0000AB100000}"/>
    <cellStyle name="Normal 56 2 2 3 2 2 2" xfId="14323" xr:uid="{00000000-0005-0000-0000-000004380000}"/>
    <cellStyle name="Normal 56 2 2 3 2 2 2 3" xfId="29418" xr:uid="{00000000-0005-0000-0000-0000FE720000}"/>
    <cellStyle name="Normal 56 2 2 3 2 2 3" xfId="9303" xr:uid="{00000000-0005-0000-0000-000068240000}"/>
    <cellStyle name="Normal 56 2 2 3 2 2 3 3" xfId="24401" xr:uid="{00000000-0005-0000-0000-0000655F0000}"/>
    <cellStyle name="Normal 56 2 2 3 2 2 5" xfId="19388" xr:uid="{00000000-0005-0000-0000-0000D04B0000}"/>
    <cellStyle name="Normal 56 2 2 3 2 3" xfId="5942" xr:uid="{00000000-0005-0000-0000-000047170000}"/>
    <cellStyle name="Normal 56 2 2 3 2 3 2" xfId="15994" xr:uid="{00000000-0005-0000-0000-00008B3E0000}"/>
    <cellStyle name="Normal 56 2 2 3 2 3 2 3" xfId="31089" xr:uid="{00000000-0005-0000-0000-000085790000}"/>
    <cellStyle name="Normal 56 2 2 3 2 3 3" xfId="10974" xr:uid="{00000000-0005-0000-0000-0000EF2A0000}"/>
    <cellStyle name="Normal 56 2 2 3 2 3 3 3" xfId="26072" xr:uid="{00000000-0005-0000-0000-0000EC650000}"/>
    <cellStyle name="Normal 56 2 2 3 2 3 5" xfId="21059" xr:uid="{00000000-0005-0000-0000-000057520000}"/>
    <cellStyle name="Normal 56 2 2 3 2 4" xfId="12652" xr:uid="{00000000-0005-0000-0000-00007D310000}"/>
    <cellStyle name="Normal 56 2 2 3 2 4 3" xfId="27747" xr:uid="{00000000-0005-0000-0000-0000776C0000}"/>
    <cellStyle name="Normal 56 2 2 3 2 5" xfId="7631" xr:uid="{00000000-0005-0000-0000-0000E01D0000}"/>
    <cellStyle name="Normal 56 2 2 3 2 5 3" xfId="22730" xr:uid="{00000000-0005-0000-0000-0000DE580000}"/>
    <cellStyle name="Normal 56 2 2 3 2 7" xfId="17717" xr:uid="{00000000-0005-0000-0000-000049450000}"/>
    <cellStyle name="Normal 56 2 2 3 3" xfId="3413" xr:uid="{00000000-0005-0000-0000-0000660D0000}"/>
    <cellStyle name="Normal 56 2 2 3 3 2" xfId="13487" xr:uid="{00000000-0005-0000-0000-0000C0340000}"/>
    <cellStyle name="Normal 56 2 2 3 3 2 3" xfId="28582" xr:uid="{00000000-0005-0000-0000-0000BA6F0000}"/>
    <cellStyle name="Normal 56 2 2 3 3 3" xfId="8467" xr:uid="{00000000-0005-0000-0000-000024210000}"/>
    <cellStyle name="Normal 56 2 2 3 3 3 3" xfId="23565" xr:uid="{00000000-0005-0000-0000-0000215C0000}"/>
    <cellStyle name="Normal 56 2 2 3 3 5" xfId="18552" xr:uid="{00000000-0005-0000-0000-00008C480000}"/>
    <cellStyle name="Normal 56 2 2 3 4" xfId="5106" xr:uid="{00000000-0005-0000-0000-000003140000}"/>
    <cellStyle name="Normal 56 2 2 3 4 2" xfId="15158" xr:uid="{00000000-0005-0000-0000-0000473B0000}"/>
    <cellStyle name="Normal 56 2 2 3 4 2 3" xfId="30253" xr:uid="{00000000-0005-0000-0000-000041760000}"/>
    <cellStyle name="Normal 56 2 2 3 4 3" xfId="10138" xr:uid="{00000000-0005-0000-0000-0000AB270000}"/>
    <cellStyle name="Normal 56 2 2 3 4 3 3" xfId="25236" xr:uid="{00000000-0005-0000-0000-0000A8620000}"/>
    <cellStyle name="Normal 56 2 2 3 4 5" xfId="20223" xr:uid="{00000000-0005-0000-0000-0000134F0000}"/>
    <cellStyle name="Normal 56 2 2 3 5" xfId="11816" xr:uid="{00000000-0005-0000-0000-0000392E0000}"/>
    <cellStyle name="Normal 56 2 2 3 5 3" xfId="26911" xr:uid="{00000000-0005-0000-0000-000033690000}"/>
    <cellStyle name="Normal 56 2 2 3 6" xfId="6795" xr:uid="{00000000-0005-0000-0000-00009C1A0000}"/>
    <cellStyle name="Normal 56 2 2 3 6 3" xfId="21894" xr:uid="{00000000-0005-0000-0000-00009A550000}"/>
    <cellStyle name="Normal 56 2 2 3 8" xfId="16881" xr:uid="{00000000-0005-0000-0000-000005420000}"/>
    <cellStyle name="Normal 56 2 2 4" xfId="2143" xr:uid="{00000000-0005-0000-0000-00006F080000}"/>
    <cellStyle name="Normal 56 2 2 4 2" xfId="3832" xr:uid="{00000000-0005-0000-0000-0000090F0000}"/>
    <cellStyle name="Normal 56 2 2 4 2 2" xfId="13905" xr:uid="{00000000-0005-0000-0000-000062360000}"/>
    <cellStyle name="Normal 56 2 2 4 2 2 3" xfId="29000" xr:uid="{00000000-0005-0000-0000-00005C710000}"/>
    <cellStyle name="Normal 56 2 2 4 2 3" xfId="8885" xr:uid="{00000000-0005-0000-0000-0000C6220000}"/>
    <cellStyle name="Normal 56 2 2 4 2 3 3" xfId="23983" xr:uid="{00000000-0005-0000-0000-0000C35D0000}"/>
    <cellStyle name="Normal 56 2 2 4 2 5" xfId="18970" xr:uid="{00000000-0005-0000-0000-00002E4A0000}"/>
    <cellStyle name="Normal 56 2 2 4 3" xfId="5524" xr:uid="{00000000-0005-0000-0000-0000A5150000}"/>
    <cellStyle name="Normal 56 2 2 4 3 2" xfId="15576" xr:uid="{00000000-0005-0000-0000-0000E93C0000}"/>
    <cellStyle name="Normal 56 2 2 4 3 2 3" xfId="30671" xr:uid="{00000000-0005-0000-0000-0000E3770000}"/>
    <cellStyle name="Normal 56 2 2 4 3 3" xfId="10556" xr:uid="{00000000-0005-0000-0000-00004D290000}"/>
    <cellStyle name="Normal 56 2 2 4 3 3 3" xfId="25654" xr:uid="{00000000-0005-0000-0000-00004A640000}"/>
    <cellStyle name="Normal 56 2 2 4 3 5" xfId="20641" xr:uid="{00000000-0005-0000-0000-0000B5500000}"/>
    <cellStyle name="Normal 56 2 2 4 4" xfId="12234" xr:uid="{00000000-0005-0000-0000-0000DB2F0000}"/>
    <cellStyle name="Normal 56 2 2 4 4 3" xfId="27329" xr:uid="{00000000-0005-0000-0000-0000D56A0000}"/>
    <cellStyle name="Normal 56 2 2 4 5" xfId="7213" xr:uid="{00000000-0005-0000-0000-00003E1C0000}"/>
    <cellStyle name="Normal 56 2 2 4 5 3" xfId="22312" xr:uid="{00000000-0005-0000-0000-00003C570000}"/>
    <cellStyle name="Normal 56 2 2 4 7" xfId="17299" xr:uid="{00000000-0005-0000-0000-0000A7430000}"/>
    <cellStyle name="Normal 56 2 2 5" xfId="2995" xr:uid="{00000000-0005-0000-0000-0000C40B0000}"/>
    <cellStyle name="Normal 56 2 2 5 2" xfId="13069" xr:uid="{00000000-0005-0000-0000-00001E330000}"/>
    <cellStyle name="Normal 56 2 2 5 2 3" xfId="28164" xr:uid="{00000000-0005-0000-0000-0000186E0000}"/>
    <cellStyle name="Normal 56 2 2 5 3" xfId="8049" xr:uid="{00000000-0005-0000-0000-0000821F0000}"/>
    <cellStyle name="Normal 56 2 2 5 3 3" xfId="23147" xr:uid="{00000000-0005-0000-0000-00007F5A0000}"/>
    <cellStyle name="Normal 56 2 2 5 5" xfId="18134" xr:uid="{00000000-0005-0000-0000-0000EA460000}"/>
    <cellStyle name="Normal 56 2 2 6" xfId="4688" xr:uid="{00000000-0005-0000-0000-000061120000}"/>
    <cellStyle name="Normal 56 2 2 6 2" xfId="14740" xr:uid="{00000000-0005-0000-0000-0000A5390000}"/>
    <cellStyle name="Normal 56 2 2 6 2 3" xfId="29835" xr:uid="{00000000-0005-0000-0000-00009F740000}"/>
    <cellStyle name="Normal 56 2 2 6 3" xfId="9720" xr:uid="{00000000-0005-0000-0000-000009260000}"/>
    <cellStyle name="Normal 56 2 2 6 3 3" xfId="24818" xr:uid="{00000000-0005-0000-0000-000006610000}"/>
    <cellStyle name="Normal 56 2 2 6 5" xfId="19805" xr:uid="{00000000-0005-0000-0000-0000714D0000}"/>
    <cellStyle name="Normal 56 2 2 7" xfId="11398" xr:uid="{00000000-0005-0000-0000-0000972C0000}"/>
    <cellStyle name="Normal 56 2 2 7 3" xfId="26493" xr:uid="{00000000-0005-0000-0000-000091670000}"/>
    <cellStyle name="Normal 56 2 2 8" xfId="6377" xr:uid="{00000000-0005-0000-0000-0000FA180000}"/>
    <cellStyle name="Normal 56 2 2 8 3" xfId="21476" xr:uid="{00000000-0005-0000-0000-0000F8530000}"/>
    <cellStyle name="Normal 56 2 3" xfId="1405" xr:uid="{00000000-0005-0000-0000-00008D050000}"/>
    <cellStyle name="Normal 56 2 3 2" xfId="1826" xr:uid="{00000000-0005-0000-0000-000032070000}"/>
    <cellStyle name="Normal 56 2 3 2 2" xfId="2665" xr:uid="{00000000-0005-0000-0000-0000790A0000}"/>
    <cellStyle name="Normal 56 2 3 2 2 2" xfId="4354" xr:uid="{00000000-0005-0000-0000-000013110000}"/>
    <cellStyle name="Normal 56 2 3 2 2 2 2" xfId="14427" xr:uid="{00000000-0005-0000-0000-00006C380000}"/>
    <cellStyle name="Normal 56 2 3 2 2 2 2 3" xfId="29522" xr:uid="{00000000-0005-0000-0000-000066730000}"/>
    <cellStyle name="Normal 56 2 3 2 2 2 3" xfId="9407" xr:uid="{00000000-0005-0000-0000-0000D0240000}"/>
    <cellStyle name="Normal 56 2 3 2 2 2 3 3" xfId="24505" xr:uid="{00000000-0005-0000-0000-0000CD5F0000}"/>
    <cellStyle name="Normal 56 2 3 2 2 2 5" xfId="19492" xr:uid="{00000000-0005-0000-0000-0000384C0000}"/>
    <cellStyle name="Normal 56 2 3 2 2 3" xfId="6046" xr:uid="{00000000-0005-0000-0000-0000AF170000}"/>
    <cellStyle name="Normal 56 2 3 2 2 3 2" xfId="16098" xr:uid="{00000000-0005-0000-0000-0000F33E0000}"/>
    <cellStyle name="Normal 56 2 3 2 2 3 2 3" xfId="31193" xr:uid="{00000000-0005-0000-0000-0000ED790000}"/>
    <cellStyle name="Normal 56 2 3 2 2 3 3" xfId="11078" xr:uid="{00000000-0005-0000-0000-0000572B0000}"/>
    <cellStyle name="Normal 56 2 3 2 2 3 3 3" xfId="26176" xr:uid="{00000000-0005-0000-0000-000054660000}"/>
    <cellStyle name="Normal 56 2 3 2 2 3 5" xfId="21163" xr:uid="{00000000-0005-0000-0000-0000BF520000}"/>
    <cellStyle name="Normal 56 2 3 2 2 4" xfId="12756" xr:uid="{00000000-0005-0000-0000-0000E5310000}"/>
    <cellStyle name="Normal 56 2 3 2 2 4 3" xfId="27851" xr:uid="{00000000-0005-0000-0000-0000DF6C0000}"/>
    <cellStyle name="Normal 56 2 3 2 2 5" xfId="7735" xr:uid="{00000000-0005-0000-0000-0000481E0000}"/>
    <cellStyle name="Normal 56 2 3 2 2 5 3" xfId="22834" xr:uid="{00000000-0005-0000-0000-000046590000}"/>
    <cellStyle name="Normal 56 2 3 2 2 7" xfId="17821" xr:uid="{00000000-0005-0000-0000-0000B1450000}"/>
    <cellStyle name="Normal 56 2 3 2 3" xfId="3517" xr:uid="{00000000-0005-0000-0000-0000CE0D0000}"/>
    <cellStyle name="Normal 56 2 3 2 3 2" xfId="13591" xr:uid="{00000000-0005-0000-0000-000028350000}"/>
    <cellStyle name="Normal 56 2 3 2 3 2 3" xfId="28686" xr:uid="{00000000-0005-0000-0000-000022700000}"/>
    <cellStyle name="Normal 56 2 3 2 3 3" xfId="8571" xr:uid="{00000000-0005-0000-0000-00008C210000}"/>
    <cellStyle name="Normal 56 2 3 2 3 3 3" xfId="23669" xr:uid="{00000000-0005-0000-0000-0000895C0000}"/>
    <cellStyle name="Normal 56 2 3 2 3 5" xfId="18656" xr:uid="{00000000-0005-0000-0000-0000F4480000}"/>
    <cellStyle name="Normal 56 2 3 2 4" xfId="5210" xr:uid="{00000000-0005-0000-0000-00006B140000}"/>
    <cellStyle name="Normal 56 2 3 2 4 2" xfId="15262" xr:uid="{00000000-0005-0000-0000-0000AF3B0000}"/>
    <cellStyle name="Normal 56 2 3 2 4 2 3" xfId="30357" xr:uid="{00000000-0005-0000-0000-0000A9760000}"/>
    <cellStyle name="Normal 56 2 3 2 4 3" xfId="10242" xr:uid="{00000000-0005-0000-0000-000013280000}"/>
    <cellStyle name="Normal 56 2 3 2 4 3 3" xfId="25340" xr:uid="{00000000-0005-0000-0000-000010630000}"/>
    <cellStyle name="Normal 56 2 3 2 4 5" xfId="20327" xr:uid="{00000000-0005-0000-0000-00007B4F0000}"/>
    <cellStyle name="Normal 56 2 3 2 5" xfId="11920" xr:uid="{00000000-0005-0000-0000-0000A12E0000}"/>
    <cellStyle name="Normal 56 2 3 2 5 3" xfId="27015" xr:uid="{00000000-0005-0000-0000-00009B690000}"/>
    <cellStyle name="Normal 56 2 3 2 6" xfId="6899" xr:uid="{00000000-0005-0000-0000-0000041B0000}"/>
    <cellStyle name="Normal 56 2 3 2 6 3" xfId="21998" xr:uid="{00000000-0005-0000-0000-000002560000}"/>
    <cellStyle name="Normal 56 2 3 2 8" xfId="16985" xr:uid="{00000000-0005-0000-0000-00006D420000}"/>
    <cellStyle name="Normal 56 2 3 3" xfId="2247" xr:uid="{00000000-0005-0000-0000-0000D7080000}"/>
    <cellStyle name="Normal 56 2 3 3 2" xfId="3936" xr:uid="{00000000-0005-0000-0000-0000710F0000}"/>
    <cellStyle name="Normal 56 2 3 3 2 2" xfId="14009" xr:uid="{00000000-0005-0000-0000-0000CA360000}"/>
    <cellStyle name="Normal 56 2 3 3 2 2 3" xfId="29104" xr:uid="{00000000-0005-0000-0000-0000C4710000}"/>
    <cellStyle name="Normal 56 2 3 3 2 3" xfId="8989" xr:uid="{00000000-0005-0000-0000-00002E230000}"/>
    <cellStyle name="Normal 56 2 3 3 2 3 3" xfId="24087" xr:uid="{00000000-0005-0000-0000-00002B5E0000}"/>
    <cellStyle name="Normal 56 2 3 3 2 5" xfId="19074" xr:uid="{00000000-0005-0000-0000-0000964A0000}"/>
    <cellStyle name="Normal 56 2 3 3 3" xfId="5628" xr:uid="{00000000-0005-0000-0000-00000D160000}"/>
    <cellStyle name="Normal 56 2 3 3 3 2" xfId="15680" xr:uid="{00000000-0005-0000-0000-0000513D0000}"/>
    <cellStyle name="Normal 56 2 3 3 3 2 3" xfId="30775" xr:uid="{00000000-0005-0000-0000-00004B780000}"/>
    <cellStyle name="Normal 56 2 3 3 3 3" xfId="10660" xr:uid="{00000000-0005-0000-0000-0000B5290000}"/>
    <cellStyle name="Normal 56 2 3 3 3 3 3" xfId="25758" xr:uid="{00000000-0005-0000-0000-0000B2640000}"/>
    <cellStyle name="Normal 56 2 3 3 3 5" xfId="20745" xr:uid="{00000000-0005-0000-0000-00001D510000}"/>
    <cellStyle name="Normal 56 2 3 3 4" xfId="12338" xr:uid="{00000000-0005-0000-0000-000043300000}"/>
    <cellStyle name="Normal 56 2 3 3 4 3" xfId="27433" xr:uid="{00000000-0005-0000-0000-00003D6B0000}"/>
    <cellStyle name="Normal 56 2 3 3 5" xfId="7317" xr:uid="{00000000-0005-0000-0000-0000A61C0000}"/>
    <cellStyle name="Normal 56 2 3 3 5 3" xfId="22416" xr:uid="{00000000-0005-0000-0000-0000A4570000}"/>
    <cellStyle name="Normal 56 2 3 3 7" xfId="17403" xr:uid="{00000000-0005-0000-0000-00000F440000}"/>
    <cellStyle name="Normal 56 2 3 4" xfId="3099" xr:uid="{00000000-0005-0000-0000-00002C0C0000}"/>
    <cellStyle name="Normal 56 2 3 4 2" xfId="13173" xr:uid="{00000000-0005-0000-0000-000086330000}"/>
    <cellStyle name="Normal 56 2 3 4 2 3" xfId="28268" xr:uid="{00000000-0005-0000-0000-0000806E0000}"/>
    <cellStyle name="Normal 56 2 3 4 3" xfId="8153" xr:uid="{00000000-0005-0000-0000-0000EA1F0000}"/>
    <cellStyle name="Normal 56 2 3 4 3 3" xfId="23251" xr:uid="{00000000-0005-0000-0000-0000E75A0000}"/>
    <cellStyle name="Normal 56 2 3 4 5" xfId="18238" xr:uid="{00000000-0005-0000-0000-000052470000}"/>
    <cellStyle name="Normal 56 2 3 5" xfId="4792" xr:uid="{00000000-0005-0000-0000-0000C9120000}"/>
    <cellStyle name="Normal 56 2 3 5 2" xfId="14844" xr:uid="{00000000-0005-0000-0000-00000D3A0000}"/>
    <cellStyle name="Normal 56 2 3 5 2 3" xfId="29939" xr:uid="{00000000-0005-0000-0000-000007750000}"/>
    <cellStyle name="Normal 56 2 3 5 3" xfId="9824" xr:uid="{00000000-0005-0000-0000-000071260000}"/>
    <cellStyle name="Normal 56 2 3 5 3 3" xfId="24922" xr:uid="{00000000-0005-0000-0000-00006E610000}"/>
    <cellStyle name="Normal 56 2 3 5 5" xfId="19909" xr:uid="{00000000-0005-0000-0000-0000D94D0000}"/>
    <cellStyle name="Normal 56 2 3 6" xfId="11502" xr:uid="{00000000-0005-0000-0000-0000FF2C0000}"/>
    <cellStyle name="Normal 56 2 3 6 3" xfId="26597" xr:uid="{00000000-0005-0000-0000-0000F9670000}"/>
    <cellStyle name="Normal 56 2 3 7" xfId="6481" xr:uid="{00000000-0005-0000-0000-000062190000}"/>
    <cellStyle name="Normal 56 2 3 7 3" xfId="21580" xr:uid="{00000000-0005-0000-0000-000060540000}"/>
    <cellStyle name="Normal 56 2 3 9" xfId="16567" xr:uid="{00000000-0005-0000-0000-0000CB400000}"/>
    <cellStyle name="Normal 56 2 4" xfId="1618" xr:uid="{00000000-0005-0000-0000-000062060000}"/>
    <cellStyle name="Normal 56 2 4 2" xfId="2457" xr:uid="{00000000-0005-0000-0000-0000A9090000}"/>
    <cellStyle name="Normal 56 2 4 2 2" xfId="4146" xr:uid="{00000000-0005-0000-0000-000043100000}"/>
    <cellStyle name="Normal 56 2 4 2 2 2" xfId="14219" xr:uid="{00000000-0005-0000-0000-00009C370000}"/>
    <cellStyle name="Normal 56 2 4 2 2 2 3" xfId="29314" xr:uid="{00000000-0005-0000-0000-000096720000}"/>
    <cellStyle name="Normal 56 2 4 2 2 3" xfId="9199" xr:uid="{00000000-0005-0000-0000-000000240000}"/>
    <cellStyle name="Normal 56 2 4 2 2 3 3" xfId="24297" xr:uid="{00000000-0005-0000-0000-0000FD5E0000}"/>
    <cellStyle name="Normal 56 2 4 2 2 5" xfId="19284" xr:uid="{00000000-0005-0000-0000-0000684B0000}"/>
    <cellStyle name="Normal 56 2 4 2 3" xfId="5838" xr:uid="{00000000-0005-0000-0000-0000DF160000}"/>
    <cellStyle name="Normal 56 2 4 2 3 2" xfId="15890" xr:uid="{00000000-0005-0000-0000-0000233E0000}"/>
    <cellStyle name="Normal 56 2 4 2 3 2 3" xfId="30985" xr:uid="{00000000-0005-0000-0000-00001D790000}"/>
    <cellStyle name="Normal 56 2 4 2 3 3" xfId="10870" xr:uid="{00000000-0005-0000-0000-0000872A0000}"/>
    <cellStyle name="Normal 56 2 4 2 3 3 3" xfId="25968" xr:uid="{00000000-0005-0000-0000-000084650000}"/>
    <cellStyle name="Normal 56 2 4 2 3 5" xfId="20955" xr:uid="{00000000-0005-0000-0000-0000EF510000}"/>
    <cellStyle name="Normal 56 2 4 2 4" xfId="12548" xr:uid="{00000000-0005-0000-0000-000015310000}"/>
    <cellStyle name="Normal 56 2 4 2 4 3" xfId="27643" xr:uid="{00000000-0005-0000-0000-00000F6C0000}"/>
    <cellStyle name="Normal 56 2 4 2 5" xfId="7527" xr:uid="{00000000-0005-0000-0000-0000781D0000}"/>
    <cellStyle name="Normal 56 2 4 2 5 3" xfId="22626" xr:uid="{00000000-0005-0000-0000-000076580000}"/>
    <cellStyle name="Normal 56 2 4 2 7" xfId="17613" xr:uid="{00000000-0005-0000-0000-0000E1440000}"/>
    <cellStyle name="Normal 56 2 4 3" xfId="3309" xr:uid="{00000000-0005-0000-0000-0000FE0C0000}"/>
    <cellStyle name="Normal 56 2 4 3 2" xfId="13383" xr:uid="{00000000-0005-0000-0000-000058340000}"/>
    <cellStyle name="Normal 56 2 4 3 2 3" xfId="28478" xr:uid="{00000000-0005-0000-0000-0000526F0000}"/>
    <cellStyle name="Normal 56 2 4 3 3" xfId="8363" xr:uid="{00000000-0005-0000-0000-0000BC200000}"/>
    <cellStyle name="Normal 56 2 4 3 3 3" xfId="23461" xr:uid="{00000000-0005-0000-0000-0000B95B0000}"/>
    <cellStyle name="Normal 56 2 4 3 5" xfId="18448" xr:uid="{00000000-0005-0000-0000-000024480000}"/>
    <cellStyle name="Normal 56 2 4 4" xfId="5002" xr:uid="{00000000-0005-0000-0000-00009B130000}"/>
    <cellStyle name="Normal 56 2 4 4 2" xfId="15054" xr:uid="{00000000-0005-0000-0000-0000DF3A0000}"/>
    <cellStyle name="Normal 56 2 4 4 2 3" xfId="30149" xr:uid="{00000000-0005-0000-0000-0000D9750000}"/>
    <cellStyle name="Normal 56 2 4 4 3" xfId="10034" xr:uid="{00000000-0005-0000-0000-000043270000}"/>
    <cellStyle name="Normal 56 2 4 4 3 3" xfId="25132" xr:uid="{00000000-0005-0000-0000-000040620000}"/>
    <cellStyle name="Normal 56 2 4 4 5" xfId="20119" xr:uid="{00000000-0005-0000-0000-0000AB4E0000}"/>
    <cellStyle name="Normal 56 2 4 5" xfId="11712" xr:uid="{00000000-0005-0000-0000-0000D12D0000}"/>
    <cellStyle name="Normal 56 2 4 5 3" xfId="26807" xr:uid="{00000000-0005-0000-0000-0000CB680000}"/>
    <cellStyle name="Normal 56 2 4 6" xfId="6691" xr:uid="{00000000-0005-0000-0000-0000341A0000}"/>
    <cellStyle name="Normal 56 2 4 6 3" xfId="21790" xr:uid="{00000000-0005-0000-0000-000032550000}"/>
    <cellStyle name="Normal 56 2 4 8" xfId="16777" xr:uid="{00000000-0005-0000-0000-00009D410000}"/>
    <cellStyle name="Normal 56 2 5" xfId="2039" xr:uid="{00000000-0005-0000-0000-000007080000}"/>
    <cellStyle name="Normal 56 2 5 2" xfId="3728" xr:uid="{00000000-0005-0000-0000-0000A10E0000}"/>
    <cellStyle name="Normal 56 2 5 2 2" xfId="13801" xr:uid="{00000000-0005-0000-0000-0000FA350000}"/>
    <cellStyle name="Normal 56 2 5 2 2 3" xfId="28896" xr:uid="{00000000-0005-0000-0000-0000F4700000}"/>
    <cellStyle name="Normal 56 2 5 2 3" xfId="8781" xr:uid="{00000000-0005-0000-0000-00005E220000}"/>
    <cellStyle name="Normal 56 2 5 2 3 3" xfId="23879" xr:uid="{00000000-0005-0000-0000-00005B5D0000}"/>
    <cellStyle name="Normal 56 2 5 2 5" xfId="18866" xr:uid="{00000000-0005-0000-0000-0000C6490000}"/>
    <cellStyle name="Normal 56 2 5 3" xfId="5420" xr:uid="{00000000-0005-0000-0000-00003D150000}"/>
    <cellStyle name="Normal 56 2 5 3 2" xfId="15472" xr:uid="{00000000-0005-0000-0000-0000813C0000}"/>
    <cellStyle name="Normal 56 2 5 3 2 3" xfId="30567" xr:uid="{00000000-0005-0000-0000-00007B770000}"/>
    <cellStyle name="Normal 56 2 5 3 3" xfId="10452" xr:uid="{00000000-0005-0000-0000-0000E5280000}"/>
    <cellStyle name="Normal 56 2 5 3 3 3" xfId="25550" xr:uid="{00000000-0005-0000-0000-0000E2630000}"/>
    <cellStyle name="Normal 56 2 5 3 5" xfId="20537" xr:uid="{00000000-0005-0000-0000-00004D500000}"/>
    <cellStyle name="Normal 56 2 5 4" xfId="12130" xr:uid="{00000000-0005-0000-0000-0000732F0000}"/>
    <cellStyle name="Normal 56 2 5 4 3" xfId="27225" xr:uid="{00000000-0005-0000-0000-00006D6A0000}"/>
    <cellStyle name="Normal 56 2 5 5" xfId="7109" xr:uid="{00000000-0005-0000-0000-0000D61B0000}"/>
    <cellStyle name="Normal 56 2 5 5 3" xfId="22208" xr:uid="{00000000-0005-0000-0000-0000D4560000}"/>
    <cellStyle name="Normal 56 2 5 7" xfId="17195" xr:uid="{00000000-0005-0000-0000-00003F430000}"/>
    <cellStyle name="Normal 56 2 6" xfId="2891" xr:uid="{00000000-0005-0000-0000-00005C0B0000}"/>
    <cellStyle name="Normal 56 2 6 2" xfId="12965" xr:uid="{00000000-0005-0000-0000-0000B6320000}"/>
    <cellStyle name="Normal 56 2 6 2 3" xfId="28060" xr:uid="{00000000-0005-0000-0000-0000B06D0000}"/>
    <cellStyle name="Normal 56 2 6 3" xfId="7945" xr:uid="{00000000-0005-0000-0000-00001A1F0000}"/>
    <cellStyle name="Normal 56 2 6 3 3" xfId="23043" xr:uid="{00000000-0005-0000-0000-0000175A0000}"/>
    <cellStyle name="Normal 56 2 6 5" xfId="18030" xr:uid="{00000000-0005-0000-0000-000082460000}"/>
    <cellStyle name="Normal 56 2 7" xfId="4584" xr:uid="{00000000-0005-0000-0000-0000F9110000}"/>
    <cellStyle name="Normal 56 2 7 2" xfId="14636" xr:uid="{00000000-0005-0000-0000-00003D390000}"/>
    <cellStyle name="Normal 56 2 7 2 3" xfId="29731" xr:uid="{00000000-0005-0000-0000-000037740000}"/>
    <cellStyle name="Normal 56 2 7 3" xfId="9616" xr:uid="{00000000-0005-0000-0000-0000A1250000}"/>
    <cellStyle name="Normal 56 2 7 3 3" xfId="24714" xr:uid="{00000000-0005-0000-0000-00009E600000}"/>
    <cellStyle name="Normal 56 2 7 5" xfId="19701" xr:uid="{00000000-0005-0000-0000-0000094D0000}"/>
    <cellStyle name="Normal 56 2 8" xfId="11294" xr:uid="{00000000-0005-0000-0000-00002F2C0000}"/>
    <cellStyle name="Normal 56 2 8 3" xfId="26389" xr:uid="{00000000-0005-0000-0000-000029670000}"/>
    <cellStyle name="Normal 56 2 9" xfId="6273" xr:uid="{00000000-0005-0000-0000-000092180000}"/>
    <cellStyle name="Normal 56 2 9 3" xfId="21372" xr:uid="{00000000-0005-0000-0000-000090530000}"/>
    <cellStyle name="Normal 56 3" xfId="1238" xr:uid="{00000000-0005-0000-0000-0000E6040000}"/>
    <cellStyle name="Normal 56 3 10" xfId="16411" xr:uid="{00000000-0005-0000-0000-00002F400000}"/>
    <cellStyle name="Normal 56 3 2" xfId="1457" xr:uid="{00000000-0005-0000-0000-0000C1050000}"/>
    <cellStyle name="Normal 56 3 2 2" xfId="1878" xr:uid="{00000000-0005-0000-0000-000066070000}"/>
    <cellStyle name="Normal 56 3 2 2 2" xfId="2717" xr:uid="{00000000-0005-0000-0000-0000AD0A0000}"/>
    <cellStyle name="Normal 56 3 2 2 2 2" xfId="4406" xr:uid="{00000000-0005-0000-0000-000047110000}"/>
    <cellStyle name="Normal 56 3 2 2 2 2 2" xfId="14479" xr:uid="{00000000-0005-0000-0000-0000A0380000}"/>
    <cellStyle name="Normal 56 3 2 2 2 2 2 3" xfId="29574" xr:uid="{00000000-0005-0000-0000-00009A730000}"/>
    <cellStyle name="Normal 56 3 2 2 2 2 3" xfId="9459" xr:uid="{00000000-0005-0000-0000-000004250000}"/>
    <cellStyle name="Normal 56 3 2 2 2 2 3 3" xfId="24557" xr:uid="{00000000-0005-0000-0000-000001600000}"/>
    <cellStyle name="Normal 56 3 2 2 2 2 5" xfId="19544" xr:uid="{00000000-0005-0000-0000-00006C4C0000}"/>
    <cellStyle name="Normal 56 3 2 2 2 3" xfId="6098" xr:uid="{00000000-0005-0000-0000-0000E3170000}"/>
    <cellStyle name="Normal 56 3 2 2 2 3 2" xfId="16150" xr:uid="{00000000-0005-0000-0000-0000273F0000}"/>
    <cellStyle name="Normal 56 3 2 2 2 3 2 3" xfId="31245" xr:uid="{00000000-0005-0000-0000-0000217A0000}"/>
    <cellStyle name="Normal 56 3 2 2 2 3 3" xfId="11130" xr:uid="{00000000-0005-0000-0000-00008B2B0000}"/>
    <cellStyle name="Normal 56 3 2 2 2 3 3 3" xfId="26228" xr:uid="{00000000-0005-0000-0000-000088660000}"/>
    <cellStyle name="Normal 56 3 2 2 2 3 5" xfId="21215" xr:uid="{00000000-0005-0000-0000-0000F3520000}"/>
    <cellStyle name="Normal 56 3 2 2 2 4" xfId="12808" xr:uid="{00000000-0005-0000-0000-000019320000}"/>
    <cellStyle name="Normal 56 3 2 2 2 4 3" xfId="27903" xr:uid="{00000000-0005-0000-0000-0000136D0000}"/>
    <cellStyle name="Normal 56 3 2 2 2 5" xfId="7787" xr:uid="{00000000-0005-0000-0000-00007C1E0000}"/>
    <cellStyle name="Normal 56 3 2 2 2 5 3" xfId="22886" xr:uid="{00000000-0005-0000-0000-00007A590000}"/>
    <cellStyle name="Normal 56 3 2 2 2 7" xfId="17873" xr:uid="{00000000-0005-0000-0000-0000E5450000}"/>
    <cellStyle name="Normal 56 3 2 2 3" xfId="3569" xr:uid="{00000000-0005-0000-0000-0000020E0000}"/>
    <cellStyle name="Normal 56 3 2 2 3 2" xfId="13643" xr:uid="{00000000-0005-0000-0000-00005C350000}"/>
    <cellStyle name="Normal 56 3 2 2 3 2 3" xfId="28738" xr:uid="{00000000-0005-0000-0000-000056700000}"/>
    <cellStyle name="Normal 56 3 2 2 3 3" xfId="8623" xr:uid="{00000000-0005-0000-0000-0000C0210000}"/>
    <cellStyle name="Normal 56 3 2 2 3 3 3" xfId="23721" xr:uid="{00000000-0005-0000-0000-0000BD5C0000}"/>
    <cellStyle name="Normal 56 3 2 2 3 5" xfId="18708" xr:uid="{00000000-0005-0000-0000-000028490000}"/>
    <cellStyle name="Normal 56 3 2 2 4" xfId="5262" xr:uid="{00000000-0005-0000-0000-00009F140000}"/>
    <cellStyle name="Normal 56 3 2 2 4 2" xfId="15314" xr:uid="{00000000-0005-0000-0000-0000E33B0000}"/>
    <cellStyle name="Normal 56 3 2 2 4 2 3" xfId="30409" xr:uid="{00000000-0005-0000-0000-0000DD760000}"/>
    <cellStyle name="Normal 56 3 2 2 4 3" xfId="10294" xr:uid="{00000000-0005-0000-0000-000047280000}"/>
    <cellStyle name="Normal 56 3 2 2 4 3 3" xfId="25392" xr:uid="{00000000-0005-0000-0000-000044630000}"/>
    <cellStyle name="Normal 56 3 2 2 4 5" xfId="20379" xr:uid="{00000000-0005-0000-0000-0000AF4F0000}"/>
    <cellStyle name="Normal 56 3 2 2 5" xfId="11972" xr:uid="{00000000-0005-0000-0000-0000D52E0000}"/>
    <cellStyle name="Normal 56 3 2 2 5 3" xfId="27067" xr:uid="{00000000-0005-0000-0000-0000CF690000}"/>
    <cellStyle name="Normal 56 3 2 2 6" xfId="6951" xr:uid="{00000000-0005-0000-0000-0000381B0000}"/>
    <cellStyle name="Normal 56 3 2 2 6 3" xfId="22050" xr:uid="{00000000-0005-0000-0000-000036560000}"/>
    <cellStyle name="Normal 56 3 2 2 8" xfId="17037" xr:uid="{00000000-0005-0000-0000-0000A1420000}"/>
    <cellStyle name="Normal 56 3 2 3" xfId="2299" xr:uid="{00000000-0005-0000-0000-00000B090000}"/>
    <cellStyle name="Normal 56 3 2 3 2" xfId="3988" xr:uid="{00000000-0005-0000-0000-0000A50F0000}"/>
    <cellStyle name="Normal 56 3 2 3 2 2" xfId="14061" xr:uid="{00000000-0005-0000-0000-0000FE360000}"/>
    <cellStyle name="Normal 56 3 2 3 2 2 3" xfId="29156" xr:uid="{00000000-0005-0000-0000-0000F8710000}"/>
    <cellStyle name="Normal 56 3 2 3 2 3" xfId="9041" xr:uid="{00000000-0005-0000-0000-000062230000}"/>
    <cellStyle name="Normal 56 3 2 3 2 3 3" xfId="24139" xr:uid="{00000000-0005-0000-0000-00005F5E0000}"/>
    <cellStyle name="Normal 56 3 2 3 2 5" xfId="19126" xr:uid="{00000000-0005-0000-0000-0000CA4A0000}"/>
    <cellStyle name="Normal 56 3 2 3 3" xfId="5680" xr:uid="{00000000-0005-0000-0000-000041160000}"/>
    <cellStyle name="Normal 56 3 2 3 3 2" xfId="15732" xr:uid="{00000000-0005-0000-0000-0000853D0000}"/>
    <cellStyle name="Normal 56 3 2 3 3 2 3" xfId="30827" xr:uid="{00000000-0005-0000-0000-00007F780000}"/>
    <cellStyle name="Normal 56 3 2 3 3 3" xfId="10712" xr:uid="{00000000-0005-0000-0000-0000E9290000}"/>
    <cellStyle name="Normal 56 3 2 3 3 3 3" xfId="25810" xr:uid="{00000000-0005-0000-0000-0000E6640000}"/>
    <cellStyle name="Normal 56 3 2 3 3 5" xfId="20797" xr:uid="{00000000-0005-0000-0000-000051510000}"/>
    <cellStyle name="Normal 56 3 2 3 4" xfId="12390" xr:uid="{00000000-0005-0000-0000-000077300000}"/>
    <cellStyle name="Normal 56 3 2 3 4 3" xfId="27485" xr:uid="{00000000-0005-0000-0000-0000716B0000}"/>
    <cellStyle name="Normal 56 3 2 3 5" xfId="7369" xr:uid="{00000000-0005-0000-0000-0000DA1C0000}"/>
    <cellStyle name="Normal 56 3 2 3 5 3" xfId="22468" xr:uid="{00000000-0005-0000-0000-0000D8570000}"/>
    <cellStyle name="Normal 56 3 2 3 7" xfId="17455" xr:uid="{00000000-0005-0000-0000-000043440000}"/>
    <cellStyle name="Normal 56 3 2 4" xfId="3151" xr:uid="{00000000-0005-0000-0000-0000600C0000}"/>
    <cellStyle name="Normal 56 3 2 4 2" xfId="13225" xr:uid="{00000000-0005-0000-0000-0000BA330000}"/>
    <cellStyle name="Normal 56 3 2 4 2 3" xfId="28320" xr:uid="{00000000-0005-0000-0000-0000B46E0000}"/>
    <cellStyle name="Normal 56 3 2 4 3" xfId="8205" xr:uid="{00000000-0005-0000-0000-00001E200000}"/>
    <cellStyle name="Normal 56 3 2 4 3 3" xfId="23303" xr:uid="{00000000-0005-0000-0000-00001B5B0000}"/>
    <cellStyle name="Normal 56 3 2 4 5" xfId="18290" xr:uid="{00000000-0005-0000-0000-000086470000}"/>
    <cellStyle name="Normal 56 3 2 5" xfId="4844" xr:uid="{00000000-0005-0000-0000-0000FD120000}"/>
    <cellStyle name="Normal 56 3 2 5 2" xfId="14896" xr:uid="{00000000-0005-0000-0000-0000413A0000}"/>
    <cellStyle name="Normal 56 3 2 5 2 3" xfId="29991" xr:uid="{00000000-0005-0000-0000-00003B750000}"/>
    <cellStyle name="Normal 56 3 2 5 3" xfId="9876" xr:uid="{00000000-0005-0000-0000-0000A5260000}"/>
    <cellStyle name="Normal 56 3 2 5 3 3" xfId="24974" xr:uid="{00000000-0005-0000-0000-0000A2610000}"/>
    <cellStyle name="Normal 56 3 2 5 5" xfId="19961" xr:uid="{00000000-0005-0000-0000-00000D4E0000}"/>
    <cellStyle name="Normal 56 3 2 6" xfId="11554" xr:uid="{00000000-0005-0000-0000-0000332D0000}"/>
    <cellStyle name="Normal 56 3 2 6 3" xfId="26649" xr:uid="{00000000-0005-0000-0000-00002D680000}"/>
    <cellStyle name="Normal 56 3 2 7" xfId="6533" xr:uid="{00000000-0005-0000-0000-000096190000}"/>
    <cellStyle name="Normal 56 3 2 7 3" xfId="21632" xr:uid="{00000000-0005-0000-0000-000094540000}"/>
    <cellStyle name="Normal 56 3 2 9" xfId="16619" xr:uid="{00000000-0005-0000-0000-0000FF400000}"/>
    <cellStyle name="Normal 56 3 3" xfId="1670" xr:uid="{00000000-0005-0000-0000-000096060000}"/>
    <cellStyle name="Normal 56 3 3 2" xfId="2509" xr:uid="{00000000-0005-0000-0000-0000DD090000}"/>
    <cellStyle name="Normal 56 3 3 2 2" xfId="4198" xr:uid="{00000000-0005-0000-0000-000077100000}"/>
    <cellStyle name="Normal 56 3 3 2 2 2" xfId="14271" xr:uid="{00000000-0005-0000-0000-0000D0370000}"/>
    <cellStyle name="Normal 56 3 3 2 2 2 3" xfId="29366" xr:uid="{00000000-0005-0000-0000-0000CA720000}"/>
    <cellStyle name="Normal 56 3 3 2 2 3" xfId="9251" xr:uid="{00000000-0005-0000-0000-000034240000}"/>
    <cellStyle name="Normal 56 3 3 2 2 3 3" xfId="24349" xr:uid="{00000000-0005-0000-0000-0000315F0000}"/>
    <cellStyle name="Normal 56 3 3 2 2 5" xfId="19336" xr:uid="{00000000-0005-0000-0000-00009C4B0000}"/>
    <cellStyle name="Normal 56 3 3 2 3" xfId="5890" xr:uid="{00000000-0005-0000-0000-000013170000}"/>
    <cellStyle name="Normal 56 3 3 2 3 2" xfId="15942" xr:uid="{00000000-0005-0000-0000-0000573E0000}"/>
    <cellStyle name="Normal 56 3 3 2 3 2 3" xfId="31037" xr:uid="{00000000-0005-0000-0000-000051790000}"/>
    <cellStyle name="Normal 56 3 3 2 3 3" xfId="10922" xr:uid="{00000000-0005-0000-0000-0000BB2A0000}"/>
    <cellStyle name="Normal 56 3 3 2 3 3 3" xfId="26020" xr:uid="{00000000-0005-0000-0000-0000B8650000}"/>
    <cellStyle name="Normal 56 3 3 2 3 5" xfId="21007" xr:uid="{00000000-0005-0000-0000-000023520000}"/>
    <cellStyle name="Normal 56 3 3 2 4" xfId="12600" xr:uid="{00000000-0005-0000-0000-000049310000}"/>
    <cellStyle name="Normal 56 3 3 2 4 3" xfId="27695" xr:uid="{00000000-0005-0000-0000-0000436C0000}"/>
    <cellStyle name="Normal 56 3 3 2 5" xfId="7579" xr:uid="{00000000-0005-0000-0000-0000AC1D0000}"/>
    <cellStyle name="Normal 56 3 3 2 5 3" xfId="22678" xr:uid="{00000000-0005-0000-0000-0000AA580000}"/>
    <cellStyle name="Normal 56 3 3 2 7" xfId="17665" xr:uid="{00000000-0005-0000-0000-000015450000}"/>
    <cellStyle name="Normal 56 3 3 3" xfId="3361" xr:uid="{00000000-0005-0000-0000-0000320D0000}"/>
    <cellStyle name="Normal 56 3 3 3 2" xfId="13435" xr:uid="{00000000-0005-0000-0000-00008C340000}"/>
    <cellStyle name="Normal 56 3 3 3 2 3" xfId="28530" xr:uid="{00000000-0005-0000-0000-0000866F0000}"/>
    <cellStyle name="Normal 56 3 3 3 3" xfId="8415" xr:uid="{00000000-0005-0000-0000-0000F0200000}"/>
    <cellStyle name="Normal 56 3 3 3 3 3" xfId="23513" xr:uid="{00000000-0005-0000-0000-0000ED5B0000}"/>
    <cellStyle name="Normal 56 3 3 3 5" xfId="18500" xr:uid="{00000000-0005-0000-0000-000058480000}"/>
    <cellStyle name="Normal 56 3 3 4" xfId="5054" xr:uid="{00000000-0005-0000-0000-0000CF130000}"/>
    <cellStyle name="Normal 56 3 3 4 2" xfId="15106" xr:uid="{00000000-0005-0000-0000-0000133B0000}"/>
    <cellStyle name="Normal 56 3 3 4 2 3" xfId="30201" xr:uid="{00000000-0005-0000-0000-00000D760000}"/>
    <cellStyle name="Normal 56 3 3 4 3" xfId="10086" xr:uid="{00000000-0005-0000-0000-000077270000}"/>
    <cellStyle name="Normal 56 3 3 4 3 3" xfId="25184" xr:uid="{00000000-0005-0000-0000-000074620000}"/>
    <cellStyle name="Normal 56 3 3 4 5" xfId="20171" xr:uid="{00000000-0005-0000-0000-0000DF4E0000}"/>
    <cellStyle name="Normal 56 3 3 5" xfId="11764" xr:uid="{00000000-0005-0000-0000-0000052E0000}"/>
    <cellStyle name="Normal 56 3 3 5 3" xfId="26859" xr:uid="{00000000-0005-0000-0000-0000FF680000}"/>
    <cellStyle name="Normal 56 3 3 6" xfId="6743" xr:uid="{00000000-0005-0000-0000-0000681A0000}"/>
    <cellStyle name="Normal 56 3 3 6 3" xfId="21842" xr:uid="{00000000-0005-0000-0000-000066550000}"/>
    <cellStyle name="Normal 56 3 3 8" xfId="16829" xr:uid="{00000000-0005-0000-0000-0000D1410000}"/>
    <cellStyle name="Normal 56 3 4" xfId="2091" xr:uid="{00000000-0005-0000-0000-00003B080000}"/>
    <cellStyle name="Normal 56 3 4 2" xfId="3780" xr:uid="{00000000-0005-0000-0000-0000D50E0000}"/>
    <cellStyle name="Normal 56 3 4 2 2" xfId="13853" xr:uid="{00000000-0005-0000-0000-00002E360000}"/>
    <cellStyle name="Normal 56 3 4 2 2 3" xfId="28948" xr:uid="{00000000-0005-0000-0000-000028710000}"/>
    <cellStyle name="Normal 56 3 4 2 3" xfId="8833" xr:uid="{00000000-0005-0000-0000-000092220000}"/>
    <cellStyle name="Normal 56 3 4 2 3 3" xfId="23931" xr:uid="{00000000-0005-0000-0000-00008F5D0000}"/>
    <cellStyle name="Normal 56 3 4 2 5" xfId="18918" xr:uid="{00000000-0005-0000-0000-0000FA490000}"/>
    <cellStyle name="Normal 56 3 4 3" xfId="5472" xr:uid="{00000000-0005-0000-0000-000071150000}"/>
    <cellStyle name="Normal 56 3 4 3 2" xfId="15524" xr:uid="{00000000-0005-0000-0000-0000B53C0000}"/>
    <cellStyle name="Normal 56 3 4 3 2 3" xfId="30619" xr:uid="{00000000-0005-0000-0000-0000AF770000}"/>
    <cellStyle name="Normal 56 3 4 3 3" xfId="10504" xr:uid="{00000000-0005-0000-0000-000019290000}"/>
    <cellStyle name="Normal 56 3 4 3 3 3" xfId="25602" xr:uid="{00000000-0005-0000-0000-000016640000}"/>
    <cellStyle name="Normal 56 3 4 3 5" xfId="20589" xr:uid="{00000000-0005-0000-0000-000081500000}"/>
    <cellStyle name="Normal 56 3 4 4" xfId="12182" xr:uid="{00000000-0005-0000-0000-0000A72F0000}"/>
    <cellStyle name="Normal 56 3 4 4 3" xfId="27277" xr:uid="{00000000-0005-0000-0000-0000A16A0000}"/>
    <cellStyle name="Normal 56 3 4 5" xfId="7161" xr:uid="{00000000-0005-0000-0000-00000A1C0000}"/>
    <cellStyle name="Normal 56 3 4 5 3" xfId="22260" xr:uid="{00000000-0005-0000-0000-000008570000}"/>
    <cellStyle name="Normal 56 3 4 7" xfId="17247" xr:uid="{00000000-0005-0000-0000-000073430000}"/>
    <cellStyle name="Normal 56 3 5" xfId="2943" xr:uid="{00000000-0005-0000-0000-0000900B0000}"/>
    <cellStyle name="Normal 56 3 5 2" xfId="13017" xr:uid="{00000000-0005-0000-0000-0000EA320000}"/>
    <cellStyle name="Normal 56 3 5 2 3" xfId="28112" xr:uid="{00000000-0005-0000-0000-0000E46D0000}"/>
    <cellStyle name="Normal 56 3 5 3" xfId="7997" xr:uid="{00000000-0005-0000-0000-00004E1F0000}"/>
    <cellStyle name="Normal 56 3 5 3 3" xfId="23095" xr:uid="{00000000-0005-0000-0000-00004B5A0000}"/>
    <cellStyle name="Normal 56 3 5 5" xfId="18082" xr:uid="{00000000-0005-0000-0000-0000B6460000}"/>
    <cellStyle name="Normal 56 3 6" xfId="4636" xr:uid="{00000000-0005-0000-0000-00002D120000}"/>
    <cellStyle name="Normal 56 3 6 2" xfId="14688" xr:uid="{00000000-0005-0000-0000-000071390000}"/>
    <cellStyle name="Normal 56 3 6 2 3" xfId="29783" xr:uid="{00000000-0005-0000-0000-00006B740000}"/>
    <cellStyle name="Normal 56 3 6 3" xfId="9668" xr:uid="{00000000-0005-0000-0000-0000D5250000}"/>
    <cellStyle name="Normal 56 3 6 3 3" xfId="24766" xr:uid="{00000000-0005-0000-0000-0000D2600000}"/>
    <cellStyle name="Normal 56 3 6 5" xfId="19753" xr:uid="{00000000-0005-0000-0000-00003D4D0000}"/>
    <cellStyle name="Normal 56 3 7" xfId="11346" xr:uid="{00000000-0005-0000-0000-0000632C0000}"/>
    <cellStyle name="Normal 56 3 7 3" xfId="26441" xr:uid="{00000000-0005-0000-0000-00005D670000}"/>
    <cellStyle name="Normal 56 3 8" xfId="6325" xr:uid="{00000000-0005-0000-0000-0000C6180000}"/>
    <cellStyle name="Normal 56 3 8 3" xfId="21424" xr:uid="{00000000-0005-0000-0000-0000C4530000}"/>
    <cellStyle name="Normal 56 4" xfId="1351" xr:uid="{00000000-0005-0000-0000-000057050000}"/>
    <cellStyle name="Normal 56 4 2" xfId="1774" xr:uid="{00000000-0005-0000-0000-0000FE060000}"/>
    <cellStyle name="Normal 56 4 2 2" xfId="2613" xr:uid="{00000000-0005-0000-0000-0000450A0000}"/>
    <cellStyle name="Normal 56 4 2 2 2" xfId="4302" xr:uid="{00000000-0005-0000-0000-0000DF100000}"/>
    <cellStyle name="Normal 56 4 2 2 2 2" xfId="14375" xr:uid="{00000000-0005-0000-0000-000038380000}"/>
    <cellStyle name="Normal 56 4 2 2 2 2 3" xfId="29470" xr:uid="{00000000-0005-0000-0000-000032730000}"/>
    <cellStyle name="Normal 56 4 2 2 2 3" xfId="9355" xr:uid="{00000000-0005-0000-0000-00009C240000}"/>
    <cellStyle name="Normal 56 4 2 2 2 3 3" xfId="24453" xr:uid="{00000000-0005-0000-0000-0000995F0000}"/>
    <cellStyle name="Normal 56 4 2 2 2 5" xfId="19440" xr:uid="{00000000-0005-0000-0000-0000044C0000}"/>
    <cellStyle name="Normal 56 4 2 2 3" xfId="5994" xr:uid="{00000000-0005-0000-0000-00007B170000}"/>
    <cellStyle name="Normal 56 4 2 2 3 2" xfId="16046" xr:uid="{00000000-0005-0000-0000-0000BF3E0000}"/>
    <cellStyle name="Normal 56 4 2 2 3 2 3" xfId="31141" xr:uid="{00000000-0005-0000-0000-0000B9790000}"/>
    <cellStyle name="Normal 56 4 2 2 3 3" xfId="11026" xr:uid="{00000000-0005-0000-0000-0000232B0000}"/>
    <cellStyle name="Normal 56 4 2 2 3 3 3" xfId="26124" xr:uid="{00000000-0005-0000-0000-000020660000}"/>
    <cellStyle name="Normal 56 4 2 2 3 5" xfId="21111" xr:uid="{00000000-0005-0000-0000-00008B520000}"/>
    <cellStyle name="Normal 56 4 2 2 4" xfId="12704" xr:uid="{00000000-0005-0000-0000-0000B1310000}"/>
    <cellStyle name="Normal 56 4 2 2 4 3" xfId="27799" xr:uid="{00000000-0005-0000-0000-0000AB6C0000}"/>
    <cellStyle name="Normal 56 4 2 2 5" xfId="7683" xr:uid="{00000000-0005-0000-0000-0000141E0000}"/>
    <cellStyle name="Normal 56 4 2 2 5 3" xfId="22782" xr:uid="{00000000-0005-0000-0000-000012590000}"/>
    <cellStyle name="Normal 56 4 2 2 7" xfId="17769" xr:uid="{00000000-0005-0000-0000-00007D450000}"/>
    <cellStyle name="Normal 56 4 2 3" xfId="3465" xr:uid="{00000000-0005-0000-0000-00009A0D0000}"/>
    <cellStyle name="Normal 56 4 2 3 2" xfId="13539" xr:uid="{00000000-0005-0000-0000-0000F4340000}"/>
    <cellStyle name="Normal 56 4 2 3 2 3" xfId="28634" xr:uid="{00000000-0005-0000-0000-0000EE6F0000}"/>
    <cellStyle name="Normal 56 4 2 3 3" xfId="8519" xr:uid="{00000000-0005-0000-0000-000058210000}"/>
    <cellStyle name="Normal 56 4 2 3 3 3" xfId="23617" xr:uid="{00000000-0005-0000-0000-0000555C0000}"/>
    <cellStyle name="Normal 56 4 2 3 5" xfId="18604" xr:uid="{00000000-0005-0000-0000-0000C0480000}"/>
    <cellStyle name="Normal 56 4 2 4" xfId="5158" xr:uid="{00000000-0005-0000-0000-000037140000}"/>
    <cellStyle name="Normal 56 4 2 4 2" xfId="15210" xr:uid="{00000000-0005-0000-0000-00007B3B0000}"/>
    <cellStyle name="Normal 56 4 2 4 2 3" xfId="30305" xr:uid="{00000000-0005-0000-0000-000075760000}"/>
    <cellStyle name="Normal 56 4 2 4 3" xfId="10190" xr:uid="{00000000-0005-0000-0000-0000DF270000}"/>
    <cellStyle name="Normal 56 4 2 4 3 3" xfId="25288" xr:uid="{00000000-0005-0000-0000-0000DC620000}"/>
    <cellStyle name="Normal 56 4 2 4 5" xfId="20275" xr:uid="{00000000-0005-0000-0000-0000474F0000}"/>
    <cellStyle name="Normal 56 4 2 5" xfId="11868" xr:uid="{00000000-0005-0000-0000-00006D2E0000}"/>
    <cellStyle name="Normal 56 4 2 5 3" xfId="26963" xr:uid="{00000000-0005-0000-0000-000067690000}"/>
    <cellStyle name="Normal 56 4 2 6" xfId="6847" xr:uid="{00000000-0005-0000-0000-0000D01A0000}"/>
    <cellStyle name="Normal 56 4 2 6 3" xfId="21946" xr:uid="{00000000-0005-0000-0000-0000CE550000}"/>
    <cellStyle name="Normal 56 4 2 8" xfId="16933" xr:uid="{00000000-0005-0000-0000-000039420000}"/>
    <cellStyle name="Normal 56 4 3" xfId="2195" xr:uid="{00000000-0005-0000-0000-0000A3080000}"/>
    <cellStyle name="Normal 56 4 3 2" xfId="3884" xr:uid="{00000000-0005-0000-0000-00003D0F0000}"/>
    <cellStyle name="Normal 56 4 3 2 2" xfId="13957" xr:uid="{00000000-0005-0000-0000-000096360000}"/>
    <cellStyle name="Normal 56 4 3 2 2 3" xfId="29052" xr:uid="{00000000-0005-0000-0000-000090710000}"/>
    <cellStyle name="Normal 56 4 3 2 3" xfId="8937" xr:uid="{00000000-0005-0000-0000-0000FA220000}"/>
    <cellStyle name="Normal 56 4 3 2 3 3" xfId="24035" xr:uid="{00000000-0005-0000-0000-0000F75D0000}"/>
    <cellStyle name="Normal 56 4 3 2 5" xfId="19022" xr:uid="{00000000-0005-0000-0000-0000624A0000}"/>
    <cellStyle name="Normal 56 4 3 3" xfId="5576" xr:uid="{00000000-0005-0000-0000-0000D9150000}"/>
    <cellStyle name="Normal 56 4 3 3 2" xfId="15628" xr:uid="{00000000-0005-0000-0000-00001D3D0000}"/>
    <cellStyle name="Normal 56 4 3 3 2 3" xfId="30723" xr:uid="{00000000-0005-0000-0000-000017780000}"/>
    <cellStyle name="Normal 56 4 3 3 3" xfId="10608" xr:uid="{00000000-0005-0000-0000-000081290000}"/>
    <cellStyle name="Normal 56 4 3 3 3 3" xfId="25706" xr:uid="{00000000-0005-0000-0000-00007E640000}"/>
    <cellStyle name="Normal 56 4 3 3 5" xfId="20693" xr:uid="{00000000-0005-0000-0000-0000E9500000}"/>
    <cellStyle name="Normal 56 4 3 4" xfId="12286" xr:uid="{00000000-0005-0000-0000-00000F300000}"/>
    <cellStyle name="Normal 56 4 3 4 3" xfId="27381" xr:uid="{00000000-0005-0000-0000-0000096B0000}"/>
    <cellStyle name="Normal 56 4 3 5" xfId="7265" xr:uid="{00000000-0005-0000-0000-0000721C0000}"/>
    <cellStyle name="Normal 56 4 3 5 3" xfId="22364" xr:uid="{00000000-0005-0000-0000-000070570000}"/>
    <cellStyle name="Normal 56 4 3 7" xfId="17351" xr:uid="{00000000-0005-0000-0000-0000DB430000}"/>
    <cellStyle name="Normal 56 4 4" xfId="3047" xr:uid="{00000000-0005-0000-0000-0000F80B0000}"/>
    <cellStyle name="Normal 56 4 4 2" xfId="13121" xr:uid="{00000000-0005-0000-0000-000052330000}"/>
    <cellStyle name="Normal 56 4 4 2 3" xfId="28216" xr:uid="{00000000-0005-0000-0000-00004C6E0000}"/>
    <cellStyle name="Normal 56 4 4 3" xfId="8101" xr:uid="{00000000-0005-0000-0000-0000B61F0000}"/>
    <cellStyle name="Normal 56 4 4 3 3" xfId="23199" xr:uid="{00000000-0005-0000-0000-0000B35A0000}"/>
    <cellStyle name="Normal 56 4 4 5" xfId="18186" xr:uid="{00000000-0005-0000-0000-00001E470000}"/>
    <cellStyle name="Normal 56 4 5" xfId="4740" xr:uid="{00000000-0005-0000-0000-000095120000}"/>
    <cellStyle name="Normal 56 4 5 2" xfId="14792" xr:uid="{00000000-0005-0000-0000-0000D9390000}"/>
    <cellStyle name="Normal 56 4 5 2 3" xfId="29887" xr:uid="{00000000-0005-0000-0000-0000D3740000}"/>
    <cellStyle name="Normal 56 4 5 3" xfId="9772" xr:uid="{00000000-0005-0000-0000-00003D260000}"/>
    <cellStyle name="Normal 56 4 5 3 3" xfId="24870" xr:uid="{00000000-0005-0000-0000-00003A610000}"/>
    <cellStyle name="Normal 56 4 5 5" xfId="19857" xr:uid="{00000000-0005-0000-0000-0000A54D0000}"/>
    <cellStyle name="Normal 56 4 6" xfId="11450" xr:uid="{00000000-0005-0000-0000-0000CB2C0000}"/>
    <cellStyle name="Normal 56 4 6 3" xfId="26545" xr:uid="{00000000-0005-0000-0000-0000C5670000}"/>
    <cellStyle name="Normal 56 4 7" xfId="6429" xr:uid="{00000000-0005-0000-0000-00002E190000}"/>
    <cellStyle name="Normal 56 4 7 3" xfId="21528" xr:uid="{00000000-0005-0000-0000-00002C540000}"/>
    <cellStyle name="Normal 56 4 9" xfId="16515" xr:uid="{00000000-0005-0000-0000-000097400000}"/>
    <cellStyle name="Normal 56 5" xfId="1564" xr:uid="{00000000-0005-0000-0000-00002C060000}"/>
    <cellStyle name="Normal 56 5 2" xfId="2405" xr:uid="{00000000-0005-0000-0000-000075090000}"/>
    <cellStyle name="Normal 56 5 2 2" xfId="4094" xr:uid="{00000000-0005-0000-0000-00000F100000}"/>
    <cellStyle name="Normal 56 5 2 2 2" xfId="14167" xr:uid="{00000000-0005-0000-0000-000068370000}"/>
    <cellStyle name="Normal 56 5 2 2 2 3" xfId="29262" xr:uid="{00000000-0005-0000-0000-000062720000}"/>
    <cellStyle name="Normal 56 5 2 2 3" xfId="9147" xr:uid="{00000000-0005-0000-0000-0000CC230000}"/>
    <cellStyle name="Normal 56 5 2 2 3 3" xfId="24245" xr:uid="{00000000-0005-0000-0000-0000C95E0000}"/>
    <cellStyle name="Normal 56 5 2 2 5" xfId="19232" xr:uid="{00000000-0005-0000-0000-0000344B0000}"/>
    <cellStyle name="Normal 56 5 2 3" xfId="5786" xr:uid="{00000000-0005-0000-0000-0000AB160000}"/>
    <cellStyle name="Normal 56 5 2 3 2" xfId="15838" xr:uid="{00000000-0005-0000-0000-0000EF3D0000}"/>
    <cellStyle name="Normal 56 5 2 3 2 3" xfId="30933" xr:uid="{00000000-0005-0000-0000-0000E9780000}"/>
    <cellStyle name="Normal 56 5 2 3 3" xfId="10818" xr:uid="{00000000-0005-0000-0000-0000532A0000}"/>
    <cellStyle name="Normal 56 5 2 3 3 3" xfId="25916" xr:uid="{00000000-0005-0000-0000-000050650000}"/>
    <cellStyle name="Normal 56 5 2 3 5" xfId="20903" xr:uid="{00000000-0005-0000-0000-0000BB510000}"/>
    <cellStyle name="Normal 56 5 2 4" xfId="12496" xr:uid="{00000000-0005-0000-0000-0000E1300000}"/>
    <cellStyle name="Normal 56 5 2 4 3" xfId="27591" xr:uid="{00000000-0005-0000-0000-0000DB6B0000}"/>
    <cellStyle name="Normal 56 5 2 5" xfId="7475" xr:uid="{00000000-0005-0000-0000-0000441D0000}"/>
    <cellStyle name="Normal 56 5 2 5 3" xfId="22574" xr:uid="{00000000-0005-0000-0000-000042580000}"/>
    <cellStyle name="Normal 56 5 2 7" xfId="17561" xr:uid="{00000000-0005-0000-0000-0000AD440000}"/>
    <cellStyle name="Normal 56 5 3" xfId="3257" xr:uid="{00000000-0005-0000-0000-0000CA0C0000}"/>
    <cellStyle name="Normal 56 5 3 2" xfId="13331" xr:uid="{00000000-0005-0000-0000-000024340000}"/>
    <cellStyle name="Normal 56 5 3 2 3" xfId="28426" xr:uid="{00000000-0005-0000-0000-00001E6F0000}"/>
    <cellStyle name="Normal 56 5 3 3" xfId="8311" xr:uid="{00000000-0005-0000-0000-000088200000}"/>
    <cellStyle name="Normal 56 5 3 3 3" xfId="23409" xr:uid="{00000000-0005-0000-0000-0000855B0000}"/>
    <cellStyle name="Normal 56 5 3 5" xfId="18396" xr:uid="{00000000-0005-0000-0000-0000F0470000}"/>
    <cellStyle name="Normal 56 5 4" xfId="4950" xr:uid="{00000000-0005-0000-0000-000067130000}"/>
    <cellStyle name="Normal 56 5 4 2" xfId="15002" xr:uid="{00000000-0005-0000-0000-0000AB3A0000}"/>
    <cellStyle name="Normal 56 5 4 2 3" xfId="30097" xr:uid="{00000000-0005-0000-0000-0000A5750000}"/>
    <cellStyle name="Normal 56 5 4 3" xfId="9982" xr:uid="{00000000-0005-0000-0000-00000F270000}"/>
    <cellStyle name="Normal 56 5 4 3 3" xfId="25080" xr:uid="{00000000-0005-0000-0000-00000C620000}"/>
    <cellStyle name="Normal 56 5 4 5" xfId="20067" xr:uid="{00000000-0005-0000-0000-0000774E0000}"/>
    <cellStyle name="Normal 56 5 5" xfId="11660" xr:uid="{00000000-0005-0000-0000-00009D2D0000}"/>
    <cellStyle name="Normal 56 5 5 3" xfId="26755" xr:uid="{00000000-0005-0000-0000-000097680000}"/>
    <cellStyle name="Normal 56 5 6" xfId="6639" xr:uid="{00000000-0005-0000-0000-0000001A0000}"/>
    <cellStyle name="Normal 56 5 6 3" xfId="21738" xr:uid="{00000000-0005-0000-0000-0000FE540000}"/>
    <cellStyle name="Normal 56 5 8" xfId="16725" xr:uid="{00000000-0005-0000-0000-000069410000}"/>
    <cellStyle name="Normal 56 6" xfId="1985" xr:uid="{00000000-0005-0000-0000-0000D1070000}"/>
    <cellStyle name="Normal 56 6 2" xfId="3676" xr:uid="{00000000-0005-0000-0000-00006D0E0000}"/>
    <cellStyle name="Normal 56 6 2 2" xfId="13749" xr:uid="{00000000-0005-0000-0000-0000C6350000}"/>
    <cellStyle name="Normal 56 6 2 2 3" xfId="28844" xr:uid="{00000000-0005-0000-0000-0000C0700000}"/>
    <cellStyle name="Normal 56 6 2 3" xfId="8729" xr:uid="{00000000-0005-0000-0000-00002A220000}"/>
    <cellStyle name="Normal 56 6 2 3 3" xfId="23827" xr:uid="{00000000-0005-0000-0000-0000275D0000}"/>
    <cellStyle name="Normal 56 6 2 5" xfId="18814" xr:uid="{00000000-0005-0000-0000-000092490000}"/>
    <cellStyle name="Normal 56 6 3" xfId="5368" xr:uid="{00000000-0005-0000-0000-000009150000}"/>
    <cellStyle name="Normal 56 6 3 2" xfId="15420" xr:uid="{00000000-0005-0000-0000-00004D3C0000}"/>
    <cellStyle name="Normal 56 6 3 2 3" xfId="30515" xr:uid="{00000000-0005-0000-0000-000047770000}"/>
    <cellStyle name="Normal 56 6 3 3" xfId="10400" xr:uid="{00000000-0005-0000-0000-0000B1280000}"/>
    <cellStyle name="Normal 56 6 3 3 3" xfId="25498" xr:uid="{00000000-0005-0000-0000-0000AE630000}"/>
    <cellStyle name="Normal 56 6 3 5" xfId="20485" xr:uid="{00000000-0005-0000-0000-000019500000}"/>
    <cellStyle name="Normal 56 6 4" xfId="12078" xr:uid="{00000000-0005-0000-0000-00003F2F0000}"/>
    <cellStyle name="Normal 56 6 4 3" xfId="27173" xr:uid="{00000000-0005-0000-0000-0000396A0000}"/>
    <cellStyle name="Normal 56 6 5" xfId="7057" xr:uid="{00000000-0005-0000-0000-0000A21B0000}"/>
    <cellStyle name="Normal 56 6 5 3" xfId="22156" xr:uid="{00000000-0005-0000-0000-0000A0560000}"/>
    <cellStyle name="Normal 56 6 7" xfId="17143" xr:uid="{00000000-0005-0000-0000-00000B430000}"/>
    <cellStyle name="Normal 56 7" xfId="2835" xr:uid="{00000000-0005-0000-0000-0000240B0000}"/>
    <cellStyle name="Normal 56 7 2" xfId="12913" xr:uid="{00000000-0005-0000-0000-000082320000}"/>
    <cellStyle name="Normal 56 7 2 3" xfId="28008" xr:uid="{00000000-0005-0000-0000-00007C6D0000}"/>
    <cellStyle name="Normal 56 7 3" xfId="7893" xr:uid="{00000000-0005-0000-0000-0000E61E0000}"/>
    <cellStyle name="Normal 56 7 3 3" xfId="22991" xr:uid="{00000000-0005-0000-0000-0000E3590000}"/>
    <cellStyle name="Normal 56 7 5" xfId="17978" xr:uid="{00000000-0005-0000-0000-00004E460000}"/>
    <cellStyle name="Normal 56 8" xfId="4529" xr:uid="{00000000-0005-0000-0000-0000C2110000}"/>
    <cellStyle name="Normal 56 8 2" xfId="14584" xr:uid="{00000000-0005-0000-0000-000009390000}"/>
    <cellStyle name="Normal 56 8 2 3" xfId="29679" xr:uid="{00000000-0005-0000-0000-000003740000}"/>
    <cellStyle name="Normal 56 8 3" xfId="9564" xr:uid="{00000000-0005-0000-0000-00006D250000}"/>
    <cellStyle name="Normal 56 8 3 3" xfId="24662" xr:uid="{00000000-0005-0000-0000-00006A600000}"/>
    <cellStyle name="Normal 56 8 5" xfId="19649" xr:uid="{00000000-0005-0000-0000-0000D54C0000}"/>
    <cellStyle name="Normal 56 9" xfId="11240" xr:uid="{00000000-0005-0000-0000-0000F92B0000}"/>
    <cellStyle name="Normal 56 9 3" xfId="26337" xr:uid="{00000000-0005-0000-0000-0000F5660000}"/>
    <cellStyle name="Normal 57" xfId="864" xr:uid="{00000000-0005-0000-0000-00006F030000}"/>
    <cellStyle name="Normal 57 10" xfId="6220" xr:uid="{00000000-0005-0000-0000-00005D180000}"/>
    <cellStyle name="Normal 57 10 3" xfId="21321" xr:uid="{00000000-0005-0000-0000-00005D530000}"/>
    <cellStyle name="Normal 57 12" xfId="16306" xr:uid="{00000000-0005-0000-0000-0000C63F0000}"/>
    <cellStyle name="Normal 57 2" xfId="1185" xr:uid="{00000000-0005-0000-0000-0000B1040000}"/>
    <cellStyle name="Normal 57 2 11" xfId="16360" xr:uid="{00000000-0005-0000-0000-0000FC3F0000}"/>
    <cellStyle name="Normal 57 2 2" xfId="1293" xr:uid="{00000000-0005-0000-0000-00001D050000}"/>
    <cellStyle name="Normal 57 2 2 10" xfId="16464" xr:uid="{00000000-0005-0000-0000-000064400000}"/>
    <cellStyle name="Normal 57 2 2 2" xfId="1510" xr:uid="{00000000-0005-0000-0000-0000F6050000}"/>
    <cellStyle name="Normal 57 2 2 2 2" xfId="1931" xr:uid="{00000000-0005-0000-0000-00009B070000}"/>
    <cellStyle name="Normal 57 2 2 2 2 2" xfId="2770" xr:uid="{00000000-0005-0000-0000-0000E20A0000}"/>
    <cellStyle name="Normal 57 2 2 2 2 2 2" xfId="4459" xr:uid="{00000000-0005-0000-0000-00007C110000}"/>
    <cellStyle name="Normal 57 2 2 2 2 2 2 2" xfId="14532" xr:uid="{00000000-0005-0000-0000-0000D5380000}"/>
    <cellStyle name="Normal 57 2 2 2 2 2 2 2 3" xfId="29627" xr:uid="{00000000-0005-0000-0000-0000CF730000}"/>
    <cellStyle name="Normal 57 2 2 2 2 2 2 3" xfId="9512" xr:uid="{00000000-0005-0000-0000-000039250000}"/>
    <cellStyle name="Normal 57 2 2 2 2 2 2 3 3" xfId="24610" xr:uid="{00000000-0005-0000-0000-000036600000}"/>
    <cellStyle name="Normal 57 2 2 2 2 2 2 5" xfId="19597" xr:uid="{00000000-0005-0000-0000-0000A14C0000}"/>
    <cellStyle name="Normal 57 2 2 2 2 2 3" xfId="6151" xr:uid="{00000000-0005-0000-0000-000018180000}"/>
    <cellStyle name="Normal 57 2 2 2 2 2 3 2" xfId="16203" xr:uid="{00000000-0005-0000-0000-00005C3F0000}"/>
    <cellStyle name="Normal 57 2 2 2 2 2 3 3" xfId="11183" xr:uid="{00000000-0005-0000-0000-0000C02B0000}"/>
    <cellStyle name="Normal 57 2 2 2 2 2 3 3 3" xfId="26281" xr:uid="{00000000-0005-0000-0000-0000BD660000}"/>
    <cellStyle name="Normal 57 2 2 2 2 2 3 5" xfId="21268" xr:uid="{00000000-0005-0000-0000-000028530000}"/>
    <cellStyle name="Normal 57 2 2 2 2 2 4" xfId="12861" xr:uid="{00000000-0005-0000-0000-00004E320000}"/>
    <cellStyle name="Normal 57 2 2 2 2 2 4 3" xfId="27956" xr:uid="{00000000-0005-0000-0000-0000486D0000}"/>
    <cellStyle name="Normal 57 2 2 2 2 2 5" xfId="7840" xr:uid="{00000000-0005-0000-0000-0000B11E0000}"/>
    <cellStyle name="Normal 57 2 2 2 2 2 5 3" xfId="22939" xr:uid="{00000000-0005-0000-0000-0000AF590000}"/>
    <cellStyle name="Normal 57 2 2 2 2 2 7" xfId="17926" xr:uid="{00000000-0005-0000-0000-00001A460000}"/>
    <cellStyle name="Normal 57 2 2 2 2 3" xfId="3622" xr:uid="{00000000-0005-0000-0000-0000370E0000}"/>
    <cellStyle name="Normal 57 2 2 2 2 3 2" xfId="13696" xr:uid="{00000000-0005-0000-0000-000091350000}"/>
    <cellStyle name="Normal 57 2 2 2 2 3 2 3" xfId="28791" xr:uid="{00000000-0005-0000-0000-00008B700000}"/>
    <cellStyle name="Normal 57 2 2 2 2 3 3" xfId="8676" xr:uid="{00000000-0005-0000-0000-0000F5210000}"/>
    <cellStyle name="Normal 57 2 2 2 2 3 3 3" xfId="23774" xr:uid="{00000000-0005-0000-0000-0000F25C0000}"/>
    <cellStyle name="Normal 57 2 2 2 2 3 5" xfId="18761" xr:uid="{00000000-0005-0000-0000-00005D490000}"/>
    <cellStyle name="Normal 57 2 2 2 2 4" xfId="5315" xr:uid="{00000000-0005-0000-0000-0000D4140000}"/>
    <cellStyle name="Normal 57 2 2 2 2 4 2" xfId="15367" xr:uid="{00000000-0005-0000-0000-0000183C0000}"/>
    <cellStyle name="Normal 57 2 2 2 2 4 2 3" xfId="30462" xr:uid="{00000000-0005-0000-0000-000012770000}"/>
    <cellStyle name="Normal 57 2 2 2 2 4 3" xfId="10347" xr:uid="{00000000-0005-0000-0000-00007C280000}"/>
    <cellStyle name="Normal 57 2 2 2 2 4 3 3" xfId="25445" xr:uid="{00000000-0005-0000-0000-000079630000}"/>
    <cellStyle name="Normal 57 2 2 2 2 4 5" xfId="20432" xr:uid="{00000000-0005-0000-0000-0000E44F0000}"/>
    <cellStyle name="Normal 57 2 2 2 2 5" xfId="12025" xr:uid="{00000000-0005-0000-0000-00000A2F0000}"/>
    <cellStyle name="Normal 57 2 2 2 2 5 3" xfId="27120" xr:uid="{00000000-0005-0000-0000-0000046A0000}"/>
    <cellStyle name="Normal 57 2 2 2 2 6" xfId="7004" xr:uid="{00000000-0005-0000-0000-00006D1B0000}"/>
    <cellStyle name="Normal 57 2 2 2 2 6 3" xfId="22103" xr:uid="{00000000-0005-0000-0000-00006B560000}"/>
    <cellStyle name="Normal 57 2 2 2 2 8" xfId="17090" xr:uid="{00000000-0005-0000-0000-0000D6420000}"/>
    <cellStyle name="Normal 57 2 2 2 3" xfId="2352" xr:uid="{00000000-0005-0000-0000-000040090000}"/>
    <cellStyle name="Normal 57 2 2 2 3 2" xfId="4041" xr:uid="{00000000-0005-0000-0000-0000DA0F0000}"/>
    <cellStyle name="Normal 57 2 2 2 3 2 2" xfId="14114" xr:uid="{00000000-0005-0000-0000-000033370000}"/>
    <cellStyle name="Normal 57 2 2 2 3 2 2 3" xfId="29209" xr:uid="{00000000-0005-0000-0000-00002D720000}"/>
    <cellStyle name="Normal 57 2 2 2 3 2 3" xfId="9094" xr:uid="{00000000-0005-0000-0000-000097230000}"/>
    <cellStyle name="Normal 57 2 2 2 3 2 3 3" xfId="24192" xr:uid="{00000000-0005-0000-0000-0000945E0000}"/>
    <cellStyle name="Normal 57 2 2 2 3 2 5" xfId="19179" xr:uid="{00000000-0005-0000-0000-0000FF4A0000}"/>
    <cellStyle name="Normal 57 2 2 2 3 3" xfId="5733" xr:uid="{00000000-0005-0000-0000-000076160000}"/>
    <cellStyle name="Normal 57 2 2 2 3 3 2" xfId="15785" xr:uid="{00000000-0005-0000-0000-0000BA3D0000}"/>
    <cellStyle name="Normal 57 2 2 2 3 3 2 3" xfId="30880" xr:uid="{00000000-0005-0000-0000-0000B4780000}"/>
    <cellStyle name="Normal 57 2 2 2 3 3 3" xfId="10765" xr:uid="{00000000-0005-0000-0000-00001E2A0000}"/>
    <cellStyle name="Normal 57 2 2 2 3 3 3 3" xfId="25863" xr:uid="{00000000-0005-0000-0000-00001B650000}"/>
    <cellStyle name="Normal 57 2 2 2 3 3 5" xfId="20850" xr:uid="{00000000-0005-0000-0000-000086510000}"/>
    <cellStyle name="Normal 57 2 2 2 3 4" xfId="12443" xr:uid="{00000000-0005-0000-0000-0000AC300000}"/>
    <cellStyle name="Normal 57 2 2 2 3 4 3" xfId="27538" xr:uid="{00000000-0005-0000-0000-0000A66B0000}"/>
    <cellStyle name="Normal 57 2 2 2 3 5" xfId="7422" xr:uid="{00000000-0005-0000-0000-00000F1D0000}"/>
    <cellStyle name="Normal 57 2 2 2 3 5 3" xfId="22521" xr:uid="{00000000-0005-0000-0000-00000D580000}"/>
    <cellStyle name="Normal 57 2 2 2 3 7" xfId="17508" xr:uid="{00000000-0005-0000-0000-000078440000}"/>
    <cellStyle name="Normal 57 2 2 2 4" xfId="3204" xr:uid="{00000000-0005-0000-0000-0000950C0000}"/>
    <cellStyle name="Normal 57 2 2 2 4 2" xfId="13278" xr:uid="{00000000-0005-0000-0000-0000EF330000}"/>
    <cellStyle name="Normal 57 2 2 2 4 2 3" xfId="28373" xr:uid="{00000000-0005-0000-0000-0000E96E0000}"/>
    <cellStyle name="Normal 57 2 2 2 4 3" xfId="8258" xr:uid="{00000000-0005-0000-0000-000053200000}"/>
    <cellStyle name="Normal 57 2 2 2 4 3 3" xfId="23356" xr:uid="{00000000-0005-0000-0000-0000505B0000}"/>
    <cellStyle name="Normal 57 2 2 2 4 5" xfId="18343" xr:uid="{00000000-0005-0000-0000-0000BB470000}"/>
    <cellStyle name="Normal 57 2 2 2 5" xfId="4897" xr:uid="{00000000-0005-0000-0000-000032130000}"/>
    <cellStyle name="Normal 57 2 2 2 5 2" xfId="14949" xr:uid="{00000000-0005-0000-0000-0000763A0000}"/>
    <cellStyle name="Normal 57 2 2 2 5 2 3" xfId="30044" xr:uid="{00000000-0005-0000-0000-000070750000}"/>
    <cellStyle name="Normal 57 2 2 2 5 3" xfId="9929" xr:uid="{00000000-0005-0000-0000-0000DA260000}"/>
    <cellStyle name="Normal 57 2 2 2 5 3 3" xfId="25027" xr:uid="{00000000-0005-0000-0000-0000D7610000}"/>
    <cellStyle name="Normal 57 2 2 2 5 5" xfId="20014" xr:uid="{00000000-0005-0000-0000-0000424E0000}"/>
    <cellStyle name="Normal 57 2 2 2 6" xfId="11607" xr:uid="{00000000-0005-0000-0000-0000682D0000}"/>
    <cellStyle name="Normal 57 2 2 2 6 3" xfId="26702" xr:uid="{00000000-0005-0000-0000-000062680000}"/>
    <cellStyle name="Normal 57 2 2 2 7" xfId="6586" xr:uid="{00000000-0005-0000-0000-0000CB190000}"/>
    <cellStyle name="Normal 57 2 2 2 7 3" xfId="21685" xr:uid="{00000000-0005-0000-0000-0000C9540000}"/>
    <cellStyle name="Normal 57 2 2 2 9" xfId="16672" xr:uid="{00000000-0005-0000-0000-000034410000}"/>
    <cellStyle name="Normal 57 2 2 3" xfId="1723" xr:uid="{00000000-0005-0000-0000-0000CB060000}"/>
    <cellStyle name="Normal 57 2 2 3 2" xfId="2562" xr:uid="{00000000-0005-0000-0000-0000120A0000}"/>
    <cellStyle name="Normal 57 2 2 3 2 2" xfId="4251" xr:uid="{00000000-0005-0000-0000-0000AC100000}"/>
    <cellStyle name="Normal 57 2 2 3 2 2 2" xfId="14324" xr:uid="{00000000-0005-0000-0000-000005380000}"/>
    <cellStyle name="Normal 57 2 2 3 2 2 2 3" xfId="29419" xr:uid="{00000000-0005-0000-0000-0000FF720000}"/>
    <cellStyle name="Normal 57 2 2 3 2 2 3" xfId="9304" xr:uid="{00000000-0005-0000-0000-000069240000}"/>
    <cellStyle name="Normal 57 2 2 3 2 2 3 3" xfId="24402" xr:uid="{00000000-0005-0000-0000-0000665F0000}"/>
    <cellStyle name="Normal 57 2 2 3 2 2 5" xfId="19389" xr:uid="{00000000-0005-0000-0000-0000D14B0000}"/>
    <cellStyle name="Normal 57 2 2 3 2 3" xfId="5943" xr:uid="{00000000-0005-0000-0000-000048170000}"/>
    <cellStyle name="Normal 57 2 2 3 2 3 2" xfId="15995" xr:uid="{00000000-0005-0000-0000-00008C3E0000}"/>
    <cellStyle name="Normal 57 2 2 3 2 3 2 3" xfId="31090" xr:uid="{00000000-0005-0000-0000-000086790000}"/>
    <cellStyle name="Normal 57 2 2 3 2 3 3" xfId="10975" xr:uid="{00000000-0005-0000-0000-0000F02A0000}"/>
    <cellStyle name="Normal 57 2 2 3 2 3 3 3" xfId="26073" xr:uid="{00000000-0005-0000-0000-0000ED650000}"/>
    <cellStyle name="Normal 57 2 2 3 2 3 5" xfId="21060" xr:uid="{00000000-0005-0000-0000-000058520000}"/>
    <cellStyle name="Normal 57 2 2 3 2 4" xfId="12653" xr:uid="{00000000-0005-0000-0000-00007E310000}"/>
    <cellStyle name="Normal 57 2 2 3 2 4 3" xfId="27748" xr:uid="{00000000-0005-0000-0000-0000786C0000}"/>
    <cellStyle name="Normal 57 2 2 3 2 5" xfId="7632" xr:uid="{00000000-0005-0000-0000-0000E11D0000}"/>
    <cellStyle name="Normal 57 2 2 3 2 5 3" xfId="22731" xr:uid="{00000000-0005-0000-0000-0000DF580000}"/>
    <cellStyle name="Normal 57 2 2 3 2 7" xfId="17718" xr:uid="{00000000-0005-0000-0000-00004A450000}"/>
    <cellStyle name="Normal 57 2 2 3 3" xfId="3414" xr:uid="{00000000-0005-0000-0000-0000670D0000}"/>
    <cellStyle name="Normal 57 2 2 3 3 2" xfId="13488" xr:uid="{00000000-0005-0000-0000-0000C1340000}"/>
    <cellStyle name="Normal 57 2 2 3 3 2 3" xfId="28583" xr:uid="{00000000-0005-0000-0000-0000BB6F0000}"/>
    <cellStyle name="Normal 57 2 2 3 3 3" xfId="8468" xr:uid="{00000000-0005-0000-0000-000025210000}"/>
    <cellStyle name="Normal 57 2 2 3 3 3 3" xfId="23566" xr:uid="{00000000-0005-0000-0000-0000225C0000}"/>
    <cellStyle name="Normal 57 2 2 3 3 5" xfId="18553" xr:uid="{00000000-0005-0000-0000-00008D480000}"/>
    <cellStyle name="Normal 57 2 2 3 4" xfId="5107" xr:uid="{00000000-0005-0000-0000-000004140000}"/>
    <cellStyle name="Normal 57 2 2 3 4 2" xfId="15159" xr:uid="{00000000-0005-0000-0000-0000483B0000}"/>
    <cellStyle name="Normal 57 2 2 3 4 2 3" xfId="30254" xr:uid="{00000000-0005-0000-0000-000042760000}"/>
    <cellStyle name="Normal 57 2 2 3 4 3" xfId="10139" xr:uid="{00000000-0005-0000-0000-0000AC270000}"/>
    <cellStyle name="Normal 57 2 2 3 4 3 3" xfId="25237" xr:uid="{00000000-0005-0000-0000-0000A9620000}"/>
    <cellStyle name="Normal 57 2 2 3 4 5" xfId="20224" xr:uid="{00000000-0005-0000-0000-0000144F0000}"/>
    <cellStyle name="Normal 57 2 2 3 5" xfId="11817" xr:uid="{00000000-0005-0000-0000-00003A2E0000}"/>
    <cellStyle name="Normal 57 2 2 3 5 3" xfId="26912" xr:uid="{00000000-0005-0000-0000-000034690000}"/>
    <cellStyle name="Normal 57 2 2 3 6" xfId="6796" xr:uid="{00000000-0005-0000-0000-00009D1A0000}"/>
    <cellStyle name="Normal 57 2 2 3 6 3" xfId="21895" xr:uid="{00000000-0005-0000-0000-00009B550000}"/>
    <cellStyle name="Normal 57 2 2 3 8" xfId="16882" xr:uid="{00000000-0005-0000-0000-000006420000}"/>
    <cellStyle name="Normal 57 2 2 4" xfId="2144" xr:uid="{00000000-0005-0000-0000-000070080000}"/>
    <cellStyle name="Normal 57 2 2 4 2" xfId="3833" xr:uid="{00000000-0005-0000-0000-00000A0F0000}"/>
    <cellStyle name="Normal 57 2 2 4 2 2" xfId="13906" xr:uid="{00000000-0005-0000-0000-000063360000}"/>
    <cellStyle name="Normal 57 2 2 4 2 2 3" xfId="29001" xr:uid="{00000000-0005-0000-0000-00005D710000}"/>
    <cellStyle name="Normal 57 2 2 4 2 3" xfId="8886" xr:uid="{00000000-0005-0000-0000-0000C7220000}"/>
    <cellStyle name="Normal 57 2 2 4 2 3 3" xfId="23984" xr:uid="{00000000-0005-0000-0000-0000C45D0000}"/>
    <cellStyle name="Normal 57 2 2 4 2 5" xfId="18971" xr:uid="{00000000-0005-0000-0000-00002F4A0000}"/>
    <cellStyle name="Normal 57 2 2 4 3" xfId="5525" xr:uid="{00000000-0005-0000-0000-0000A6150000}"/>
    <cellStyle name="Normal 57 2 2 4 3 2" xfId="15577" xr:uid="{00000000-0005-0000-0000-0000EA3C0000}"/>
    <cellStyle name="Normal 57 2 2 4 3 2 3" xfId="30672" xr:uid="{00000000-0005-0000-0000-0000E4770000}"/>
    <cellStyle name="Normal 57 2 2 4 3 3" xfId="10557" xr:uid="{00000000-0005-0000-0000-00004E290000}"/>
    <cellStyle name="Normal 57 2 2 4 3 3 3" xfId="25655" xr:uid="{00000000-0005-0000-0000-00004B640000}"/>
    <cellStyle name="Normal 57 2 2 4 3 5" xfId="20642" xr:uid="{00000000-0005-0000-0000-0000B6500000}"/>
    <cellStyle name="Normal 57 2 2 4 4" xfId="12235" xr:uid="{00000000-0005-0000-0000-0000DC2F0000}"/>
    <cellStyle name="Normal 57 2 2 4 4 3" xfId="27330" xr:uid="{00000000-0005-0000-0000-0000D66A0000}"/>
    <cellStyle name="Normal 57 2 2 4 5" xfId="7214" xr:uid="{00000000-0005-0000-0000-00003F1C0000}"/>
    <cellStyle name="Normal 57 2 2 4 5 3" xfId="22313" xr:uid="{00000000-0005-0000-0000-00003D570000}"/>
    <cellStyle name="Normal 57 2 2 4 7" xfId="17300" xr:uid="{00000000-0005-0000-0000-0000A8430000}"/>
    <cellStyle name="Normal 57 2 2 5" xfId="2996" xr:uid="{00000000-0005-0000-0000-0000C50B0000}"/>
    <cellStyle name="Normal 57 2 2 5 2" xfId="13070" xr:uid="{00000000-0005-0000-0000-00001F330000}"/>
    <cellStyle name="Normal 57 2 2 5 2 3" xfId="28165" xr:uid="{00000000-0005-0000-0000-0000196E0000}"/>
    <cellStyle name="Normal 57 2 2 5 3" xfId="8050" xr:uid="{00000000-0005-0000-0000-0000831F0000}"/>
    <cellStyle name="Normal 57 2 2 5 3 3" xfId="23148" xr:uid="{00000000-0005-0000-0000-0000805A0000}"/>
    <cellStyle name="Normal 57 2 2 5 5" xfId="18135" xr:uid="{00000000-0005-0000-0000-0000EB460000}"/>
    <cellStyle name="Normal 57 2 2 6" xfId="4689" xr:uid="{00000000-0005-0000-0000-000062120000}"/>
    <cellStyle name="Normal 57 2 2 6 2" xfId="14741" xr:uid="{00000000-0005-0000-0000-0000A6390000}"/>
    <cellStyle name="Normal 57 2 2 6 2 3" xfId="29836" xr:uid="{00000000-0005-0000-0000-0000A0740000}"/>
    <cellStyle name="Normal 57 2 2 6 3" xfId="9721" xr:uid="{00000000-0005-0000-0000-00000A260000}"/>
    <cellStyle name="Normal 57 2 2 6 3 3" xfId="24819" xr:uid="{00000000-0005-0000-0000-000007610000}"/>
    <cellStyle name="Normal 57 2 2 6 5" xfId="19806" xr:uid="{00000000-0005-0000-0000-0000724D0000}"/>
    <cellStyle name="Normal 57 2 2 7" xfId="11399" xr:uid="{00000000-0005-0000-0000-0000982C0000}"/>
    <cellStyle name="Normal 57 2 2 7 3" xfId="26494" xr:uid="{00000000-0005-0000-0000-000092670000}"/>
    <cellStyle name="Normal 57 2 2 8" xfId="6378" xr:uid="{00000000-0005-0000-0000-0000FB180000}"/>
    <cellStyle name="Normal 57 2 2 8 3" xfId="21477" xr:uid="{00000000-0005-0000-0000-0000F9530000}"/>
    <cellStyle name="Normal 57 2 3" xfId="1406" xr:uid="{00000000-0005-0000-0000-00008E050000}"/>
    <cellStyle name="Normal 57 2 3 2" xfId="1827" xr:uid="{00000000-0005-0000-0000-000033070000}"/>
    <cellStyle name="Normal 57 2 3 2 2" xfId="2666" xr:uid="{00000000-0005-0000-0000-00007A0A0000}"/>
    <cellStyle name="Normal 57 2 3 2 2 2" xfId="4355" xr:uid="{00000000-0005-0000-0000-000014110000}"/>
    <cellStyle name="Normal 57 2 3 2 2 2 2" xfId="14428" xr:uid="{00000000-0005-0000-0000-00006D380000}"/>
    <cellStyle name="Normal 57 2 3 2 2 2 2 3" xfId="29523" xr:uid="{00000000-0005-0000-0000-000067730000}"/>
    <cellStyle name="Normal 57 2 3 2 2 2 3" xfId="9408" xr:uid="{00000000-0005-0000-0000-0000D1240000}"/>
    <cellStyle name="Normal 57 2 3 2 2 2 3 3" xfId="24506" xr:uid="{00000000-0005-0000-0000-0000CE5F0000}"/>
    <cellStyle name="Normal 57 2 3 2 2 2 5" xfId="19493" xr:uid="{00000000-0005-0000-0000-0000394C0000}"/>
    <cellStyle name="Normal 57 2 3 2 2 3" xfId="6047" xr:uid="{00000000-0005-0000-0000-0000B0170000}"/>
    <cellStyle name="Normal 57 2 3 2 2 3 2" xfId="16099" xr:uid="{00000000-0005-0000-0000-0000F43E0000}"/>
    <cellStyle name="Normal 57 2 3 2 2 3 2 3" xfId="31194" xr:uid="{00000000-0005-0000-0000-0000EE790000}"/>
    <cellStyle name="Normal 57 2 3 2 2 3 3" xfId="11079" xr:uid="{00000000-0005-0000-0000-0000582B0000}"/>
    <cellStyle name="Normal 57 2 3 2 2 3 3 3" xfId="26177" xr:uid="{00000000-0005-0000-0000-000055660000}"/>
    <cellStyle name="Normal 57 2 3 2 2 3 5" xfId="21164" xr:uid="{00000000-0005-0000-0000-0000C0520000}"/>
    <cellStyle name="Normal 57 2 3 2 2 4" xfId="12757" xr:uid="{00000000-0005-0000-0000-0000E6310000}"/>
    <cellStyle name="Normal 57 2 3 2 2 4 3" xfId="27852" xr:uid="{00000000-0005-0000-0000-0000E06C0000}"/>
    <cellStyle name="Normal 57 2 3 2 2 5" xfId="7736" xr:uid="{00000000-0005-0000-0000-0000491E0000}"/>
    <cellStyle name="Normal 57 2 3 2 2 5 3" xfId="22835" xr:uid="{00000000-0005-0000-0000-000047590000}"/>
    <cellStyle name="Normal 57 2 3 2 2 7" xfId="17822" xr:uid="{00000000-0005-0000-0000-0000B2450000}"/>
    <cellStyle name="Normal 57 2 3 2 3" xfId="3518" xr:uid="{00000000-0005-0000-0000-0000CF0D0000}"/>
    <cellStyle name="Normal 57 2 3 2 3 2" xfId="13592" xr:uid="{00000000-0005-0000-0000-000029350000}"/>
    <cellStyle name="Normal 57 2 3 2 3 2 3" xfId="28687" xr:uid="{00000000-0005-0000-0000-000023700000}"/>
    <cellStyle name="Normal 57 2 3 2 3 3" xfId="8572" xr:uid="{00000000-0005-0000-0000-00008D210000}"/>
    <cellStyle name="Normal 57 2 3 2 3 3 3" xfId="23670" xr:uid="{00000000-0005-0000-0000-00008A5C0000}"/>
    <cellStyle name="Normal 57 2 3 2 3 5" xfId="18657" xr:uid="{00000000-0005-0000-0000-0000F5480000}"/>
    <cellStyle name="Normal 57 2 3 2 4" xfId="5211" xr:uid="{00000000-0005-0000-0000-00006C140000}"/>
    <cellStyle name="Normal 57 2 3 2 4 2" xfId="15263" xr:uid="{00000000-0005-0000-0000-0000B03B0000}"/>
    <cellStyle name="Normal 57 2 3 2 4 2 3" xfId="30358" xr:uid="{00000000-0005-0000-0000-0000AA760000}"/>
    <cellStyle name="Normal 57 2 3 2 4 3" xfId="10243" xr:uid="{00000000-0005-0000-0000-000014280000}"/>
    <cellStyle name="Normal 57 2 3 2 4 3 3" xfId="25341" xr:uid="{00000000-0005-0000-0000-000011630000}"/>
    <cellStyle name="Normal 57 2 3 2 4 5" xfId="20328" xr:uid="{00000000-0005-0000-0000-00007C4F0000}"/>
    <cellStyle name="Normal 57 2 3 2 5" xfId="11921" xr:uid="{00000000-0005-0000-0000-0000A22E0000}"/>
    <cellStyle name="Normal 57 2 3 2 5 3" xfId="27016" xr:uid="{00000000-0005-0000-0000-00009C690000}"/>
    <cellStyle name="Normal 57 2 3 2 6" xfId="6900" xr:uid="{00000000-0005-0000-0000-0000051B0000}"/>
    <cellStyle name="Normal 57 2 3 2 6 3" xfId="21999" xr:uid="{00000000-0005-0000-0000-000003560000}"/>
    <cellStyle name="Normal 57 2 3 2 8" xfId="16986" xr:uid="{00000000-0005-0000-0000-00006E420000}"/>
    <cellStyle name="Normal 57 2 3 3" xfId="2248" xr:uid="{00000000-0005-0000-0000-0000D8080000}"/>
    <cellStyle name="Normal 57 2 3 3 2" xfId="3937" xr:uid="{00000000-0005-0000-0000-0000720F0000}"/>
    <cellStyle name="Normal 57 2 3 3 2 2" xfId="14010" xr:uid="{00000000-0005-0000-0000-0000CB360000}"/>
    <cellStyle name="Normal 57 2 3 3 2 2 3" xfId="29105" xr:uid="{00000000-0005-0000-0000-0000C5710000}"/>
    <cellStyle name="Normal 57 2 3 3 2 3" xfId="8990" xr:uid="{00000000-0005-0000-0000-00002F230000}"/>
    <cellStyle name="Normal 57 2 3 3 2 3 3" xfId="24088" xr:uid="{00000000-0005-0000-0000-00002C5E0000}"/>
    <cellStyle name="Normal 57 2 3 3 2 5" xfId="19075" xr:uid="{00000000-0005-0000-0000-0000974A0000}"/>
    <cellStyle name="Normal 57 2 3 3 3" xfId="5629" xr:uid="{00000000-0005-0000-0000-00000E160000}"/>
    <cellStyle name="Normal 57 2 3 3 3 2" xfId="15681" xr:uid="{00000000-0005-0000-0000-0000523D0000}"/>
    <cellStyle name="Normal 57 2 3 3 3 2 3" xfId="30776" xr:uid="{00000000-0005-0000-0000-00004C780000}"/>
    <cellStyle name="Normal 57 2 3 3 3 3" xfId="10661" xr:uid="{00000000-0005-0000-0000-0000B6290000}"/>
    <cellStyle name="Normal 57 2 3 3 3 3 3" xfId="25759" xr:uid="{00000000-0005-0000-0000-0000B3640000}"/>
    <cellStyle name="Normal 57 2 3 3 3 5" xfId="20746" xr:uid="{00000000-0005-0000-0000-00001E510000}"/>
    <cellStyle name="Normal 57 2 3 3 4" xfId="12339" xr:uid="{00000000-0005-0000-0000-000044300000}"/>
    <cellStyle name="Normal 57 2 3 3 4 3" xfId="27434" xr:uid="{00000000-0005-0000-0000-00003E6B0000}"/>
    <cellStyle name="Normal 57 2 3 3 5" xfId="7318" xr:uid="{00000000-0005-0000-0000-0000A71C0000}"/>
    <cellStyle name="Normal 57 2 3 3 5 3" xfId="22417" xr:uid="{00000000-0005-0000-0000-0000A5570000}"/>
    <cellStyle name="Normal 57 2 3 3 7" xfId="17404" xr:uid="{00000000-0005-0000-0000-000010440000}"/>
    <cellStyle name="Normal 57 2 3 4" xfId="3100" xr:uid="{00000000-0005-0000-0000-00002D0C0000}"/>
    <cellStyle name="Normal 57 2 3 4 2" xfId="13174" xr:uid="{00000000-0005-0000-0000-000087330000}"/>
    <cellStyle name="Normal 57 2 3 4 2 3" xfId="28269" xr:uid="{00000000-0005-0000-0000-0000816E0000}"/>
    <cellStyle name="Normal 57 2 3 4 3" xfId="8154" xr:uid="{00000000-0005-0000-0000-0000EB1F0000}"/>
    <cellStyle name="Normal 57 2 3 4 3 3" xfId="23252" xr:uid="{00000000-0005-0000-0000-0000E85A0000}"/>
    <cellStyle name="Normal 57 2 3 4 5" xfId="18239" xr:uid="{00000000-0005-0000-0000-000053470000}"/>
    <cellStyle name="Normal 57 2 3 5" xfId="4793" xr:uid="{00000000-0005-0000-0000-0000CA120000}"/>
    <cellStyle name="Normal 57 2 3 5 2" xfId="14845" xr:uid="{00000000-0005-0000-0000-00000E3A0000}"/>
    <cellStyle name="Normal 57 2 3 5 2 3" xfId="29940" xr:uid="{00000000-0005-0000-0000-000008750000}"/>
    <cellStyle name="Normal 57 2 3 5 3" xfId="9825" xr:uid="{00000000-0005-0000-0000-000072260000}"/>
    <cellStyle name="Normal 57 2 3 5 3 3" xfId="24923" xr:uid="{00000000-0005-0000-0000-00006F610000}"/>
    <cellStyle name="Normal 57 2 3 5 5" xfId="19910" xr:uid="{00000000-0005-0000-0000-0000DA4D0000}"/>
    <cellStyle name="Normal 57 2 3 6" xfId="11503" xr:uid="{00000000-0005-0000-0000-0000002D0000}"/>
    <cellStyle name="Normal 57 2 3 6 3" xfId="26598" xr:uid="{00000000-0005-0000-0000-0000FA670000}"/>
    <cellStyle name="Normal 57 2 3 7" xfId="6482" xr:uid="{00000000-0005-0000-0000-000063190000}"/>
    <cellStyle name="Normal 57 2 3 7 3" xfId="21581" xr:uid="{00000000-0005-0000-0000-000061540000}"/>
    <cellStyle name="Normal 57 2 3 9" xfId="16568" xr:uid="{00000000-0005-0000-0000-0000CC400000}"/>
    <cellStyle name="Normal 57 2 4" xfId="1619" xr:uid="{00000000-0005-0000-0000-000063060000}"/>
    <cellStyle name="Normal 57 2 4 2" xfId="2458" xr:uid="{00000000-0005-0000-0000-0000AA090000}"/>
    <cellStyle name="Normal 57 2 4 2 2" xfId="4147" xr:uid="{00000000-0005-0000-0000-000044100000}"/>
    <cellStyle name="Normal 57 2 4 2 2 2" xfId="14220" xr:uid="{00000000-0005-0000-0000-00009D370000}"/>
    <cellStyle name="Normal 57 2 4 2 2 2 3" xfId="29315" xr:uid="{00000000-0005-0000-0000-000097720000}"/>
    <cellStyle name="Normal 57 2 4 2 2 3" xfId="9200" xr:uid="{00000000-0005-0000-0000-000001240000}"/>
    <cellStyle name="Normal 57 2 4 2 2 3 3" xfId="24298" xr:uid="{00000000-0005-0000-0000-0000FE5E0000}"/>
    <cellStyle name="Normal 57 2 4 2 2 5" xfId="19285" xr:uid="{00000000-0005-0000-0000-0000694B0000}"/>
    <cellStyle name="Normal 57 2 4 2 3" xfId="5839" xr:uid="{00000000-0005-0000-0000-0000E0160000}"/>
    <cellStyle name="Normal 57 2 4 2 3 2" xfId="15891" xr:uid="{00000000-0005-0000-0000-0000243E0000}"/>
    <cellStyle name="Normal 57 2 4 2 3 2 3" xfId="30986" xr:uid="{00000000-0005-0000-0000-00001E790000}"/>
    <cellStyle name="Normal 57 2 4 2 3 3" xfId="10871" xr:uid="{00000000-0005-0000-0000-0000882A0000}"/>
    <cellStyle name="Normal 57 2 4 2 3 3 3" xfId="25969" xr:uid="{00000000-0005-0000-0000-000085650000}"/>
    <cellStyle name="Normal 57 2 4 2 3 5" xfId="20956" xr:uid="{00000000-0005-0000-0000-0000F0510000}"/>
    <cellStyle name="Normal 57 2 4 2 4" xfId="12549" xr:uid="{00000000-0005-0000-0000-000016310000}"/>
    <cellStyle name="Normal 57 2 4 2 4 3" xfId="27644" xr:uid="{00000000-0005-0000-0000-0000106C0000}"/>
    <cellStyle name="Normal 57 2 4 2 5" xfId="7528" xr:uid="{00000000-0005-0000-0000-0000791D0000}"/>
    <cellStyle name="Normal 57 2 4 2 5 3" xfId="22627" xr:uid="{00000000-0005-0000-0000-000077580000}"/>
    <cellStyle name="Normal 57 2 4 2 7" xfId="17614" xr:uid="{00000000-0005-0000-0000-0000E2440000}"/>
    <cellStyle name="Normal 57 2 4 3" xfId="3310" xr:uid="{00000000-0005-0000-0000-0000FF0C0000}"/>
    <cellStyle name="Normal 57 2 4 3 2" xfId="13384" xr:uid="{00000000-0005-0000-0000-000059340000}"/>
    <cellStyle name="Normal 57 2 4 3 2 3" xfId="28479" xr:uid="{00000000-0005-0000-0000-0000536F0000}"/>
    <cellStyle name="Normal 57 2 4 3 3" xfId="8364" xr:uid="{00000000-0005-0000-0000-0000BD200000}"/>
    <cellStyle name="Normal 57 2 4 3 3 3" xfId="23462" xr:uid="{00000000-0005-0000-0000-0000BA5B0000}"/>
    <cellStyle name="Normal 57 2 4 3 5" xfId="18449" xr:uid="{00000000-0005-0000-0000-000025480000}"/>
    <cellStyle name="Normal 57 2 4 4" xfId="5003" xr:uid="{00000000-0005-0000-0000-00009C130000}"/>
    <cellStyle name="Normal 57 2 4 4 2" xfId="15055" xr:uid="{00000000-0005-0000-0000-0000E03A0000}"/>
    <cellStyle name="Normal 57 2 4 4 2 3" xfId="30150" xr:uid="{00000000-0005-0000-0000-0000DA750000}"/>
    <cellStyle name="Normal 57 2 4 4 3" xfId="10035" xr:uid="{00000000-0005-0000-0000-000044270000}"/>
    <cellStyle name="Normal 57 2 4 4 3 3" xfId="25133" xr:uid="{00000000-0005-0000-0000-000041620000}"/>
    <cellStyle name="Normal 57 2 4 4 5" xfId="20120" xr:uid="{00000000-0005-0000-0000-0000AC4E0000}"/>
    <cellStyle name="Normal 57 2 4 5" xfId="11713" xr:uid="{00000000-0005-0000-0000-0000D22D0000}"/>
    <cellStyle name="Normal 57 2 4 5 3" xfId="26808" xr:uid="{00000000-0005-0000-0000-0000CC680000}"/>
    <cellStyle name="Normal 57 2 4 6" xfId="6692" xr:uid="{00000000-0005-0000-0000-0000351A0000}"/>
    <cellStyle name="Normal 57 2 4 6 3" xfId="21791" xr:uid="{00000000-0005-0000-0000-000033550000}"/>
    <cellStyle name="Normal 57 2 4 8" xfId="16778" xr:uid="{00000000-0005-0000-0000-00009E410000}"/>
    <cellStyle name="Normal 57 2 5" xfId="2040" xr:uid="{00000000-0005-0000-0000-000008080000}"/>
    <cellStyle name="Normal 57 2 5 2" xfId="3729" xr:uid="{00000000-0005-0000-0000-0000A20E0000}"/>
    <cellStyle name="Normal 57 2 5 2 2" xfId="13802" xr:uid="{00000000-0005-0000-0000-0000FB350000}"/>
    <cellStyle name="Normal 57 2 5 2 2 3" xfId="28897" xr:uid="{00000000-0005-0000-0000-0000F5700000}"/>
    <cellStyle name="Normal 57 2 5 2 3" xfId="8782" xr:uid="{00000000-0005-0000-0000-00005F220000}"/>
    <cellStyle name="Normal 57 2 5 2 3 3" xfId="23880" xr:uid="{00000000-0005-0000-0000-00005C5D0000}"/>
    <cellStyle name="Normal 57 2 5 2 5" xfId="18867" xr:uid="{00000000-0005-0000-0000-0000C7490000}"/>
    <cellStyle name="Normal 57 2 5 3" xfId="5421" xr:uid="{00000000-0005-0000-0000-00003E150000}"/>
    <cellStyle name="Normal 57 2 5 3 2" xfId="15473" xr:uid="{00000000-0005-0000-0000-0000823C0000}"/>
    <cellStyle name="Normal 57 2 5 3 2 3" xfId="30568" xr:uid="{00000000-0005-0000-0000-00007C770000}"/>
    <cellStyle name="Normal 57 2 5 3 3" xfId="10453" xr:uid="{00000000-0005-0000-0000-0000E6280000}"/>
    <cellStyle name="Normal 57 2 5 3 3 3" xfId="25551" xr:uid="{00000000-0005-0000-0000-0000E3630000}"/>
    <cellStyle name="Normal 57 2 5 3 5" xfId="20538" xr:uid="{00000000-0005-0000-0000-00004E500000}"/>
    <cellStyle name="Normal 57 2 5 4" xfId="12131" xr:uid="{00000000-0005-0000-0000-0000742F0000}"/>
    <cellStyle name="Normal 57 2 5 4 3" xfId="27226" xr:uid="{00000000-0005-0000-0000-00006E6A0000}"/>
    <cellStyle name="Normal 57 2 5 5" xfId="7110" xr:uid="{00000000-0005-0000-0000-0000D71B0000}"/>
    <cellStyle name="Normal 57 2 5 5 3" xfId="22209" xr:uid="{00000000-0005-0000-0000-0000D5560000}"/>
    <cellStyle name="Normal 57 2 5 7" xfId="17196" xr:uid="{00000000-0005-0000-0000-000040430000}"/>
    <cellStyle name="Normal 57 2 6" xfId="2892" xr:uid="{00000000-0005-0000-0000-00005D0B0000}"/>
    <cellStyle name="Normal 57 2 6 2" xfId="12966" xr:uid="{00000000-0005-0000-0000-0000B7320000}"/>
    <cellStyle name="Normal 57 2 6 2 3" xfId="28061" xr:uid="{00000000-0005-0000-0000-0000B16D0000}"/>
    <cellStyle name="Normal 57 2 6 3" xfId="7946" xr:uid="{00000000-0005-0000-0000-00001B1F0000}"/>
    <cellStyle name="Normal 57 2 6 3 3" xfId="23044" xr:uid="{00000000-0005-0000-0000-0000185A0000}"/>
    <cellStyle name="Normal 57 2 6 5" xfId="18031" xr:uid="{00000000-0005-0000-0000-000083460000}"/>
    <cellStyle name="Normal 57 2 7" xfId="4585" xr:uid="{00000000-0005-0000-0000-0000FA110000}"/>
    <cellStyle name="Normal 57 2 7 2" xfId="14637" xr:uid="{00000000-0005-0000-0000-00003E390000}"/>
    <cellStyle name="Normal 57 2 7 2 3" xfId="29732" xr:uid="{00000000-0005-0000-0000-000038740000}"/>
    <cellStyle name="Normal 57 2 7 3" xfId="9617" xr:uid="{00000000-0005-0000-0000-0000A2250000}"/>
    <cellStyle name="Normal 57 2 7 3 3" xfId="24715" xr:uid="{00000000-0005-0000-0000-00009F600000}"/>
    <cellStyle name="Normal 57 2 7 5" xfId="19702" xr:uid="{00000000-0005-0000-0000-00000A4D0000}"/>
    <cellStyle name="Normal 57 2 8" xfId="11295" xr:uid="{00000000-0005-0000-0000-0000302C0000}"/>
    <cellStyle name="Normal 57 2 8 3" xfId="26390" xr:uid="{00000000-0005-0000-0000-00002A670000}"/>
    <cellStyle name="Normal 57 2 9" xfId="6274" xr:uid="{00000000-0005-0000-0000-000093180000}"/>
    <cellStyle name="Normal 57 2 9 3" xfId="21373" xr:uid="{00000000-0005-0000-0000-000091530000}"/>
    <cellStyle name="Normal 57 3" xfId="1239" xr:uid="{00000000-0005-0000-0000-0000E7040000}"/>
    <cellStyle name="Normal 57 3 10" xfId="16412" xr:uid="{00000000-0005-0000-0000-000030400000}"/>
    <cellStyle name="Normal 57 3 2" xfId="1458" xr:uid="{00000000-0005-0000-0000-0000C2050000}"/>
    <cellStyle name="Normal 57 3 2 2" xfId="1879" xr:uid="{00000000-0005-0000-0000-000067070000}"/>
    <cellStyle name="Normal 57 3 2 2 2" xfId="2718" xr:uid="{00000000-0005-0000-0000-0000AE0A0000}"/>
    <cellStyle name="Normal 57 3 2 2 2 2" xfId="4407" xr:uid="{00000000-0005-0000-0000-000048110000}"/>
    <cellStyle name="Normal 57 3 2 2 2 2 2" xfId="14480" xr:uid="{00000000-0005-0000-0000-0000A1380000}"/>
    <cellStyle name="Normal 57 3 2 2 2 2 2 3" xfId="29575" xr:uid="{00000000-0005-0000-0000-00009B730000}"/>
    <cellStyle name="Normal 57 3 2 2 2 2 3" xfId="9460" xr:uid="{00000000-0005-0000-0000-000005250000}"/>
    <cellStyle name="Normal 57 3 2 2 2 2 3 3" xfId="24558" xr:uid="{00000000-0005-0000-0000-000002600000}"/>
    <cellStyle name="Normal 57 3 2 2 2 2 5" xfId="19545" xr:uid="{00000000-0005-0000-0000-00006D4C0000}"/>
    <cellStyle name="Normal 57 3 2 2 2 3" xfId="6099" xr:uid="{00000000-0005-0000-0000-0000E4170000}"/>
    <cellStyle name="Normal 57 3 2 2 2 3 2" xfId="16151" xr:uid="{00000000-0005-0000-0000-0000283F0000}"/>
    <cellStyle name="Normal 57 3 2 2 2 3 2 3" xfId="31246" xr:uid="{00000000-0005-0000-0000-0000227A0000}"/>
    <cellStyle name="Normal 57 3 2 2 2 3 3" xfId="11131" xr:uid="{00000000-0005-0000-0000-00008C2B0000}"/>
    <cellStyle name="Normal 57 3 2 2 2 3 3 3" xfId="26229" xr:uid="{00000000-0005-0000-0000-000089660000}"/>
    <cellStyle name="Normal 57 3 2 2 2 3 5" xfId="21216" xr:uid="{00000000-0005-0000-0000-0000F4520000}"/>
    <cellStyle name="Normal 57 3 2 2 2 4" xfId="12809" xr:uid="{00000000-0005-0000-0000-00001A320000}"/>
    <cellStyle name="Normal 57 3 2 2 2 4 3" xfId="27904" xr:uid="{00000000-0005-0000-0000-0000146D0000}"/>
    <cellStyle name="Normal 57 3 2 2 2 5" xfId="7788" xr:uid="{00000000-0005-0000-0000-00007D1E0000}"/>
    <cellStyle name="Normal 57 3 2 2 2 5 3" xfId="22887" xr:uid="{00000000-0005-0000-0000-00007B590000}"/>
    <cellStyle name="Normal 57 3 2 2 2 7" xfId="17874" xr:uid="{00000000-0005-0000-0000-0000E6450000}"/>
    <cellStyle name="Normal 57 3 2 2 3" xfId="3570" xr:uid="{00000000-0005-0000-0000-0000030E0000}"/>
    <cellStyle name="Normal 57 3 2 2 3 2" xfId="13644" xr:uid="{00000000-0005-0000-0000-00005D350000}"/>
    <cellStyle name="Normal 57 3 2 2 3 2 3" xfId="28739" xr:uid="{00000000-0005-0000-0000-000057700000}"/>
    <cellStyle name="Normal 57 3 2 2 3 3" xfId="8624" xr:uid="{00000000-0005-0000-0000-0000C1210000}"/>
    <cellStyle name="Normal 57 3 2 2 3 3 3" xfId="23722" xr:uid="{00000000-0005-0000-0000-0000BE5C0000}"/>
    <cellStyle name="Normal 57 3 2 2 3 5" xfId="18709" xr:uid="{00000000-0005-0000-0000-000029490000}"/>
    <cellStyle name="Normal 57 3 2 2 4" xfId="5263" xr:uid="{00000000-0005-0000-0000-0000A0140000}"/>
    <cellStyle name="Normal 57 3 2 2 4 2" xfId="15315" xr:uid="{00000000-0005-0000-0000-0000E43B0000}"/>
    <cellStyle name="Normal 57 3 2 2 4 2 3" xfId="30410" xr:uid="{00000000-0005-0000-0000-0000DE760000}"/>
    <cellStyle name="Normal 57 3 2 2 4 3" xfId="10295" xr:uid="{00000000-0005-0000-0000-000048280000}"/>
    <cellStyle name="Normal 57 3 2 2 4 3 3" xfId="25393" xr:uid="{00000000-0005-0000-0000-000045630000}"/>
    <cellStyle name="Normal 57 3 2 2 4 5" xfId="20380" xr:uid="{00000000-0005-0000-0000-0000B04F0000}"/>
    <cellStyle name="Normal 57 3 2 2 5" xfId="11973" xr:uid="{00000000-0005-0000-0000-0000D62E0000}"/>
    <cellStyle name="Normal 57 3 2 2 5 3" xfId="27068" xr:uid="{00000000-0005-0000-0000-0000D0690000}"/>
    <cellStyle name="Normal 57 3 2 2 6" xfId="6952" xr:uid="{00000000-0005-0000-0000-0000391B0000}"/>
    <cellStyle name="Normal 57 3 2 2 6 3" xfId="22051" xr:uid="{00000000-0005-0000-0000-000037560000}"/>
    <cellStyle name="Normal 57 3 2 2 8" xfId="17038" xr:uid="{00000000-0005-0000-0000-0000A2420000}"/>
    <cellStyle name="Normal 57 3 2 3" xfId="2300" xr:uid="{00000000-0005-0000-0000-00000C090000}"/>
    <cellStyle name="Normal 57 3 2 3 2" xfId="3989" xr:uid="{00000000-0005-0000-0000-0000A60F0000}"/>
    <cellStyle name="Normal 57 3 2 3 2 2" xfId="14062" xr:uid="{00000000-0005-0000-0000-0000FF360000}"/>
    <cellStyle name="Normal 57 3 2 3 2 2 3" xfId="29157" xr:uid="{00000000-0005-0000-0000-0000F9710000}"/>
    <cellStyle name="Normal 57 3 2 3 2 3" xfId="9042" xr:uid="{00000000-0005-0000-0000-000063230000}"/>
    <cellStyle name="Normal 57 3 2 3 2 3 3" xfId="24140" xr:uid="{00000000-0005-0000-0000-0000605E0000}"/>
    <cellStyle name="Normal 57 3 2 3 2 5" xfId="19127" xr:uid="{00000000-0005-0000-0000-0000CB4A0000}"/>
    <cellStyle name="Normal 57 3 2 3 3" xfId="5681" xr:uid="{00000000-0005-0000-0000-000042160000}"/>
    <cellStyle name="Normal 57 3 2 3 3 2" xfId="15733" xr:uid="{00000000-0005-0000-0000-0000863D0000}"/>
    <cellStyle name="Normal 57 3 2 3 3 2 3" xfId="30828" xr:uid="{00000000-0005-0000-0000-000080780000}"/>
    <cellStyle name="Normal 57 3 2 3 3 3" xfId="10713" xr:uid="{00000000-0005-0000-0000-0000EA290000}"/>
    <cellStyle name="Normal 57 3 2 3 3 3 3" xfId="25811" xr:uid="{00000000-0005-0000-0000-0000E7640000}"/>
    <cellStyle name="Normal 57 3 2 3 3 5" xfId="20798" xr:uid="{00000000-0005-0000-0000-000052510000}"/>
    <cellStyle name="Normal 57 3 2 3 4" xfId="12391" xr:uid="{00000000-0005-0000-0000-000078300000}"/>
    <cellStyle name="Normal 57 3 2 3 4 3" xfId="27486" xr:uid="{00000000-0005-0000-0000-0000726B0000}"/>
    <cellStyle name="Normal 57 3 2 3 5" xfId="7370" xr:uid="{00000000-0005-0000-0000-0000DB1C0000}"/>
    <cellStyle name="Normal 57 3 2 3 5 3" xfId="22469" xr:uid="{00000000-0005-0000-0000-0000D9570000}"/>
    <cellStyle name="Normal 57 3 2 3 7" xfId="17456" xr:uid="{00000000-0005-0000-0000-000044440000}"/>
    <cellStyle name="Normal 57 3 2 4" xfId="3152" xr:uid="{00000000-0005-0000-0000-0000610C0000}"/>
    <cellStyle name="Normal 57 3 2 4 2" xfId="13226" xr:uid="{00000000-0005-0000-0000-0000BB330000}"/>
    <cellStyle name="Normal 57 3 2 4 2 3" xfId="28321" xr:uid="{00000000-0005-0000-0000-0000B56E0000}"/>
    <cellStyle name="Normal 57 3 2 4 3" xfId="8206" xr:uid="{00000000-0005-0000-0000-00001F200000}"/>
    <cellStyle name="Normal 57 3 2 4 3 3" xfId="23304" xr:uid="{00000000-0005-0000-0000-00001C5B0000}"/>
    <cellStyle name="Normal 57 3 2 4 5" xfId="18291" xr:uid="{00000000-0005-0000-0000-000087470000}"/>
    <cellStyle name="Normal 57 3 2 5" xfId="4845" xr:uid="{00000000-0005-0000-0000-0000FE120000}"/>
    <cellStyle name="Normal 57 3 2 5 2" xfId="14897" xr:uid="{00000000-0005-0000-0000-0000423A0000}"/>
    <cellStyle name="Normal 57 3 2 5 2 3" xfId="29992" xr:uid="{00000000-0005-0000-0000-00003C750000}"/>
    <cellStyle name="Normal 57 3 2 5 3" xfId="9877" xr:uid="{00000000-0005-0000-0000-0000A6260000}"/>
    <cellStyle name="Normal 57 3 2 5 3 3" xfId="24975" xr:uid="{00000000-0005-0000-0000-0000A3610000}"/>
    <cellStyle name="Normal 57 3 2 5 5" xfId="19962" xr:uid="{00000000-0005-0000-0000-00000E4E0000}"/>
    <cellStyle name="Normal 57 3 2 6" xfId="11555" xr:uid="{00000000-0005-0000-0000-0000342D0000}"/>
    <cellStyle name="Normal 57 3 2 6 3" xfId="26650" xr:uid="{00000000-0005-0000-0000-00002E680000}"/>
    <cellStyle name="Normal 57 3 2 7" xfId="6534" xr:uid="{00000000-0005-0000-0000-000097190000}"/>
    <cellStyle name="Normal 57 3 2 7 3" xfId="21633" xr:uid="{00000000-0005-0000-0000-000095540000}"/>
    <cellStyle name="Normal 57 3 2 9" xfId="16620" xr:uid="{00000000-0005-0000-0000-000000410000}"/>
    <cellStyle name="Normal 57 3 3" xfId="1671" xr:uid="{00000000-0005-0000-0000-000097060000}"/>
    <cellStyle name="Normal 57 3 3 2" xfId="2510" xr:uid="{00000000-0005-0000-0000-0000DE090000}"/>
    <cellStyle name="Normal 57 3 3 2 2" xfId="4199" xr:uid="{00000000-0005-0000-0000-000078100000}"/>
    <cellStyle name="Normal 57 3 3 2 2 2" xfId="14272" xr:uid="{00000000-0005-0000-0000-0000D1370000}"/>
    <cellStyle name="Normal 57 3 3 2 2 2 3" xfId="29367" xr:uid="{00000000-0005-0000-0000-0000CB720000}"/>
    <cellStyle name="Normal 57 3 3 2 2 3" xfId="9252" xr:uid="{00000000-0005-0000-0000-000035240000}"/>
    <cellStyle name="Normal 57 3 3 2 2 3 3" xfId="24350" xr:uid="{00000000-0005-0000-0000-0000325F0000}"/>
    <cellStyle name="Normal 57 3 3 2 2 5" xfId="19337" xr:uid="{00000000-0005-0000-0000-00009D4B0000}"/>
    <cellStyle name="Normal 57 3 3 2 3" xfId="5891" xr:uid="{00000000-0005-0000-0000-000014170000}"/>
    <cellStyle name="Normal 57 3 3 2 3 2" xfId="15943" xr:uid="{00000000-0005-0000-0000-0000583E0000}"/>
    <cellStyle name="Normal 57 3 3 2 3 2 3" xfId="31038" xr:uid="{00000000-0005-0000-0000-000052790000}"/>
    <cellStyle name="Normal 57 3 3 2 3 3" xfId="10923" xr:uid="{00000000-0005-0000-0000-0000BC2A0000}"/>
    <cellStyle name="Normal 57 3 3 2 3 3 3" xfId="26021" xr:uid="{00000000-0005-0000-0000-0000B9650000}"/>
    <cellStyle name="Normal 57 3 3 2 3 5" xfId="21008" xr:uid="{00000000-0005-0000-0000-000024520000}"/>
    <cellStyle name="Normal 57 3 3 2 4" xfId="12601" xr:uid="{00000000-0005-0000-0000-00004A310000}"/>
    <cellStyle name="Normal 57 3 3 2 4 3" xfId="27696" xr:uid="{00000000-0005-0000-0000-0000446C0000}"/>
    <cellStyle name="Normal 57 3 3 2 5" xfId="7580" xr:uid="{00000000-0005-0000-0000-0000AD1D0000}"/>
    <cellStyle name="Normal 57 3 3 2 5 3" xfId="22679" xr:uid="{00000000-0005-0000-0000-0000AB580000}"/>
    <cellStyle name="Normal 57 3 3 2 7" xfId="17666" xr:uid="{00000000-0005-0000-0000-000016450000}"/>
    <cellStyle name="Normal 57 3 3 3" xfId="3362" xr:uid="{00000000-0005-0000-0000-0000330D0000}"/>
    <cellStyle name="Normal 57 3 3 3 2" xfId="13436" xr:uid="{00000000-0005-0000-0000-00008D340000}"/>
    <cellStyle name="Normal 57 3 3 3 2 3" xfId="28531" xr:uid="{00000000-0005-0000-0000-0000876F0000}"/>
    <cellStyle name="Normal 57 3 3 3 3" xfId="8416" xr:uid="{00000000-0005-0000-0000-0000F1200000}"/>
    <cellStyle name="Normal 57 3 3 3 3 3" xfId="23514" xr:uid="{00000000-0005-0000-0000-0000EE5B0000}"/>
    <cellStyle name="Normal 57 3 3 3 5" xfId="18501" xr:uid="{00000000-0005-0000-0000-000059480000}"/>
    <cellStyle name="Normal 57 3 3 4" xfId="5055" xr:uid="{00000000-0005-0000-0000-0000D0130000}"/>
    <cellStyle name="Normal 57 3 3 4 2" xfId="15107" xr:uid="{00000000-0005-0000-0000-0000143B0000}"/>
    <cellStyle name="Normal 57 3 3 4 2 3" xfId="30202" xr:uid="{00000000-0005-0000-0000-00000E760000}"/>
    <cellStyle name="Normal 57 3 3 4 3" xfId="10087" xr:uid="{00000000-0005-0000-0000-000078270000}"/>
    <cellStyle name="Normal 57 3 3 4 3 3" xfId="25185" xr:uid="{00000000-0005-0000-0000-000075620000}"/>
    <cellStyle name="Normal 57 3 3 4 5" xfId="20172" xr:uid="{00000000-0005-0000-0000-0000E04E0000}"/>
    <cellStyle name="Normal 57 3 3 5" xfId="11765" xr:uid="{00000000-0005-0000-0000-0000062E0000}"/>
    <cellStyle name="Normal 57 3 3 5 3" xfId="26860" xr:uid="{00000000-0005-0000-0000-000000690000}"/>
    <cellStyle name="Normal 57 3 3 6" xfId="6744" xr:uid="{00000000-0005-0000-0000-0000691A0000}"/>
    <cellStyle name="Normal 57 3 3 6 3" xfId="21843" xr:uid="{00000000-0005-0000-0000-000067550000}"/>
    <cellStyle name="Normal 57 3 3 8" xfId="16830" xr:uid="{00000000-0005-0000-0000-0000D2410000}"/>
    <cellStyle name="Normal 57 3 4" xfId="2092" xr:uid="{00000000-0005-0000-0000-00003C080000}"/>
    <cellStyle name="Normal 57 3 4 2" xfId="3781" xr:uid="{00000000-0005-0000-0000-0000D60E0000}"/>
    <cellStyle name="Normal 57 3 4 2 2" xfId="13854" xr:uid="{00000000-0005-0000-0000-00002F360000}"/>
    <cellStyle name="Normal 57 3 4 2 2 3" xfId="28949" xr:uid="{00000000-0005-0000-0000-000029710000}"/>
    <cellStyle name="Normal 57 3 4 2 3" xfId="8834" xr:uid="{00000000-0005-0000-0000-000093220000}"/>
    <cellStyle name="Normal 57 3 4 2 3 3" xfId="23932" xr:uid="{00000000-0005-0000-0000-0000905D0000}"/>
    <cellStyle name="Normal 57 3 4 2 5" xfId="18919" xr:uid="{00000000-0005-0000-0000-0000FB490000}"/>
    <cellStyle name="Normal 57 3 4 3" xfId="5473" xr:uid="{00000000-0005-0000-0000-000072150000}"/>
    <cellStyle name="Normal 57 3 4 3 2" xfId="15525" xr:uid="{00000000-0005-0000-0000-0000B63C0000}"/>
    <cellStyle name="Normal 57 3 4 3 2 3" xfId="30620" xr:uid="{00000000-0005-0000-0000-0000B0770000}"/>
    <cellStyle name="Normal 57 3 4 3 3" xfId="10505" xr:uid="{00000000-0005-0000-0000-00001A290000}"/>
    <cellStyle name="Normal 57 3 4 3 3 3" xfId="25603" xr:uid="{00000000-0005-0000-0000-000017640000}"/>
    <cellStyle name="Normal 57 3 4 3 5" xfId="20590" xr:uid="{00000000-0005-0000-0000-000082500000}"/>
    <cellStyle name="Normal 57 3 4 4" xfId="12183" xr:uid="{00000000-0005-0000-0000-0000A82F0000}"/>
    <cellStyle name="Normal 57 3 4 4 3" xfId="27278" xr:uid="{00000000-0005-0000-0000-0000A26A0000}"/>
    <cellStyle name="Normal 57 3 4 5" xfId="7162" xr:uid="{00000000-0005-0000-0000-00000B1C0000}"/>
    <cellStyle name="Normal 57 3 4 5 3" xfId="22261" xr:uid="{00000000-0005-0000-0000-000009570000}"/>
    <cellStyle name="Normal 57 3 4 7" xfId="17248" xr:uid="{00000000-0005-0000-0000-000074430000}"/>
    <cellStyle name="Normal 57 3 5" xfId="2944" xr:uid="{00000000-0005-0000-0000-0000910B0000}"/>
    <cellStyle name="Normal 57 3 5 2" xfId="13018" xr:uid="{00000000-0005-0000-0000-0000EB320000}"/>
    <cellStyle name="Normal 57 3 5 2 3" xfId="28113" xr:uid="{00000000-0005-0000-0000-0000E56D0000}"/>
    <cellStyle name="Normal 57 3 5 3" xfId="7998" xr:uid="{00000000-0005-0000-0000-00004F1F0000}"/>
    <cellStyle name="Normal 57 3 5 3 3" xfId="23096" xr:uid="{00000000-0005-0000-0000-00004C5A0000}"/>
    <cellStyle name="Normal 57 3 5 5" xfId="18083" xr:uid="{00000000-0005-0000-0000-0000B7460000}"/>
    <cellStyle name="Normal 57 3 6" xfId="4637" xr:uid="{00000000-0005-0000-0000-00002E120000}"/>
    <cellStyle name="Normal 57 3 6 2" xfId="14689" xr:uid="{00000000-0005-0000-0000-000072390000}"/>
    <cellStyle name="Normal 57 3 6 2 3" xfId="29784" xr:uid="{00000000-0005-0000-0000-00006C740000}"/>
    <cellStyle name="Normal 57 3 6 3" xfId="9669" xr:uid="{00000000-0005-0000-0000-0000D6250000}"/>
    <cellStyle name="Normal 57 3 6 3 3" xfId="24767" xr:uid="{00000000-0005-0000-0000-0000D3600000}"/>
    <cellStyle name="Normal 57 3 6 5" xfId="19754" xr:uid="{00000000-0005-0000-0000-00003E4D0000}"/>
    <cellStyle name="Normal 57 3 7" xfId="11347" xr:uid="{00000000-0005-0000-0000-0000642C0000}"/>
    <cellStyle name="Normal 57 3 7 3" xfId="26442" xr:uid="{00000000-0005-0000-0000-00005E670000}"/>
    <cellStyle name="Normal 57 3 8" xfId="6326" xr:uid="{00000000-0005-0000-0000-0000C7180000}"/>
    <cellStyle name="Normal 57 3 8 3" xfId="21425" xr:uid="{00000000-0005-0000-0000-0000C5530000}"/>
    <cellStyle name="Normal 57 4" xfId="1352" xr:uid="{00000000-0005-0000-0000-000058050000}"/>
    <cellStyle name="Normal 57 4 2" xfId="1775" xr:uid="{00000000-0005-0000-0000-0000FF060000}"/>
    <cellStyle name="Normal 57 4 2 2" xfId="2614" xr:uid="{00000000-0005-0000-0000-0000460A0000}"/>
    <cellStyle name="Normal 57 4 2 2 2" xfId="4303" xr:uid="{00000000-0005-0000-0000-0000E0100000}"/>
    <cellStyle name="Normal 57 4 2 2 2 2" xfId="14376" xr:uid="{00000000-0005-0000-0000-000039380000}"/>
    <cellStyle name="Normal 57 4 2 2 2 2 3" xfId="29471" xr:uid="{00000000-0005-0000-0000-000033730000}"/>
    <cellStyle name="Normal 57 4 2 2 2 3" xfId="9356" xr:uid="{00000000-0005-0000-0000-00009D240000}"/>
    <cellStyle name="Normal 57 4 2 2 2 3 3" xfId="24454" xr:uid="{00000000-0005-0000-0000-00009A5F0000}"/>
    <cellStyle name="Normal 57 4 2 2 2 5" xfId="19441" xr:uid="{00000000-0005-0000-0000-0000054C0000}"/>
    <cellStyle name="Normal 57 4 2 2 3" xfId="5995" xr:uid="{00000000-0005-0000-0000-00007C170000}"/>
    <cellStyle name="Normal 57 4 2 2 3 2" xfId="16047" xr:uid="{00000000-0005-0000-0000-0000C03E0000}"/>
    <cellStyle name="Normal 57 4 2 2 3 2 3" xfId="31142" xr:uid="{00000000-0005-0000-0000-0000BA790000}"/>
    <cellStyle name="Normal 57 4 2 2 3 3" xfId="11027" xr:uid="{00000000-0005-0000-0000-0000242B0000}"/>
    <cellStyle name="Normal 57 4 2 2 3 3 3" xfId="26125" xr:uid="{00000000-0005-0000-0000-000021660000}"/>
    <cellStyle name="Normal 57 4 2 2 3 5" xfId="21112" xr:uid="{00000000-0005-0000-0000-00008C520000}"/>
    <cellStyle name="Normal 57 4 2 2 4" xfId="12705" xr:uid="{00000000-0005-0000-0000-0000B2310000}"/>
    <cellStyle name="Normal 57 4 2 2 4 3" xfId="27800" xr:uid="{00000000-0005-0000-0000-0000AC6C0000}"/>
    <cellStyle name="Normal 57 4 2 2 5" xfId="7684" xr:uid="{00000000-0005-0000-0000-0000151E0000}"/>
    <cellStyle name="Normal 57 4 2 2 5 3" xfId="22783" xr:uid="{00000000-0005-0000-0000-000013590000}"/>
    <cellStyle name="Normal 57 4 2 2 7" xfId="17770" xr:uid="{00000000-0005-0000-0000-00007E450000}"/>
    <cellStyle name="Normal 57 4 2 3" xfId="3466" xr:uid="{00000000-0005-0000-0000-00009B0D0000}"/>
    <cellStyle name="Normal 57 4 2 3 2" xfId="13540" xr:uid="{00000000-0005-0000-0000-0000F5340000}"/>
    <cellStyle name="Normal 57 4 2 3 2 3" xfId="28635" xr:uid="{00000000-0005-0000-0000-0000EF6F0000}"/>
    <cellStyle name="Normal 57 4 2 3 3" xfId="8520" xr:uid="{00000000-0005-0000-0000-000059210000}"/>
    <cellStyle name="Normal 57 4 2 3 3 3" xfId="23618" xr:uid="{00000000-0005-0000-0000-0000565C0000}"/>
    <cellStyle name="Normal 57 4 2 3 5" xfId="18605" xr:uid="{00000000-0005-0000-0000-0000C1480000}"/>
    <cellStyle name="Normal 57 4 2 4" xfId="5159" xr:uid="{00000000-0005-0000-0000-000038140000}"/>
    <cellStyle name="Normal 57 4 2 4 2" xfId="15211" xr:uid="{00000000-0005-0000-0000-00007C3B0000}"/>
    <cellStyle name="Normal 57 4 2 4 2 3" xfId="30306" xr:uid="{00000000-0005-0000-0000-000076760000}"/>
    <cellStyle name="Normal 57 4 2 4 3" xfId="10191" xr:uid="{00000000-0005-0000-0000-0000E0270000}"/>
    <cellStyle name="Normal 57 4 2 4 3 3" xfId="25289" xr:uid="{00000000-0005-0000-0000-0000DD620000}"/>
    <cellStyle name="Normal 57 4 2 4 5" xfId="20276" xr:uid="{00000000-0005-0000-0000-0000484F0000}"/>
    <cellStyle name="Normal 57 4 2 5" xfId="11869" xr:uid="{00000000-0005-0000-0000-00006E2E0000}"/>
    <cellStyle name="Normal 57 4 2 5 3" xfId="26964" xr:uid="{00000000-0005-0000-0000-000068690000}"/>
    <cellStyle name="Normal 57 4 2 6" xfId="6848" xr:uid="{00000000-0005-0000-0000-0000D11A0000}"/>
    <cellStyle name="Normal 57 4 2 6 3" xfId="21947" xr:uid="{00000000-0005-0000-0000-0000CF550000}"/>
    <cellStyle name="Normal 57 4 2 8" xfId="16934" xr:uid="{00000000-0005-0000-0000-00003A420000}"/>
    <cellStyle name="Normal 57 4 3" xfId="2196" xr:uid="{00000000-0005-0000-0000-0000A4080000}"/>
    <cellStyle name="Normal 57 4 3 2" xfId="3885" xr:uid="{00000000-0005-0000-0000-00003E0F0000}"/>
    <cellStyle name="Normal 57 4 3 2 2" xfId="13958" xr:uid="{00000000-0005-0000-0000-000097360000}"/>
    <cellStyle name="Normal 57 4 3 2 2 3" xfId="29053" xr:uid="{00000000-0005-0000-0000-000091710000}"/>
    <cellStyle name="Normal 57 4 3 2 3" xfId="8938" xr:uid="{00000000-0005-0000-0000-0000FB220000}"/>
    <cellStyle name="Normal 57 4 3 2 3 3" xfId="24036" xr:uid="{00000000-0005-0000-0000-0000F85D0000}"/>
    <cellStyle name="Normal 57 4 3 2 5" xfId="19023" xr:uid="{00000000-0005-0000-0000-0000634A0000}"/>
    <cellStyle name="Normal 57 4 3 3" xfId="5577" xr:uid="{00000000-0005-0000-0000-0000DA150000}"/>
    <cellStyle name="Normal 57 4 3 3 2" xfId="15629" xr:uid="{00000000-0005-0000-0000-00001E3D0000}"/>
    <cellStyle name="Normal 57 4 3 3 2 3" xfId="30724" xr:uid="{00000000-0005-0000-0000-000018780000}"/>
    <cellStyle name="Normal 57 4 3 3 3" xfId="10609" xr:uid="{00000000-0005-0000-0000-000082290000}"/>
    <cellStyle name="Normal 57 4 3 3 3 3" xfId="25707" xr:uid="{00000000-0005-0000-0000-00007F640000}"/>
    <cellStyle name="Normal 57 4 3 3 5" xfId="20694" xr:uid="{00000000-0005-0000-0000-0000EA500000}"/>
    <cellStyle name="Normal 57 4 3 4" xfId="12287" xr:uid="{00000000-0005-0000-0000-000010300000}"/>
    <cellStyle name="Normal 57 4 3 4 3" xfId="27382" xr:uid="{00000000-0005-0000-0000-00000A6B0000}"/>
    <cellStyle name="Normal 57 4 3 5" xfId="7266" xr:uid="{00000000-0005-0000-0000-0000731C0000}"/>
    <cellStyle name="Normal 57 4 3 5 3" xfId="22365" xr:uid="{00000000-0005-0000-0000-000071570000}"/>
    <cellStyle name="Normal 57 4 3 7" xfId="17352" xr:uid="{00000000-0005-0000-0000-0000DC430000}"/>
    <cellStyle name="Normal 57 4 4" xfId="3048" xr:uid="{00000000-0005-0000-0000-0000F90B0000}"/>
    <cellStyle name="Normal 57 4 4 2" xfId="13122" xr:uid="{00000000-0005-0000-0000-000053330000}"/>
    <cellStyle name="Normal 57 4 4 2 3" xfId="28217" xr:uid="{00000000-0005-0000-0000-00004D6E0000}"/>
    <cellStyle name="Normal 57 4 4 3" xfId="8102" xr:uid="{00000000-0005-0000-0000-0000B71F0000}"/>
    <cellStyle name="Normal 57 4 4 3 3" xfId="23200" xr:uid="{00000000-0005-0000-0000-0000B45A0000}"/>
    <cellStyle name="Normal 57 4 4 5" xfId="18187" xr:uid="{00000000-0005-0000-0000-00001F470000}"/>
    <cellStyle name="Normal 57 4 5" xfId="4741" xr:uid="{00000000-0005-0000-0000-000096120000}"/>
    <cellStyle name="Normal 57 4 5 2" xfId="14793" xr:uid="{00000000-0005-0000-0000-0000DA390000}"/>
    <cellStyle name="Normal 57 4 5 2 3" xfId="29888" xr:uid="{00000000-0005-0000-0000-0000D4740000}"/>
    <cellStyle name="Normal 57 4 5 3" xfId="9773" xr:uid="{00000000-0005-0000-0000-00003E260000}"/>
    <cellStyle name="Normal 57 4 5 3 3" xfId="24871" xr:uid="{00000000-0005-0000-0000-00003B610000}"/>
    <cellStyle name="Normal 57 4 5 5" xfId="19858" xr:uid="{00000000-0005-0000-0000-0000A64D0000}"/>
    <cellStyle name="Normal 57 4 6" xfId="11451" xr:uid="{00000000-0005-0000-0000-0000CC2C0000}"/>
    <cellStyle name="Normal 57 4 6 3" xfId="26546" xr:uid="{00000000-0005-0000-0000-0000C6670000}"/>
    <cellStyle name="Normal 57 4 7" xfId="6430" xr:uid="{00000000-0005-0000-0000-00002F190000}"/>
    <cellStyle name="Normal 57 4 7 3" xfId="21529" xr:uid="{00000000-0005-0000-0000-00002D540000}"/>
    <cellStyle name="Normal 57 4 9" xfId="16516" xr:uid="{00000000-0005-0000-0000-000098400000}"/>
    <cellStyle name="Normal 57 5" xfId="1565" xr:uid="{00000000-0005-0000-0000-00002D060000}"/>
    <cellStyle name="Normal 57 5 2" xfId="2406" xr:uid="{00000000-0005-0000-0000-000076090000}"/>
    <cellStyle name="Normal 57 5 2 2" xfId="4095" xr:uid="{00000000-0005-0000-0000-000010100000}"/>
    <cellStyle name="Normal 57 5 2 2 2" xfId="14168" xr:uid="{00000000-0005-0000-0000-000069370000}"/>
    <cellStyle name="Normal 57 5 2 2 2 3" xfId="29263" xr:uid="{00000000-0005-0000-0000-000063720000}"/>
    <cellStyle name="Normal 57 5 2 2 3" xfId="9148" xr:uid="{00000000-0005-0000-0000-0000CD230000}"/>
    <cellStyle name="Normal 57 5 2 2 3 3" xfId="24246" xr:uid="{00000000-0005-0000-0000-0000CA5E0000}"/>
    <cellStyle name="Normal 57 5 2 2 5" xfId="19233" xr:uid="{00000000-0005-0000-0000-0000354B0000}"/>
    <cellStyle name="Normal 57 5 2 3" xfId="5787" xr:uid="{00000000-0005-0000-0000-0000AC160000}"/>
    <cellStyle name="Normal 57 5 2 3 2" xfId="15839" xr:uid="{00000000-0005-0000-0000-0000F03D0000}"/>
    <cellStyle name="Normal 57 5 2 3 2 3" xfId="30934" xr:uid="{00000000-0005-0000-0000-0000EA780000}"/>
    <cellStyle name="Normal 57 5 2 3 3" xfId="10819" xr:uid="{00000000-0005-0000-0000-0000542A0000}"/>
    <cellStyle name="Normal 57 5 2 3 3 3" xfId="25917" xr:uid="{00000000-0005-0000-0000-000051650000}"/>
    <cellStyle name="Normal 57 5 2 3 5" xfId="20904" xr:uid="{00000000-0005-0000-0000-0000BC510000}"/>
    <cellStyle name="Normal 57 5 2 4" xfId="12497" xr:uid="{00000000-0005-0000-0000-0000E2300000}"/>
    <cellStyle name="Normal 57 5 2 4 3" xfId="27592" xr:uid="{00000000-0005-0000-0000-0000DC6B0000}"/>
    <cellStyle name="Normal 57 5 2 5" xfId="7476" xr:uid="{00000000-0005-0000-0000-0000451D0000}"/>
    <cellStyle name="Normal 57 5 2 5 3" xfId="22575" xr:uid="{00000000-0005-0000-0000-000043580000}"/>
    <cellStyle name="Normal 57 5 2 7" xfId="17562" xr:uid="{00000000-0005-0000-0000-0000AE440000}"/>
    <cellStyle name="Normal 57 5 3" xfId="3258" xr:uid="{00000000-0005-0000-0000-0000CB0C0000}"/>
    <cellStyle name="Normal 57 5 3 2" xfId="13332" xr:uid="{00000000-0005-0000-0000-000025340000}"/>
    <cellStyle name="Normal 57 5 3 2 3" xfId="28427" xr:uid="{00000000-0005-0000-0000-00001F6F0000}"/>
    <cellStyle name="Normal 57 5 3 3" xfId="8312" xr:uid="{00000000-0005-0000-0000-000089200000}"/>
    <cellStyle name="Normal 57 5 3 3 3" xfId="23410" xr:uid="{00000000-0005-0000-0000-0000865B0000}"/>
    <cellStyle name="Normal 57 5 3 5" xfId="18397" xr:uid="{00000000-0005-0000-0000-0000F1470000}"/>
    <cellStyle name="Normal 57 5 4" xfId="4951" xr:uid="{00000000-0005-0000-0000-000068130000}"/>
    <cellStyle name="Normal 57 5 4 2" xfId="15003" xr:uid="{00000000-0005-0000-0000-0000AC3A0000}"/>
    <cellStyle name="Normal 57 5 4 2 3" xfId="30098" xr:uid="{00000000-0005-0000-0000-0000A6750000}"/>
    <cellStyle name="Normal 57 5 4 3" xfId="9983" xr:uid="{00000000-0005-0000-0000-000010270000}"/>
    <cellStyle name="Normal 57 5 4 3 3" xfId="25081" xr:uid="{00000000-0005-0000-0000-00000D620000}"/>
    <cellStyle name="Normal 57 5 4 5" xfId="20068" xr:uid="{00000000-0005-0000-0000-0000784E0000}"/>
    <cellStyle name="Normal 57 5 5" xfId="11661" xr:uid="{00000000-0005-0000-0000-00009E2D0000}"/>
    <cellStyle name="Normal 57 5 5 3" xfId="26756" xr:uid="{00000000-0005-0000-0000-000098680000}"/>
    <cellStyle name="Normal 57 5 6" xfId="6640" xr:uid="{00000000-0005-0000-0000-0000011A0000}"/>
    <cellStyle name="Normal 57 5 6 3" xfId="21739" xr:uid="{00000000-0005-0000-0000-0000FF540000}"/>
    <cellStyle name="Normal 57 5 8" xfId="16726" xr:uid="{00000000-0005-0000-0000-00006A410000}"/>
    <cellStyle name="Normal 57 6" xfId="1986" xr:uid="{00000000-0005-0000-0000-0000D2070000}"/>
    <cellStyle name="Normal 57 6 2" xfId="3677" xr:uid="{00000000-0005-0000-0000-00006E0E0000}"/>
    <cellStyle name="Normal 57 6 2 2" xfId="13750" xr:uid="{00000000-0005-0000-0000-0000C7350000}"/>
    <cellStyle name="Normal 57 6 2 2 3" xfId="28845" xr:uid="{00000000-0005-0000-0000-0000C1700000}"/>
    <cellStyle name="Normal 57 6 2 3" xfId="8730" xr:uid="{00000000-0005-0000-0000-00002B220000}"/>
    <cellStyle name="Normal 57 6 2 3 3" xfId="23828" xr:uid="{00000000-0005-0000-0000-0000285D0000}"/>
    <cellStyle name="Normal 57 6 2 5" xfId="18815" xr:uid="{00000000-0005-0000-0000-000093490000}"/>
    <cellStyle name="Normal 57 6 3" xfId="5369" xr:uid="{00000000-0005-0000-0000-00000A150000}"/>
    <cellStyle name="Normal 57 6 3 2" xfId="15421" xr:uid="{00000000-0005-0000-0000-00004E3C0000}"/>
    <cellStyle name="Normal 57 6 3 2 3" xfId="30516" xr:uid="{00000000-0005-0000-0000-000048770000}"/>
    <cellStyle name="Normal 57 6 3 3" xfId="10401" xr:uid="{00000000-0005-0000-0000-0000B2280000}"/>
    <cellStyle name="Normal 57 6 3 3 3" xfId="25499" xr:uid="{00000000-0005-0000-0000-0000AF630000}"/>
    <cellStyle name="Normal 57 6 3 5" xfId="20486" xr:uid="{00000000-0005-0000-0000-00001A500000}"/>
    <cellStyle name="Normal 57 6 4" xfId="12079" xr:uid="{00000000-0005-0000-0000-0000402F0000}"/>
    <cellStyle name="Normal 57 6 4 3" xfId="27174" xr:uid="{00000000-0005-0000-0000-00003A6A0000}"/>
    <cellStyle name="Normal 57 6 5" xfId="7058" xr:uid="{00000000-0005-0000-0000-0000A31B0000}"/>
    <cellStyle name="Normal 57 6 5 3" xfId="22157" xr:uid="{00000000-0005-0000-0000-0000A1560000}"/>
    <cellStyle name="Normal 57 6 7" xfId="17144" xr:uid="{00000000-0005-0000-0000-00000C430000}"/>
    <cellStyle name="Normal 57 7" xfId="2836" xr:uid="{00000000-0005-0000-0000-0000250B0000}"/>
    <cellStyle name="Normal 57 7 2" xfId="12914" xr:uid="{00000000-0005-0000-0000-000083320000}"/>
    <cellStyle name="Normal 57 7 2 3" xfId="28009" xr:uid="{00000000-0005-0000-0000-00007D6D0000}"/>
    <cellStyle name="Normal 57 7 3" xfId="7894" xr:uid="{00000000-0005-0000-0000-0000E71E0000}"/>
    <cellStyle name="Normal 57 7 3 3" xfId="22992" xr:uid="{00000000-0005-0000-0000-0000E4590000}"/>
    <cellStyle name="Normal 57 7 5" xfId="17979" xr:uid="{00000000-0005-0000-0000-00004F460000}"/>
    <cellStyle name="Normal 57 8" xfId="4530" xr:uid="{00000000-0005-0000-0000-0000C3110000}"/>
    <cellStyle name="Normal 57 8 2" xfId="14585" xr:uid="{00000000-0005-0000-0000-00000A390000}"/>
    <cellStyle name="Normal 57 8 2 3" xfId="29680" xr:uid="{00000000-0005-0000-0000-000004740000}"/>
    <cellStyle name="Normal 57 8 3" xfId="9565" xr:uid="{00000000-0005-0000-0000-00006E250000}"/>
    <cellStyle name="Normal 57 8 3 3" xfId="24663" xr:uid="{00000000-0005-0000-0000-00006B600000}"/>
    <cellStyle name="Normal 57 8 5" xfId="19650" xr:uid="{00000000-0005-0000-0000-0000D64C0000}"/>
    <cellStyle name="Normal 57 9" xfId="11241" xr:uid="{00000000-0005-0000-0000-0000FA2B0000}"/>
    <cellStyle name="Normal 57 9 3" xfId="26338" xr:uid="{00000000-0005-0000-0000-0000F6660000}"/>
    <cellStyle name="Normal 58" xfId="865" xr:uid="{00000000-0005-0000-0000-000070030000}"/>
    <cellStyle name="Normal 59" xfId="866" xr:uid="{00000000-0005-0000-0000-000071030000}"/>
    <cellStyle name="Normal 6" xfId="171" xr:uid="{00000000-0005-0000-0000-0000B1000000}"/>
    <cellStyle name="Normal 6 2" xfId="557" xr:uid="{00000000-0005-0000-0000-00003A020000}"/>
    <cellStyle name="Normal 6 2 10" xfId="1535" xr:uid="{00000000-0005-0000-0000-00000F060000}"/>
    <cellStyle name="Normal 6 2 10 2" xfId="2376" xr:uid="{00000000-0005-0000-0000-000058090000}"/>
    <cellStyle name="Normal 6 2 10 2 2" xfId="4065" xr:uid="{00000000-0005-0000-0000-0000F20F0000}"/>
    <cellStyle name="Normal 6 2 10 2 2 2" xfId="14138" xr:uid="{00000000-0005-0000-0000-00004B370000}"/>
    <cellStyle name="Normal 6 2 10 2 2 2 3" xfId="29233" xr:uid="{00000000-0005-0000-0000-000045720000}"/>
    <cellStyle name="Normal 6 2 10 2 2 3" xfId="9118" xr:uid="{00000000-0005-0000-0000-0000AF230000}"/>
    <cellStyle name="Normal 6 2 10 2 2 3 3" xfId="24216" xr:uid="{00000000-0005-0000-0000-0000AC5E0000}"/>
    <cellStyle name="Normal 6 2 10 2 2 5" xfId="19203" xr:uid="{00000000-0005-0000-0000-0000174B0000}"/>
    <cellStyle name="Normal 6 2 10 2 3" xfId="5757" xr:uid="{00000000-0005-0000-0000-00008E160000}"/>
    <cellStyle name="Normal 6 2 10 2 3 2" xfId="15809" xr:uid="{00000000-0005-0000-0000-0000D23D0000}"/>
    <cellStyle name="Normal 6 2 10 2 3 2 3" xfId="30904" xr:uid="{00000000-0005-0000-0000-0000CC780000}"/>
    <cellStyle name="Normal 6 2 10 2 3 3" xfId="10789" xr:uid="{00000000-0005-0000-0000-0000362A0000}"/>
    <cellStyle name="Normal 6 2 10 2 3 3 3" xfId="25887" xr:uid="{00000000-0005-0000-0000-000033650000}"/>
    <cellStyle name="Normal 6 2 10 2 3 5" xfId="20874" xr:uid="{00000000-0005-0000-0000-00009E510000}"/>
    <cellStyle name="Normal 6 2 10 2 4" xfId="12467" xr:uid="{00000000-0005-0000-0000-0000C4300000}"/>
    <cellStyle name="Normal 6 2 10 2 4 3" xfId="27562" xr:uid="{00000000-0005-0000-0000-0000BE6B0000}"/>
    <cellStyle name="Normal 6 2 10 2 5" xfId="7446" xr:uid="{00000000-0005-0000-0000-0000271D0000}"/>
    <cellStyle name="Normal 6 2 10 2 5 3" xfId="22545" xr:uid="{00000000-0005-0000-0000-000025580000}"/>
    <cellStyle name="Normal 6 2 10 2 7" xfId="17532" xr:uid="{00000000-0005-0000-0000-000090440000}"/>
    <cellStyle name="Normal 6 2 10 3" xfId="3228" xr:uid="{00000000-0005-0000-0000-0000AD0C0000}"/>
    <cellStyle name="Normal 6 2 10 3 2" xfId="13302" xr:uid="{00000000-0005-0000-0000-000007340000}"/>
    <cellStyle name="Normal 6 2 10 3 2 3" xfId="28397" xr:uid="{00000000-0005-0000-0000-0000016F0000}"/>
    <cellStyle name="Normal 6 2 10 3 3" xfId="8282" xr:uid="{00000000-0005-0000-0000-00006B200000}"/>
    <cellStyle name="Normal 6 2 10 3 3 3" xfId="23380" xr:uid="{00000000-0005-0000-0000-0000685B0000}"/>
    <cellStyle name="Normal 6 2 10 3 5" xfId="18367" xr:uid="{00000000-0005-0000-0000-0000D3470000}"/>
    <cellStyle name="Normal 6 2 10 4" xfId="4921" xr:uid="{00000000-0005-0000-0000-00004A130000}"/>
    <cellStyle name="Normal 6 2 10 4 2" xfId="14973" xr:uid="{00000000-0005-0000-0000-00008E3A0000}"/>
    <cellStyle name="Normal 6 2 10 4 2 3" xfId="30068" xr:uid="{00000000-0005-0000-0000-000088750000}"/>
    <cellStyle name="Normal 6 2 10 4 3" xfId="9953" xr:uid="{00000000-0005-0000-0000-0000F2260000}"/>
    <cellStyle name="Normal 6 2 10 4 3 3" xfId="25051" xr:uid="{00000000-0005-0000-0000-0000EF610000}"/>
    <cellStyle name="Normal 6 2 10 4 5" xfId="20038" xr:uid="{00000000-0005-0000-0000-00005A4E0000}"/>
    <cellStyle name="Normal 6 2 10 5" xfId="11631" xr:uid="{00000000-0005-0000-0000-0000802D0000}"/>
    <cellStyle name="Normal 6 2 10 5 3" xfId="26726" xr:uid="{00000000-0005-0000-0000-00007A680000}"/>
    <cellStyle name="Normal 6 2 10 6" xfId="6610" xr:uid="{00000000-0005-0000-0000-0000E3190000}"/>
    <cellStyle name="Normal 6 2 10 6 3" xfId="21709" xr:uid="{00000000-0005-0000-0000-0000E1540000}"/>
    <cellStyle name="Normal 6 2 10 8" xfId="16696" xr:uid="{00000000-0005-0000-0000-00004C410000}"/>
    <cellStyle name="Normal 6 2 11" xfId="1956" xr:uid="{00000000-0005-0000-0000-0000B4070000}"/>
    <cellStyle name="Normal 6 2 11 2" xfId="3647" xr:uid="{00000000-0005-0000-0000-0000500E0000}"/>
    <cellStyle name="Normal 6 2 11 2 2" xfId="13720" xr:uid="{00000000-0005-0000-0000-0000A9350000}"/>
    <cellStyle name="Normal 6 2 11 2 2 3" xfId="28815" xr:uid="{00000000-0005-0000-0000-0000A3700000}"/>
    <cellStyle name="Normal 6 2 11 2 3" xfId="8700" xr:uid="{00000000-0005-0000-0000-00000D220000}"/>
    <cellStyle name="Normal 6 2 11 2 3 3" xfId="23798" xr:uid="{00000000-0005-0000-0000-00000A5D0000}"/>
    <cellStyle name="Normal 6 2 11 2 5" xfId="18785" xr:uid="{00000000-0005-0000-0000-000075490000}"/>
    <cellStyle name="Normal 6 2 11 3" xfId="5339" xr:uid="{00000000-0005-0000-0000-0000EC140000}"/>
    <cellStyle name="Normal 6 2 11 3 2" xfId="15391" xr:uid="{00000000-0005-0000-0000-0000303C0000}"/>
    <cellStyle name="Normal 6 2 11 3 2 3" xfId="30486" xr:uid="{00000000-0005-0000-0000-00002A770000}"/>
    <cellStyle name="Normal 6 2 11 3 3" xfId="10371" xr:uid="{00000000-0005-0000-0000-000094280000}"/>
    <cellStyle name="Normal 6 2 11 3 3 3" xfId="25469" xr:uid="{00000000-0005-0000-0000-000091630000}"/>
    <cellStyle name="Normal 6 2 11 3 5" xfId="20456" xr:uid="{00000000-0005-0000-0000-0000FC4F0000}"/>
    <cellStyle name="Normal 6 2 11 4" xfId="12049" xr:uid="{00000000-0005-0000-0000-0000222F0000}"/>
    <cellStyle name="Normal 6 2 11 4 3" xfId="27144" xr:uid="{00000000-0005-0000-0000-00001C6A0000}"/>
    <cellStyle name="Normal 6 2 11 5" xfId="7028" xr:uid="{00000000-0005-0000-0000-0000851B0000}"/>
    <cellStyle name="Normal 6 2 11 5 3" xfId="22127" xr:uid="{00000000-0005-0000-0000-000083560000}"/>
    <cellStyle name="Normal 6 2 11 7" xfId="17114" xr:uid="{00000000-0005-0000-0000-0000EE420000}"/>
    <cellStyle name="Normal 6 2 12" xfId="2804" xr:uid="{00000000-0005-0000-0000-0000050B0000}"/>
    <cellStyle name="Normal 6 2 12 2" xfId="12884" xr:uid="{00000000-0005-0000-0000-000065320000}"/>
    <cellStyle name="Normal 6 2 12 2 3" xfId="27979" xr:uid="{00000000-0005-0000-0000-00005F6D0000}"/>
    <cellStyle name="Normal 6 2 12 3" xfId="7864" xr:uid="{00000000-0005-0000-0000-0000C91E0000}"/>
    <cellStyle name="Normal 6 2 12 3 3" xfId="22962" xr:uid="{00000000-0005-0000-0000-0000C6590000}"/>
    <cellStyle name="Normal 6 2 12 5" xfId="17949" xr:uid="{00000000-0005-0000-0000-000031460000}"/>
    <cellStyle name="Normal 6 2 13" xfId="4499" xr:uid="{00000000-0005-0000-0000-0000A4110000}"/>
    <cellStyle name="Normal 6 2 13 2" xfId="14555" xr:uid="{00000000-0005-0000-0000-0000EC380000}"/>
    <cellStyle name="Normal 6 2 13 2 3" xfId="29650" xr:uid="{00000000-0005-0000-0000-0000E6730000}"/>
    <cellStyle name="Normal 6 2 13 3" xfId="9535" xr:uid="{00000000-0005-0000-0000-000050250000}"/>
    <cellStyle name="Normal 6 2 13 3 3" xfId="24633" xr:uid="{00000000-0005-0000-0000-00004D600000}"/>
    <cellStyle name="Normal 6 2 13 5" xfId="19620" xr:uid="{00000000-0005-0000-0000-0000B84C0000}"/>
    <cellStyle name="Normal 6 2 14" xfId="11211" xr:uid="{00000000-0005-0000-0000-0000DC2B0000}"/>
    <cellStyle name="Normal 6 2 14 3" xfId="26308" xr:uid="{00000000-0005-0000-0000-0000D8660000}"/>
    <cellStyle name="Normal 6 2 15" xfId="6189" xr:uid="{00000000-0005-0000-0000-00003E180000}"/>
    <cellStyle name="Normal 6 2 15 3" xfId="21291" xr:uid="{00000000-0005-0000-0000-00003F530000}"/>
    <cellStyle name="Normal 6 2 16" xfId="31370" xr:uid="{616C1BCA-B84D-4D9E-A384-033FB1D10529}"/>
    <cellStyle name="Normal 6 2 17" xfId="16276" xr:uid="{00000000-0005-0000-0000-0000A83F0000}"/>
    <cellStyle name="Normal 6 2 2" xfId="869" xr:uid="{00000000-0005-0000-0000-000074030000}"/>
    <cellStyle name="Normal 6 2 2 2" xfId="2787" xr:uid="{00000000-0005-0000-0000-0000F30A0000}"/>
    <cellStyle name="Normal 6 2 2 2 2" xfId="4476" xr:uid="{00000000-0005-0000-0000-00008D110000}"/>
    <cellStyle name="Normal 6 2 2 2 2 2" xfId="14548" xr:uid="{00000000-0005-0000-0000-0000E5380000}"/>
    <cellStyle name="Normal 6 2 2 2 2 2 3" xfId="29643" xr:uid="{00000000-0005-0000-0000-0000DF730000}"/>
    <cellStyle name="Normal 6 2 2 2 2 3" xfId="9528" xr:uid="{00000000-0005-0000-0000-000049250000}"/>
    <cellStyle name="Normal 6 2 2 2 2 3 3" xfId="24626" xr:uid="{00000000-0005-0000-0000-000046600000}"/>
    <cellStyle name="Normal 6 2 2 2 2 5" xfId="19613" xr:uid="{00000000-0005-0000-0000-0000B14C0000}"/>
    <cellStyle name="Normal 6 2 2 2 3" xfId="6167" xr:uid="{00000000-0005-0000-0000-000028180000}"/>
    <cellStyle name="Normal 6 2 2 2 3 2" xfId="16219" xr:uid="{00000000-0005-0000-0000-00006C3F0000}"/>
    <cellStyle name="Normal 6 2 2 2 3 3" xfId="11199" xr:uid="{00000000-0005-0000-0000-0000D02B0000}"/>
    <cellStyle name="Normal 6 2 2 2 3 3 3" xfId="26297" xr:uid="{00000000-0005-0000-0000-0000CD660000}"/>
    <cellStyle name="Normal 6 2 2 2 3 5" xfId="21284" xr:uid="{00000000-0005-0000-0000-000038530000}"/>
    <cellStyle name="Normal 6 2 2 2 4" xfId="12877" xr:uid="{00000000-0005-0000-0000-00005E320000}"/>
    <cellStyle name="Normal 6 2 2 2 4 3" xfId="27972" xr:uid="{00000000-0005-0000-0000-0000586D0000}"/>
    <cellStyle name="Normal 6 2 2 2 5" xfId="7856" xr:uid="{00000000-0005-0000-0000-0000C11E0000}"/>
    <cellStyle name="Normal 6 2 2 2 5 3" xfId="22955" xr:uid="{00000000-0005-0000-0000-0000BF590000}"/>
    <cellStyle name="Normal 6 2 2 2 7" xfId="17942" xr:uid="{00000000-0005-0000-0000-00002A460000}"/>
    <cellStyle name="Normal 6 2 3" xfId="870" xr:uid="{00000000-0005-0000-0000-000075030000}"/>
    <cellStyle name="Normal 6 2 3 10" xfId="6221" xr:uid="{00000000-0005-0000-0000-00005E180000}"/>
    <cellStyle name="Normal 6 2 3 10 3" xfId="21322" xr:uid="{00000000-0005-0000-0000-00005E530000}"/>
    <cellStyle name="Normal 6 2 3 12" xfId="16307" xr:uid="{00000000-0005-0000-0000-0000C73F0000}"/>
    <cellStyle name="Normal 6 2 3 2" xfId="1186" xr:uid="{00000000-0005-0000-0000-0000B2040000}"/>
    <cellStyle name="Normal 6 2 3 2 11" xfId="16361" xr:uid="{00000000-0005-0000-0000-0000FD3F0000}"/>
    <cellStyle name="Normal 6 2 3 2 2" xfId="1294" xr:uid="{00000000-0005-0000-0000-00001E050000}"/>
    <cellStyle name="Normal 6 2 3 2 2 10" xfId="16465" xr:uid="{00000000-0005-0000-0000-000065400000}"/>
    <cellStyle name="Normal 6 2 3 2 2 2" xfId="1511" xr:uid="{00000000-0005-0000-0000-0000F7050000}"/>
    <cellStyle name="Normal 6 2 3 2 2 2 2" xfId="1932" xr:uid="{00000000-0005-0000-0000-00009C070000}"/>
    <cellStyle name="Normal 6 2 3 2 2 2 2 2" xfId="2771" xr:uid="{00000000-0005-0000-0000-0000E30A0000}"/>
    <cellStyle name="Normal 6 2 3 2 2 2 2 2 2" xfId="4460" xr:uid="{00000000-0005-0000-0000-00007D110000}"/>
    <cellStyle name="Normal 6 2 3 2 2 2 2 2 2 2" xfId="14533" xr:uid="{00000000-0005-0000-0000-0000D6380000}"/>
    <cellStyle name="Normal 6 2 3 2 2 2 2 2 2 2 3" xfId="29628" xr:uid="{00000000-0005-0000-0000-0000D0730000}"/>
    <cellStyle name="Normal 6 2 3 2 2 2 2 2 2 3" xfId="9513" xr:uid="{00000000-0005-0000-0000-00003A250000}"/>
    <cellStyle name="Normal 6 2 3 2 2 2 2 2 2 3 3" xfId="24611" xr:uid="{00000000-0005-0000-0000-000037600000}"/>
    <cellStyle name="Normal 6 2 3 2 2 2 2 2 2 5" xfId="19598" xr:uid="{00000000-0005-0000-0000-0000A24C0000}"/>
    <cellStyle name="Normal 6 2 3 2 2 2 2 2 3" xfId="6152" xr:uid="{00000000-0005-0000-0000-000019180000}"/>
    <cellStyle name="Normal 6 2 3 2 2 2 2 2 3 2" xfId="16204" xr:uid="{00000000-0005-0000-0000-00005D3F0000}"/>
    <cellStyle name="Normal 6 2 3 2 2 2 2 2 3 3" xfId="11184" xr:uid="{00000000-0005-0000-0000-0000C12B0000}"/>
    <cellStyle name="Normal 6 2 3 2 2 2 2 2 3 3 3" xfId="26282" xr:uid="{00000000-0005-0000-0000-0000BE660000}"/>
    <cellStyle name="Normal 6 2 3 2 2 2 2 2 3 5" xfId="21269" xr:uid="{00000000-0005-0000-0000-000029530000}"/>
    <cellStyle name="Normal 6 2 3 2 2 2 2 2 4" xfId="12862" xr:uid="{00000000-0005-0000-0000-00004F320000}"/>
    <cellStyle name="Normal 6 2 3 2 2 2 2 2 4 3" xfId="27957" xr:uid="{00000000-0005-0000-0000-0000496D0000}"/>
    <cellStyle name="Normal 6 2 3 2 2 2 2 2 5" xfId="7841" xr:uid="{00000000-0005-0000-0000-0000B21E0000}"/>
    <cellStyle name="Normal 6 2 3 2 2 2 2 2 5 3" xfId="22940" xr:uid="{00000000-0005-0000-0000-0000B0590000}"/>
    <cellStyle name="Normal 6 2 3 2 2 2 2 2 7" xfId="17927" xr:uid="{00000000-0005-0000-0000-00001B460000}"/>
    <cellStyle name="Normal 6 2 3 2 2 2 2 3" xfId="3623" xr:uid="{00000000-0005-0000-0000-0000380E0000}"/>
    <cellStyle name="Normal 6 2 3 2 2 2 2 3 2" xfId="13697" xr:uid="{00000000-0005-0000-0000-000092350000}"/>
    <cellStyle name="Normal 6 2 3 2 2 2 2 3 2 3" xfId="28792" xr:uid="{00000000-0005-0000-0000-00008C700000}"/>
    <cellStyle name="Normal 6 2 3 2 2 2 2 3 3" xfId="8677" xr:uid="{00000000-0005-0000-0000-0000F6210000}"/>
    <cellStyle name="Normal 6 2 3 2 2 2 2 3 3 3" xfId="23775" xr:uid="{00000000-0005-0000-0000-0000F35C0000}"/>
    <cellStyle name="Normal 6 2 3 2 2 2 2 3 5" xfId="18762" xr:uid="{00000000-0005-0000-0000-00005E490000}"/>
    <cellStyle name="Normal 6 2 3 2 2 2 2 4" xfId="5316" xr:uid="{00000000-0005-0000-0000-0000D5140000}"/>
    <cellStyle name="Normal 6 2 3 2 2 2 2 4 2" xfId="15368" xr:uid="{00000000-0005-0000-0000-0000193C0000}"/>
    <cellStyle name="Normal 6 2 3 2 2 2 2 4 2 3" xfId="30463" xr:uid="{00000000-0005-0000-0000-000013770000}"/>
    <cellStyle name="Normal 6 2 3 2 2 2 2 4 3" xfId="10348" xr:uid="{00000000-0005-0000-0000-00007D280000}"/>
    <cellStyle name="Normal 6 2 3 2 2 2 2 4 3 3" xfId="25446" xr:uid="{00000000-0005-0000-0000-00007A630000}"/>
    <cellStyle name="Normal 6 2 3 2 2 2 2 4 5" xfId="20433" xr:uid="{00000000-0005-0000-0000-0000E54F0000}"/>
    <cellStyle name="Normal 6 2 3 2 2 2 2 5" xfId="12026" xr:uid="{00000000-0005-0000-0000-00000B2F0000}"/>
    <cellStyle name="Normal 6 2 3 2 2 2 2 5 3" xfId="27121" xr:uid="{00000000-0005-0000-0000-0000056A0000}"/>
    <cellStyle name="Normal 6 2 3 2 2 2 2 6" xfId="7005" xr:uid="{00000000-0005-0000-0000-00006E1B0000}"/>
    <cellStyle name="Normal 6 2 3 2 2 2 2 6 3" xfId="22104" xr:uid="{00000000-0005-0000-0000-00006C560000}"/>
    <cellStyle name="Normal 6 2 3 2 2 2 2 8" xfId="17091" xr:uid="{00000000-0005-0000-0000-0000D7420000}"/>
    <cellStyle name="Normal 6 2 3 2 2 2 3" xfId="2353" xr:uid="{00000000-0005-0000-0000-000041090000}"/>
    <cellStyle name="Normal 6 2 3 2 2 2 3 2" xfId="4042" xr:uid="{00000000-0005-0000-0000-0000DB0F0000}"/>
    <cellStyle name="Normal 6 2 3 2 2 2 3 2 2" xfId="14115" xr:uid="{00000000-0005-0000-0000-000034370000}"/>
    <cellStyle name="Normal 6 2 3 2 2 2 3 2 2 3" xfId="29210" xr:uid="{00000000-0005-0000-0000-00002E720000}"/>
    <cellStyle name="Normal 6 2 3 2 2 2 3 2 3" xfId="9095" xr:uid="{00000000-0005-0000-0000-000098230000}"/>
    <cellStyle name="Normal 6 2 3 2 2 2 3 2 3 3" xfId="24193" xr:uid="{00000000-0005-0000-0000-0000955E0000}"/>
    <cellStyle name="Normal 6 2 3 2 2 2 3 2 5" xfId="19180" xr:uid="{00000000-0005-0000-0000-0000004B0000}"/>
    <cellStyle name="Normal 6 2 3 2 2 2 3 3" xfId="5734" xr:uid="{00000000-0005-0000-0000-000077160000}"/>
    <cellStyle name="Normal 6 2 3 2 2 2 3 3 2" xfId="15786" xr:uid="{00000000-0005-0000-0000-0000BB3D0000}"/>
    <cellStyle name="Normal 6 2 3 2 2 2 3 3 2 3" xfId="30881" xr:uid="{00000000-0005-0000-0000-0000B5780000}"/>
    <cellStyle name="Normal 6 2 3 2 2 2 3 3 3" xfId="10766" xr:uid="{00000000-0005-0000-0000-00001F2A0000}"/>
    <cellStyle name="Normal 6 2 3 2 2 2 3 3 3 3" xfId="25864" xr:uid="{00000000-0005-0000-0000-00001C650000}"/>
    <cellStyle name="Normal 6 2 3 2 2 2 3 3 5" xfId="20851" xr:uid="{00000000-0005-0000-0000-000087510000}"/>
    <cellStyle name="Normal 6 2 3 2 2 2 3 4" xfId="12444" xr:uid="{00000000-0005-0000-0000-0000AD300000}"/>
    <cellStyle name="Normal 6 2 3 2 2 2 3 4 3" xfId="27539" xr:uid="{00000000-0005-0000-0000-0000A76B0000}"/>
    <cellStyle name="Normal 6 2 3 2 2 2 3 5" xfId="7423" xr:uid="{00000000-0005-0000-0000-0000101D0000}"/>
    <cellStyle name="Normal 6 2 3 2 2 2 3 5 3" xfId="22522" xr:uid="{00000000-0005-0000-0000-00000E580000}"/>
    <cellStyle name="Normal 6 2 3 2 2 2 3 7" xfId="17509" xr:uid="{00000000-0005-0000-0000-000079440000}"/>
    <cellStyle name="Normal 6 2 3 2 2 2 4" xfId="3205" xr:uid="{00000000-0005-0000-0000-0000960C0000}"/>
    <cellStyle name="Normal 6 2 3 2 2 2 4 2" xfId="13279" xr:uid="{00000000-0005-0000-0000-0000F0330000}"/>
    <cellStyle name="Normal 6 2 3 2 2 2 4 2 3" xfId="28374" xr:uid="{00000000-0005-0000-0000-0000EA6E0000}"/>
    <cellStyle name="Normal 6 2 3 2 2 2 4 3" xfId="8259" xr:uid="{00000000-0005-0000-0000-000054200000}"/>
    <cellStyle name="Normal 6 2 3 2 2 2 4 3 3" xfId="23357" xr:uid="{00000000-0005-0000-0000-0000515B0000}"/>
    <cellStyle name="Normal 6 2 3 2 2 2 4 5" xfId="18344" xr:uid="{00000000-0005-0000-0000-0000BC470000}"/>
    <cellStyle name="Normal 6 2 3 2 2 2 5" xfId="4898" xr:uid="{00000000-0005-0000-0000-000033130000}"/>
    <cellStyle name="Normal 6 2 3 2 2 2 5 2" xfId="14950" xr:uid="{00000000-0005-0000-0000-0000773A0000}"/>
    <cellStyle name="Normal 6 2 3 2 2 2 5 2 3" xfId="30045" xr:uid="{00000000-0005-0000-0000-000071750000}"/>
    <cellStyle name="Normal 6 2 3 2 2 2 5 3" xfId="9930" xr:uid="{00000000-0005-0000-0000-0000DB260000}"/>
    <cellStyle name="Normal 6 2 3 2 2 2 5 3 3" xfId="25028" xr:uid="{00000000-0005-0000-0000-0000D8610000}"/>
    <cellStyle name="Normal 6 2 3 2 2 2 5 5" xfId="20015" xr:uid="{00000000-0005-0000-0000-0000434E0000}"/>
    <cellStyle name="Normal 6 2 3 2 2 2 6" xfId="11608" xr:uid="{00000000-0005-0000-0000-0000692D0000}"/>
    <cellStyle name="Normal 6 2 3 2 2 2 6 3" xfId="26703" xr:uid="{00000000-0005-0000-0000-000063680000}"/>
    <cellStyle name="Normal 6 2 3 2 2 2 7" xfId="6587" xr:uid="{00000000-0005-0000-0000-0000CC190000}"/>
    <cellStyle name="Normal 6 2 3 2 2 2 7 3" xfId="21686" xr:uid="{00000000-0005-0000-0000-0000CA540000}"/>
    <cellStyle name="Normal 6 2 3 2 2 2 9" xfId="16673" xr:uid="{00000000-0005-0000-0000-000035410000}"/>
    <cellStyle name="Normal 6 2 3 2 2 3" xfId="1724" xr:uid="{00000000-0005-0000-0000-0000CC060000}"/>
    <cellStyle name="Normal 6 2 3 2 2 3 2" xfId="2563" xr:uid="{00000000-0005-0000-0000-0000130A0000}"/>
    <cellStyle name="Normal 6 2 3 2 2 3 2 2" xfId="4252" xr:uid="{00000000-0005-0000-0000-0000AD100000}"/>
    <cellStyle name="Normal 6 2 3 2 2 3 2 2 2" xfId="14325" xr:uid="{00000000-0005-0000-0000-000006380000}"/>
    <cellStyle name="Normal 6 2 3 2 2 3 2 2 2 3" xfId="29420" xr:uid="{00000000-0005-0000-0000-000000730000}"/>
    <cellStyle name="Normal 6 2 3 2 2 3 2 2 3" xfId="9305" xr:uid="{00000000-0005-0000-0000-00006A240000}"/>
    <cellStyle name="Normal 6 2 3 2 2 3 2 2 3 3" xfId="24403" xr:uid="{00000000-0005-0000-0000-0000675F0000}"/>
    <cellStyle name="Normal 6 2 3 2 2 3 2 2 5" xfId="19390" xr:uid="{00000000-0005-0000-0000-0000D24B0000}"/>
    <cellStyle name="Normal 6 2 3 2 2 3 2 3" xfId="5944" xr:uid="{00000000-0005-0000-0000-000049170000}"/>
    <cellStyle name="Normal 6 2 3 2 2 3 2 3 2" xfId="15996" xr:uid="{00000000-0005-0000-0000-00008D3E0000}"/>
    <cellStyle name="Normal 6 2 3 2 2 3 2 3 2 3" xfId="31091" xr:uid="{00000000-0005-0000-0000-000087790000}"/>
    <cellStyle name="Normal 6 2 3 2 2 3 2 3 3" xfId="10976" xr:uid="{00000000-0005-0000-0000-0000F12A0000}"/>
    <cellStyle name="Normal 6 2 3 2 2 3 2 3 3 3" xfId="26074" xr:uid="{00000000-0005-0000-0000-0000EE650000}"/>
    <cellStyle name="Normal 6 2 3 2 2 3 2 3 5" xfId="21061" xr:uid="{00000000-0005-0000-0000-000059520000}"/>
    <cellStyle name="Normal 6 2 3 2 2 3 2 4" xfId="12654" xr:uid="{00000000-0005-0000-0000-00007F310000}"/>
    <cellStyle name="Normal 6 2 3 2 2 3 2 4 3" xfId="27749" xr:uid="{00000000-0005-0000-0000-0000796C0000}"/>
    <cellStyle name="Normal 6 2 3 2 2 3 2 5" xfId="7633" xr:uid="{00000000-0005-0000-0000-0000E21D0000}"/>
    <cellStyle name="Normal 6 2 3 2 2 3 2 5 3" xfId="22732" xr:uid="{00000000-0005-0000-0000-0000E0580000}"/>
    <cellStyle name="Normal 6 2 3 2 2 3 2 7" xfId="17719" xr:uid="{00000000-0005-0000-0000-00004B450000}"/>
    <cellStyle name="Normal 6 2 3 2 2 3 3" xfId="3415" xr:uid="{00000000-0005-0000-0000-0000680D0000}"/>
    <cellStyle name="Normal 6 2 3 2 2 3 3 2" xfId="13489" xr:uid="{00000000-0005-0000-0000-0000C2340000}"/>
    <cellStyle name="Normal 6 2 3 2 2 3 3 2 3" xfId="28584" xr:uid="{00000000-0005-0000-0000-0000BC6F0000}"/>
    <cellStyle name="Normal 6 2 3 2 2 3 3 3" xfId="8469" xr:uid="{00000000-0005-0000-0000-000026210000}"/>
    <cellStyle name="Normal 6 2 3 2 2 3 3 3 3" xfId="23567" xr:uid="{00000000-0005-0000-0000-0000235C0000}"/>
    <cellStyle name="Normal 6 2 3 2 2 3 3 5" xfId="18554" xr:uid="{00000000-0005-0000-0000-00008E480000}"/>
    <cellStyle name="Normal 6 2 3 2 2 3 4" xfId="5108" xr:uid="{00000000-0005-0000-0000-000005140000}"/>
    <cellStyle name="Normal 6 2 3 2 2 3 4 2" xfId="15160" xr:uid="{00000000-0005-0000-0000-0000493B0000}"/>
    <cellStyle name="Normal 6 2 3 2 2 3 4 2 3" xfId="30255" xr:uid="{00000000-0005-0000-0000-000043760000}"/>
    <cellStyle name="Normal 6 2 3 2 2 3 4 3" xfId="10140" xr:uid="{00000000-0005-0000-0000-0000AD270000}"/>
    <cellStyle name="Normal 6 2 3 2 2 3 4 3 3" xfId="25238" xr:uid="{00000000-0005-0000-0000-0000AA620000}"/>
    <cellStyle name="Normal 6 2 3 2 2 3 4 5" xfId="20225" xr:uid="{00000000-0005-0000-0000-0000154F0000}"/>
    <cellStyle name="Normal 6 2 3 2 2 3 5" xfId="11818" xr:uid="{00000000-0005-0000-0000-00003B2E0000}"/>
    <cellStyle name="Normal 6 2 3 2 2 3 5 3" xfId="26913" xr:uid="{00000000-0005-0000-0000-000035690000}"/>
    <cellStyle name="Normal 6 2 3 2 2 3 6" xfId="6797" xr:uid="{00000000-0005-0000-0000-00009E1A0000}"/>
    <cellStyle name="Normal 6 2 3 2 2 3 6 3" xfId="21896" xr:uid="{00000000-0005-0000-0000-00009C550000}"/>
    <cellStyle name="Normal 6 2 3 2 2 3 8" xfId="16883" xr:uid="{00000000-0005-0000-0000-000007420000}"/>
    <cellStyle name="Normal 6 2 3 2 2 4" xfId="2145" xr:uid="{00000000-0005-0000-0000-000071080000}"/>
    <cellStyle name="Normal 6 2 3 2 2 4 2" xfId="3834" xr:uid="{00000000-0005-0000-0000-00000B0F0000}"/>
    <cellStyle name="Normal 6 2 3 2 2 4 2 2" xfId="13907" xr:uid="{00000000-0005-0000-0000-000064360000}"/>
    <cellStyle name="Normal 6 2 3 2 2 4 2 2 3" xfId="29002" xr:uid="{00000000-0005-0000-0000-00005E710000}"/>
    <cellStyle name="Normal 6 2 3 2 2 4 2 3" xfId="8887" xr:uid="{00000000-0005-0000-0000-0000C8220000}"/>
    <cellStyle name="Normal 6 2 3 2 2 4 2 3 3" xfId="23985" xr:uid="{00000000-0005-0000-0000-0000C55D0000}"/>
    <cellStyle name="Normal 6 2 3 2 2 4 2 5" xfId="18972" xr:uid="{00000000-0005-0000-0000-0000304A0000}"/>
    <cellStyle name="Normal 6 2 3 2 2 4 3" xfId="5526" xr:uid="{00000000-0005-0000-0000-0000A7150000}"/>
    <cellStyle name="Normal 6 2 3 2 2 4 3 2" xfId="15578" xr:uid="{00000000-0005-0000-0000-0000EB3C0000}"/>
    <cellStyle name="Normal 6 2 3 2 2 4 3 2 3" xfId="30673" xr:uid="{00000000-0005-0000-0000-0000E5770000}"/>
    <cellStyle name="Normal 6 2 3 2 2 4 3 3" xfId="10558" xr:uid="{00000000-0005-0000-0000-00004F290000}"/>
    <cellStyle name="Normal 6 2 3 2 2 4 3 3 3" xfId="25656" xr:uid="{00000000-0005-0000-0000-00004C640000}"/>
    <cellStyle name="Normal 6 2 3 2 2 4 3 5" xfId="20643" xr:uid="{00000000-0005-0000-0000-0000B7500000}"/>
    <cellStyle name="Normal 6 2 3 2 2 4 4" xfId="12236" xr:uid="{00000000-0005-0000-0000-0000DD2F0000}"/>
    <cellStyle name="Normal 6 2 3 2 2 4 4 3" xfId="27331" xr:uid="{00000000-0005-0000-0000-0000D76A0000}"/>
    <cellStyle name="Normal 6 2 3 2 2 4 5" xfId="7215" xr:uid="{00000000-0005-0000-0000-0000401C0000}"/>
    <cellStyle name="Normal 6 2 3 2 2 4 5 3" xfId="22314" xr:uid="{00000000-0005-0000-0000-00003E570000}"/>
    <cellStyle name="Normal 6 2 3 2 2 4 7" xfId="17301" xr:uid="{00000000-0005-0000-0000-0000A9430000}"/>
    <cellStyle name="Normal 6 2 3 2 2 5" xfId="2997" xr:uid="{00000000-0005-0000-0000-0000C60B0000}"/>
    <cellStyle name="Normal 6 2 3 2 2 5 2" xfId="13071" xr:uid="{00000000-0005-0000-0000-000020330000}"/>
    <cellStyle name="Normal 6 2 3 2 2 5 2 3" xfId="28166" xr:uid="{00000000-0005-0000-0000-00001A6E0000}"/>
    <cellStyle name="Normal 6 2 3 2 2 5 3" xfId="8051" xr:uid="{00000000-0005-0000-0000-0000841F0000}"/>
    <cellStyle name="Normal 6 2 3 2 2 5 3 3" xfId="23149" xr:uid="{00000000-0005-0000-0000-0000815A0000}"/>
    <cellStyle name="Normal 6 2 3 2 2 5 5" xfId="18136" xr:uid="{00000000-0005-0000-0000-0000EC460000}"/>
    <cellStyle name="Normal 6 2 3 2 2 6" xfId="4690" xr:uid="{00000000-0005-0000-0000-000063120000}"/>
    <cellStyle name="Normal 6 2 3 2 2 6 2" xfId="14742" xr:uid="{00000000-0005-0000-0000-0000A7390000}"/>
    <cellStyle name="Normal 6 2 3 2 2 6 2 3" xfId="29837" xr:uid="{00000000-0005-0000-0000-0000A1740000}"/>
    <cellStyle name="Normal 6 2 3 2 2 6 3" xfId="9722" xr:uid="{00000000-0005-0000-0000-00000B260000}"/>
    <cellStyle name="Normal 6 2 3 2 2 6 3 3" xfId="24820" xr:uid="{00000000-0005-0000-0000-000008610000}"/>
    <cellStyle name="Normal 6 2 3 2 2 6 5" xfId="19807" xr:uid="{00000000-0005-0000-0000-0000734D0000}"/>
    <cellStyle name="Normal 6 2 3 2 2 7" xfId="11400" xr:uid="{00000000-0005-0000-0000-0000992C0000}"/>
    <cellStyle name="Normal 6 2 3 2 2 7 3" xfId="26495" xr:uid="{00000000-0005-0000-0000-000093670000}"/>
    <cellStyle name="Normal 6 2 3 2 2 8" xfId="6379" xr:uid="{00000000-0005-0000-0000-0000FC180000}"/>
    <cellStyle name="Normal 6 2 3 2 2 8 3" xfId="21478" xr:uid="{00000000-0005-0000-0000-0000FA530000}"/>
    <cellStyle name="Normal 6 2 3 2 3" xfId="1407" xr:uid="{00000000-0005-0000-0000-00008F050000}"/>
    <cellStyle name="Normal 6 2 3 2 3 2" xfId="1828" xr:uid="{00000000-0005-0000-0000-000034070000}"/>
    <cellStyle name="Normal 6 2 3 2 3 2 2" xfId="2667" xr:uid="{00000000-0005-0000-0000-00007B0A0000}"/>
    <cellStyle name="Normal 6 2 3 2 3 2 2 2" xfId="4356" xr:uid="{00000000-0005-0000-0000-000015110000}"/>
    <cellStyle name="Normal 6 2 3 2 3 2 2 2 2" xfId="14429" xr:uid="{00000000-0005-0000-0000-00006E380000}"/>
    <cellStyle name="Normal 6 2 3 2 3 2 2 2 2 3" xfId="29524" xr:uid="{00000000-0005-0000-0000-000068730000}"/>
    <cellStyle name="Normal 6 2 3 2 3 2 2 2 3" xfId="9409" xr:uid="{00000000-0005-0000-0000-0000D2240000}"/>
    <cellStyle name="Normal 6 2 3 2 3 2 2 2 3 3" xfId="24507" xr:uid="{00000000-0005-0000-0000-0000CF5F0000}"/>
    <cellStyle name="Normal 6 2 3 2 3 2 2 2 5" xfId="19494" xr:uid="{00000000-0005-0000-0000-00003A4C0000}"/>
    <cellStyle name="Normal 6 2 3 2 3 2 2 3" xfId="6048" xr:uid="{00000000-0005-0000-0000-0000B1170000}"/>
    <cellStyle name="Normal 6 2 3 2 3 2 2 3 2" xfId="16100" xr:uid="{00000000-0005-0000-0000-0000F53E0000}"/>
    <cellStyle name="Normal 6 2 3 2 3 2 2 3 2 3" xfId="31195" xr:uid="{00000000-0005-0000-0000-0000EF790000}"/>
    <cellStyle name="Normal 6 2 3 2 3 2 2 3 3" xfId="11080" xr:uid="{00000000-0005-0000-0000-0000592B0000}"/>
    <cellStyle name="Normal 6 2 3 2 3 2 2 3 3 3" xfId="26178" xr:uid="{00000000-0005-0000-0000-000056660000}"/>
    <cellStyle name="Normal 6 2 3 2 3 2 2 3 5" xfId="21165" xr:uid="{00000000-0005-0000-0000-0000C1520000}"/>
    <cellStyle name="Normal 6 2 3 2 3 2 2 4" xfId="12758" xr:uid="{00000000-0005-0000-0000-0000E7310000}"/>
    <cellStyle name="Normal 6 2 3 2 3 2 2 4 3" xfId="27853" xr:uid="{00000000-0005-0000-0000-0000E16C0000}"/>
    <cellStyle name="Normal 6 2 3 2 3 2 2 5" xfId="7737" xr:uid="{00000000-0005-0000-0000-00004A1E0000}"/>
    <cellStyle name="Normal 6 2 3 2 3 2 2 5 3" xfId="22836" xr:uid="{00000000-0005-0000-0000-000048590000}"/>
    <cellStyle name="Normal 6 2 3 2 3 2 2 7" xfId="17823" xr:uid="{00000000-0005-0000-0000-0000B3450000}"/>
    <cellStyle name="Normal 6 2 3 2 3 2 3" xfId="3519" xr:uid="{00000000-0005-0000-0000-0000D00D0000}"/>
    <cellStyle name="Normal 6 2 3 2 3 2 3 2" xfId="13593" xr:uid="{00000000-0005-0000-0000-00002A350000}"/>
    <cellStyle name="Normal 6 2 3 2 3 2 3 2 3" xfId="28688" xr:uid="{00000000-0005-0000-0000-000024700000}"/>
    <cellStyle name="Normal 6 2 3 2 3 2 3 3" xfId="8573" xr:uid="{00000000-0005-0000-0000-00008E210000}"/>
    <cellStyle name="Normal 6 2 3 2 3 2 3 3 3" xfId="23671" xr:uid="{00000000-0005-0000-0000-00008B5C0000}"/>
    <cellStyle name="Normal 6 2 3 2 3 2 3 5" xfId="18658" xr:uid="{00000000-0005-0000-0000-0000F6480000}"/>
    <cellStyle name="Normal 6 2 3 2 3 2 4" xfId="5212" xr:uid="{00000000-0005-0000-0000-00006D140000}"/>
    <cellStyle name="Normal 6 2 3 2 3 2 4 2" xfId="15264" xr:uid="{00000000-0005-0000-0000-0000B13B0000}"/>
    <cellStyle name="Normal 6 2 3 2 3 2 4 2 3" xfId="30359" xr:uid="{00000000-0005-0000-0000-0000AB760000}"/>
    <cellStyle name="Normal 6 2 3 2 3 2 4 3" xfId="10244" xr:uid="{00000000-0005-0000-0000-000015280000}"/>
    <cellStyle name="Normal 6 2 3 2 3 2 4 3 3" xfId="25342" xr:uid="{00000000-0005-0000-0000-000012630000}"/>
    <cellStyle name="Normal 6 2 3 2 3 2 4 5" xfId="20329" xr:uid="{00000000-0005-0000-0000-00007D4F0000}"/>
    <cellStyle name="Normal 6 2 3 2 3 2 5" xfId="11922" xr:uid="{00000000-0005-0000-0000-0000A32E0000}"/>
    <cellStyle name="Normal 6 2 3 2 3 2 5 3" xfId="27017" xr:uid="{00000000-0005-0000-0000-00009D690000}"/>
    <cellStyle name="Normal 6 2 3 2 3 2 6" xfId="6901" xr:uid="{00000000-0005-0000-0000-0000061B0000}"/>
    <cellStyle name="Normal 6 2 3 2 3 2 6 3" xfId="22000" xr:uid="{00000000-0005-0000-0000-000004560000}"/>
    <cellStyle name="Normal 6 2 3 2 3 2 8" xfId="16987" xr:uid="{00000000-0005-0000-0000-00006F420000}"/>
    <cellStyle name="Normal 6 2 3 2 3 3" xfId="2249" xr:uid="{00000000-0005-0000-0000-0000D9080000}"/>
    <cellStyle name="Normal 6 2 3 2 3 3 2" xfId="3938" xr:uid="{00000000-0005-0000-0000-0000730F0000}"/>
    <cellStyle name="Normal 6 2 3 2 3 3 2 2" xfId="14011" xr:uid="{00000000-0005-0000-0000-0000CC360000}"/>
    <cellStyle name="Normal 6 2 3 2 3 3 2 2 3" xfId="29106" xr:uid="{00000000-0005-0000-0000-0000C6710000}"/>
    <cellStyle name="Normal 6 2 3 2 3 3 2 3" xfId="8991" xr:uid="{00000000-0005-0000-0000-000030230000}"/>
    <cellStyle name="Normal 6 2 3 2 3 3 2 3 3" xfId="24089" xr:uid="{00000000-0005-0000-0000-00002D5E0000}"/>
    <cellStyle name="Normal 6 2 3 2 3 3 2 5" xfId="19076" xr:uid="{00000000-0005-0000-0000-0000984A0000}"/>
    <cellStyle name="Normal 6 2 3 2 3 3 3" xfId="5630" xr:uid="{00000000-0005-0000-0000-00000F160000}"/>
    <cellStyle name="Normal 6 2 3 2 3 3 3 2" xfId="15682" xr:uid="{00000000-0005-0000-0000-0000533D0000}"/>
    <cellStyle name="Normal 6 2 3 2 3 3 3 2 3" xfId="30777" xr:uid="{00000000-0005-0000-0000-00004D780000}"/>
    <cellStyle name="Normal 6 2 3 2 3 3 3 3" xfId="10662" xr:uid="{00000000-0005-0000-0000-0000B7290000}"/>
    <cellStyle name="Normal 6 2 3 2 3 3 3 3 3" xfId="25760" xr:uid="{00000000-0005-0000-0000-0000B4640000}"/>
    <cellStyle name="Normal 6 2 3 2 3 3 3 5" xfId="20747" xr:uid="{00000000-0005-0000-0000-00001F510000}"/>
    <cellStyle name="Normal 6 2 3 2 3 3 4" xfId="12340" xr:uid="{00000000-0005-0000-0000-000045300000}"/>
    <cellStyle name="Normal 6 2 3 2 3 3 4 3" xfId="27435" xr:uid="{00000000-0005-0000-0000-00003F6B0000}"/>
    <cellStyle name="Normal 6 2 3 2 3 3 5" xfId="7319" xr:uid="{00000000-0005-0000-0000-0000A81C0000}"/>
    <cellStyle name="Normal 6 2 3 2 3 3 5 3" xfId="22418" xr:uid="{00000000-0005-0000-0000-0000A6570000}"/>
    <cellStyle name="Normal 6 2 3 2 3 3 7" xfId="17405" xr:uid="{00000000-0005-0000-0000-000011440000}"/>
    <cellStyle name="Normal 6 2 3 2 3 4" xfId="3101" xr:uid="{00000000-0005-0000-0000-00002E0C0000}"/>
    <cellStyle name="Normal 6 2 3 2 3 4 2" xfId="13175" xr:uid="{00000000-0005-0000-0000-000088330000}"/>
    <cellStyle name="Normal 6 2 3 2 3 4 2 3" xfId="28270" xr:uid="{00000000-0005-0000-0000-0000826E0000}"/>
    <cellStyle name="Normal 6 2 3 2 3 4 3" xfId="8155" xr:uid="{00000000-0005-0000-0000-0000EC1F0000}"/>
    <cellStyle name="Normal 6 2 3 2 3 4 3 3" xfId="23253" xr:uid="{00000000-0005-0000-0000-0000E95A0000}"/>
    <cellStyle name="Normal 6 2 3 2 3 4 5" xfId="18240" xr:uid="{00000000-0005-0000-0000-000054470000}"/>
    <cellStyle name="Normal 6 2 3 2 3 5" xfId="4794" xr:uid="{00000000-0005-0000-0000-0000CB120000}"/>
    <cellStyle name="Normal 6 2 3 2 3 5 2" xfId="14846" xr:uid="{00000000-0005-0000-0000-00000F3A0000}"/>
    <cellStyle name="Normal 6 2 3 2 3 5 2 3" xfId="29941" xr:uid="{00000000-0005-0000-0000-000009750000}"/>
    <cellStyle name="Normal 6 2 3 2 3 5 3" xfId="9826" xr:uid="{00000000-0005-0000-0000-000073260000}"/>
    <cellStyle name="Normal 6 2 3 2 3 5 3 3" xfId="24924" xr:uid="{00000000-0005-0000-0000-000070610000}"/>
    <cellStyle name="Normal 6 2 3 2 3 5 5" xfId="19911" xr:uid="{00000000-0005-0000-0000-0000DB4D0000}"/>
    <cellStyle name="Normal 6 2 3 2 3 6" xfId="11504" xr:uid="{00000000-0005-0000-0000-0000012D0000}"/>
    <cellStyle name="Normal 6 2 3 2 3 6 3" xfId="26599" xr:uid="{00000000-0005-0000-0000-0000FB670000}"/>
    <cellStyle name="Normal 6 2 3 2 3 7" xfId="6483" xr:uid="{00000000-0005-0000-0000-000064190000}"/>
    <cellStyle name="Normal 6 2 3 2 3 7 3" xfId="21582" xr:uid="{00000000-0005-0000-0000-000062540000}"/>
    <cellStyle name="Normal 6 2 3 2 3 9" xfId="16569" xr:uid="{00000000-0005-0000-0000-0000CD400000}"/>
    <cellStyle name="Normal 6 2 3 2 4" xfId="1620" xr:uid="{00000000-0005-0000-0000-000064060000}"/>
    <cellStyle name="Normal 6 2 3 2 4 2" xfId="2459" xr:uid="{00000000-0005-0000-0000-0000AB090000}"/>
    <cellStyle name="Normal 6 2 3 2 4 2 2" xfId="4148" xr:uid="{00000000-0005-0000-0000-000045100000}"/>
    <cellStyle name="Normal 6 2 3 2 4 2 2 2" xfId="14221" xr:uid="{00000000-0005-0000-0000-00009E370000}"/>
    <cellStyle name="Normal 6 2 3 2 4 2 2 2 3" xfId="29316" xr:uid="{00000000-0005-0000-0000-000098720000}"/>
    <cellStyle name="Normal 6 2 3 2 4 2 2 3" xfId="9201" xr:uid="{00000000-0005-0000-0000-000002240000}"/>
    <cellStyle name="Normal 6 2 3 2 4 2 2 3 3" xfId="24299" xr:uid="{00000000-0005-0000-0000-0000FF5E0000}"/>
    <cellStyle name="Normal 6 2 3 2 4 2 2 5" xfId="19286" xr:uid="{00000000-0005-0000-0000-00006A4B0000}"/>
    <cellStyle name="Normal 6 2 3 2 4 2 3" xfId="5840" xr:uid="{00000000-0005-0000-0000-0000E1160000}"/>
    <cellStyle name="Normal 6 2 3 2 4 2 3 2" xfId="15892" xr:uid="{00000000-0005-0000-0000-0000253E0000}"/>
    <cellStyle name="Normal 6 2 3 2 4 2 3 2 3" xfId="30987" xr:uid="{00000000-0005-0000-0000-00001F790000}"/>
    <cellStyle name="Normal 6 2 3 2 4 2 3 3" xfId="10872" xr:uid="{00000000-0005-0000-0000-0000892A0000}"/>
    <cellStyle name="Normal 6 2 3 2 4 2 3 3 3" xfId="25970" xr:uid="{00000000-0005-0000-0000-000086650000}"/>
    <cellStyle name="Normal 6 2 3 2 4 2 3 5" xfId="20957" xr:uid="{00000000-0005-0000-0000-0000F1510000}"/>
    <cellStyle name="Normal 6 2 3 2 4 2 4" xfId="12550" xr:uid="{00000000-0005-0000-0000-000017310000}"/>
    <cellStyle name="Normal 6 2 3 2 4 2 4 3" xfId="27645" xr:uid="{00000000-0005-0000-0000-0000116C0000}"/>
    <cellStyle name="Normal 6 2 3 2 4 2 5" xfId="7529" xr:uid="{00000000-0005-0000-0000-00007A1D0000}"/>
    <cellStyle name="Normal 6 2 3 2 4 2 5 3" xfId="22628" xr:uid="{00000000-0005-0000-0000-000078580000}"/>
    <cellStyle name="Normal 6 2 3 2 4 2 7" xfId="17615" xr:uid="{00000000-0005-0000-0000-0000E3440000}"/>
    <cellStyle name="Normal 6 2 3 2 4 3" xfId="3311" xr:uid="{00000000-0005-0000-0000-0000000D0000}"/>
    <cellStyle name="Normal 6 2 3 2 4 3 2" xfId="13385" xr:uid="{00000000-0005-0000-0000-00005A340000}"/>
    <cellStyle name="Normal 6 2 3 2 4 3 2 3" xfId="28480" xr:uid="{00000000-0005-0000-0000-0000546F0000}"/>
    <cellStyle name="Normal 6 2 3 2 4 3 3" xfId="8365" xr:uid="{00000000-0005-0000-0000-0000BE200000}"/>
    <cellStyle name="Normal 6 2 3 2 4 3 3 3" xfId="23463" xr:uid="{00000000-0005-0000-0000-0000BB5B0000}"/>
    <cellStyle name="Normal 6 2 3 2 4 3 5" xfId="18450" xr:uid="{00000000-0005-0000-0000-000026480000}"/>
    <cellStyle name="Normal 6 2 3 2 4 4" xfId="5004" xr:uid="{00000000-0005-0000-0000-00009D130000}"/>
    <cellStyle name="Normal 6 2 3 2 4 4 2" xfId="15056" xr:uid="{00000000-0005-0000-0000-0000E13A0000}"/>
    <cellStyle name="Normal 6 2 3 2 4 4 2 3" xfId="30151" xr:uid="{00000000-0005-0000-0000-0000DB750000}"/>
    <cellStyle name="Normal 6 2 3 2 4 4 3" xfId="10036" xr:uid="{00000000-0005-0000-0000-000045270000}"/>
    <cellStyle name="Normal 6 2 3 2 4 4 3 3" xfId="25134" xr:uid="{00000000-0005-0000-0000-000042620000}"/>
    <cellStyle name="Normal 6 2 3 2 4 4 5" xfId="20121" xr:uid="{00000000-0005-0000-0000-0000AD4E0000}"/>
    <cellStyle name="Normal 6 2 3 2 4 5" xfId="11714" xr:uid="{00000000-0005-0000-0000-0000D32D0000}"/>
    <cellStyle name="Normal 6 2 3 2 4 5 3" xfId="26809" xr:uid="{00000000-0005-0000-0000-0000CD680000}"/>
    <cellStyle name="Normal 6 2 3 2 4 6" xfId="6693" xr:uid="{00000000-0005-0000-0000-0000361A0000}"/>
    <cellStyle name="Normal 6 2 3 2 4 6 3" xfId="21792" xr:uid="{00000000-0005-0000-0000-000034550000}"/>
    <cellStyle name="Normal 6 2 3 2 4 8" xfId="16779" xr:uid="{00000000-0005-0000-0000-00009F410000}"/>
    <cellStyle name="Normal 6 2 3 2 5" xfId="2041" xr:uid="{00000000-0005-0000-0000-000009080000}"/>
    <cellStyle name="Normal 6 2 3 2 5 2" xfId="3730" xr:uid="{00000000-0005-0000-0000-0000A30E0000}"/>
    <cellStyle name="Normal 6 2 3 2 5 2 2" xfId="13803" xr:uid="{00000000-0005-0000-0000-0000FC350000}"/>
    <cellStyle name="Normal 6 2 3 2 5 2 2 3" xfId="28898" xr:uid="{00000000-0005-0000-0000-0000F6700000}"/>
    <cellStyle name="Normal 6 2 3 2 5 2 3" xfId="8783" xr:uid="{00000000-0005-0000-0000-000060220000}"/>
    <cellStyle name="Normal 6 2 3 2 5 2 3 3" xfId="23881" xr:uid="{00000000-0005-0000-0000-00005D5D0000}"/>
    <cellStyle name="Normal 6 2 3 2 5 2 5" xfId="18868" xr:uid="{00000000-0005-0000-0000-0000C8490000}"/>
    <cellStyle name="Normal 6 2 3 2 5 3" xfId="5422" xr:uid="{00000000-0005-0000-0000-00003F150000}"/>
    <cellStyle name="Normal 6 2 3 2 5 3 2" xfId="15474" xr:uid="{00000000-0005-0000-0000-0000833C0000}"/>
    <cellStyle name="Normal 6 2 3 2 5 3 2 3" xfId="30569" xr:uid="{00000000-0005-0000-0000-00007D770000}"/>
    <cellStyle name="Normal 6 2 3 2 5 3 3" xfId="10454" xr:uid="{00000000-0005-0000-0000-0000E7280000}"/>
    <cellStyle name="Normal 6 2 3 2 5 3 3 3" xfId="25552" xr:uid="{00000000-0005-0000-0000-0000E4630000}"/>
    <cellStyle name="Normal 6 2 3 2 5 3 5" xfId="20539" xr:uid="{00000000-0005-0000-0000-00004F500000}"/>
    <cellStyle name="Normal 6 2 3 2 5 4" xfId="12132" xr:uid="{00000000-0005-0000-0000-0000752F0000}"/>
    <cellStyle name="Normal 6 2 3 2 5 4 3" xfId="27227" xr:uid="{00000000-0005-0000-0000-00006F6A0000}"/>
    <cellStyle name="Normal 6 2 3 2 5 5" xfId="7111" xr:uid="{00000000-0005-0000-0000-0000D81B0000}"/>
    <cellStyle name="Normal 6 2 3 2 5 5 3" xfId="22210" xr:uid="{00000000-0005-0000-0000-0000D6560000}"/>
    <cellStyle name="Normal 6 2 3 2 5 7" xfId="17197" xr:uid="{00000000-0005-0000-0000-000041430000}"/>
    <cellStyle name="Normal 6 2 3 2 6" xfId="2893" xr:uid="{00000000-0005-0000-0000-00005E0B0000}"/>
    <cellStyle name="Normal 6 2 3 2 6 2" xfId="12967" xr:uid="{00000000-0005-0000-0000-0000B8320000}"/>
    <cellStyle name="Normal 6 2 3 2 6 2 3" xfId="28062" xr:uid="{00000000-0005-0000-0000-0000B26D0000}"/>
    <cellStyle name="Normal 6 2 3 2 6 3" xfId="7947" xr:uid="{00000000-0005-0000-0000-00001C1F0000}"/>
    <cellStyle name="Normal 6 2 3 2 6 3 3" xfId="23045" xr:uid="{00000000-0005-0000-0000-0000195A0000}"/>
    <cellStyle name="Normal 6 2 3 2 6 5" xfId="18032" xr:uid="{00000000-0005-0000-0000-000084460000}"/>
    <cellStyle name="Normal 6 2 3 2 7" xfId="4586" xr:uid="{00000000-0005-0000-0000-0000FB110000}"/>
    <cellStyle name="Normal 6 2 3 2 7 2" xfId="14638" xr:uid="{00000000-0005-0000-0000-00003F390000}"/>
    <cellStyle name="Normal 6 2 3 2 7 2 3" xfId="29733" xr:uid="{00000000-0005-0000-0000-000039740000}"/>
    <cellStyle name="Normal 6 2 3 2 7 3" xfId="9618" xr:uid="{00000000-0005-0000-0000-0000A3250000}"/>
    <cellStyle name="Normal 6 2 3 2 7 3 3" xfId="24716" xr:uid="{00000000-0005-0000-0000-0000A0600000}"/>
    <cellStyle name="Normal 6 2 3 2 7 5" xfId="19703" xr:uid="{00000000-0005-0000-0000-00000B4D0000}"/>
    <cellStyle name="Normal 6 2 3 2 8" xfId="11296" xr:uid="{00000000-0005-0000-0000-0000312C0000}"/>
    <cellStyle name="Normal 6 2 3 2 8 3" xfId="26391" xr:uid="{00000000-0005-0000-0000-00002B670000}"/>
    <cellStyle name="Normal 6 2 3 2 9" xfId="6275" xr:uid="{00000000-0005-0000-0000-000094180000}"/>
    <cellStyle name="Normal 6 2 3 2 9 3" xfId="21374" xr:uid="{00000000-0005-0000-0000-000092530000}"/>
    <cellStyle name="Normal 6 2 3 3" xfId="1240" xr:uid="{00000000-0005-0000-0000-0000E8040000}"/>
    <cellStyle name="Normal 6 2 3 3 10" xfId="16413" xr:uid="{00000000-0005-0000-0000-000031400000}"/>
    <cellStyle name="Normal 6 2 3 3 2" xfId="1459" xr:uid="{00000000-0005-0000-0000-0000C3050000}"/>
    <cellStyle name="Normal 6 2 3 3 2 2" xfId="1880" xr:uid="{00000000-0005-0000-0000-000068070000}"/>
    <cellStyle name="Normal 6 2 3 3 2 2 2" xfId="2719" xr:uid="{00000000-0005-0000-0000-0000AF0A0000}"/>
    <cellStyle name="Normal 6 2 3 3 2 2 2 2" xfId="4408" xr:uid="{00000000-0005-0000-0000-000049110000}"/>
    <cellStyle name="Normal 6 2 3 3 2 2 2 2 2" xfId="14481" xr:uid="{00000000-0005-0000-0000-0000A2380000}"/>
    <cellStyle name="Normal 6 2 3 3 2 2 2 2 2 3" xfId="29576" xr:uid="{00000000-0005-0000-0000-00009C730000}"/>
    <cellStyle name="Normal 6 2 3 3 2 2 2 2 3" xfId="9461" xr:uid="{00000000-0005-0000-0000-000006250000}"/>
    <cellStyle name="Normal 6 2 3 3 2 2 2 2 3 3" xfId="24559" xr:uid="{00000000-0005-0000-0000-000003600000}"/>
    <cellStyle name="Normal 6 2 3 3 2 2 2 2 5" xfId="19546" xr:uid="{00000000-0005-0000-0000-00006E4C0000}"/>
    <cellStyle name="Normal 6 2 3 3 2 2 2 3" xfId="6100" xr:uid="{00000000-0005-0000-0000-0000E5170000}"/>
    <cellStyle name="Normal 6 2 3 3 2 2 2 3 2" xfId="16152" xr:uid="{00000000-0005-0000-0000-0000293F0000}"/>
    <cellStyle name="Normal 6 2 3 3 2 2 2 3 2 3" xfId="31247" xr:uid="{00000000-0005-0000-0000-0000237A0000}"/>
    <cellStyle name="Normal 6 2 3 3 2 2 2 3 3" xfId="11132" xr:uid="{00000000-0005-0000-0000-00008D2B0000}"/>
    <cellStyle name="Normal 6 2 3 3 2 2 2 3 3 3" xfId="26230" xr:uid="{00000000-0005-0000-0000-00008A660000}"/>
    <cellStyle name="Normal 6 2 3 3 2 2 2 3 5" xfId="21217" xr:uid="{00000000-0005-0000-0000-0000F5520000}"/>
    <cellStyle name="Normal 6 2 3 3 2 2 2 4" xfId="12810" xr:uid="{00000000-0005-0000-0000-00001B320000}"/>
    <cellStyle name="Normal 6 2 3 3 2 2 2 4 3" xfId="27905" xr:uid="{00000000-0005-0000-0000-0000156D0000}"/>
    <cellStyle name="Normal 6 2 3 3 2 2 2 5" xfId="7789" xr:uid="{00000000-0005-0000-0000-00007E1E0000}"/>
    <cellStyle name="Normal 6 2 3 3 2 2 2 5 3" xfId="22888" xr:uid="{00000000-0005-0000-0000-00007C590000}"/>
    <cellStyle name="Normal 6 2 3 3 2 2 2 7" xfId="17875" xr:uid="{00000000-0005-0000-0000-0000E7450000}"/>
    <cellStyle name="Normal 6 2 3 3 2 2 3" xfId="3571" xr:uid="{00000000-0005-0000-0000-0000040E0000}"/>
    <cellStyle name="Normal 6 2 3 3 2 2 3 2" xfId="13645" xr:uid="{00000000-0005-0000-0000-00005E350000}"/>
    <cellStyle name="Normal 6 2 3 3 2 2 3 2 3" xfId="28740" xr:uid="{00000000-0005-0000-0000-000058700000}"/>
    <cellStyle name="Normal 6 2 3 3 2 2 3 3" xfId="8625" xr:uid="{00000000-0005-0000-0000-0000C2210000}"/>
    <cellStyle name="Normal 6 2 3 3 2 2 3 3 3" xfId="23723" xr:uid="{00000000-0005-0000-0000-0000BF5C0000}"/>
    <cellStyle name="Normal 6 2 3 3 2 2 3 5" xfId="18710" xr:uid="{00000000-0005-0000-0000-00002A490000}"/>
    <cellStyle name="Normal 6 2 3 3 2 2 4" xfId="5264" xr:uid="{00000000-0005-0000-0000-0000A1140000}"/>
    <cellStyle name="Normal 6 2 3 3 2 2 4 2" xfId="15316" xr:uid="{00000000-0005-0000-0000-0000E53B0000}"/>
    <cellStyle name="Normal 6 2 3 3 2 2 4 2 3" xfId="30411" xr:uid="{00000000-0005-0000-0000-0000DF760000}"/>
    <cellStyle name="Normal 6 2 3 3 2 2 4 3" xfId="10296" xr:uid="{00000000-0005-0000-0000-000049280000}"/>
    <cellStyle name="Normal 6 2 3 3 2 2 4 3 3" xfId="25394" xr:uid="{00000000-0005-0000-0000-000046630000}"/>
    <cellStyle name="Normal 6 2 3 3 2 2 4 5" xfId="20381" xr:uid="{00000000-0005-0000-0000-0000B14F0000}"/>
    <cellStyle name="Normal 6 2 3 3 2 2 5" xfId="11974" xr:uid="{00000000-0005-0000-0000-0000D72E0000}"/>
    <cellStyle name="Normal 6 2 3 3 2 2 5 3" xfId="27069" xr:uid="{00000000-0005-0000-0000-0000D1690000}"/>
    <cellStyle name="Normal 6 2 3 3 2 2 6" xfId="6953" xr:uid="{00000000-0005-0000-0000-00003A1B0000}"/>
    <cellStyle name="Normal 6 2 3 3 2 2 6 3" xfId="22052" xr:uid="{00000000-0005-0000-0000-000038560000}"/>
    <cellStyle name="Normal 6 2 3 3 2 2 8" xfId="17039" xr:uid="{00000000-0005-0000-0000-0000A3420000}"/>
    <cellStyle name="Normal 6 2 3 3 2 3" xfId="2301" xr:uid="{00000000-0005-0000-0000-00000D090000}"/>
    <cellStyle name="Normal 6 2 3 3 2 3 2" xfId="3990" xr:uid="{00000000-0005-0000-0000-0000A70F0000}"/>
    <cellStyle name="Normal 6 2 3 3 2 3 2 2" xfId="14063" xr:uid="{00000000-0005-0000-0000-000000370000}"/>
    <cellStyle name="Normal 6 2 3 3 2 3 2 2 3" xfId="29158" xr:uid="{00000000-0005-0000-0000-0000FA710000}"/>
    <cellStyle name="Normal 6 2 3 3 2 3 2 3" xfId="9043" xr:uid="{00000000-0005-0000-0000-000064230000}"/>
    <cellStyle name="Normal 6 2 3 3 2 3 2 3 3" xfId="24141" xr:uid="{00000000-0005-0000-0000-0000615E0000}"/>
    <cellStyle name="Normal 6 2 3 3 2 3 2 5" xfId="19128" xr:uid="{00000000-0005-0000-0000-0000CC4A0000}"/>
    <cellStyle name="Normal 6 2 3 3 2 3 3" xfId="5682" xr:uid="{00000000-0005-0000-0000-000043160000}"/>
    <cellStyle name="Normal 6 2 3 3 2 3 3 2" xfId="15734" xr:uid="{00000000-0005-0000-0000-0000873D0000}"/>
    <cellStyle name="Normal 6 2 3 3 2 3 3 2 3" xfId="30829" xr:uid="{00000000-0005-0000-0000-000081780000}"/>
    <cellStyle name="Normal 6 2 3 3 2 3 3 3" xfId="10714" xr:uid="{00000000-0005-0000-0000-0000EB290000}"/>
    <cellStyle name="Normal 6 2 3 3 2 3 3 3 3" xfId="25812" xr:uid="{00000000-0005-0000-0000-0000E8640000}"/>
    <cellStyle name="Normal 6 2 3 3 2 3 3 5" xfId="20799" xr:uid="{00000000-0005-0000-0000-000053510000}"/>
    <cellStyle name="Normal 6 2 3 3 2 3 4" xfId="12392" xr:uid="{00000000-0005-0000-0000-000079300000}"/>
    <cellStyle name="Normal 6 2 3 3 2 3 4 3" xfId="27487" xr:uid="{00000000-0005-0000-0000-0000736B0000}"/>
    <cellStyle name="Normal 6 2 3 3 2 3 5" xfId="7371" xr:uid="{00000000-0005-0000-0000-0000DC1C0000}"/>
    <cellStyle name="Normal 6 2 3 3 2 3 5 3" xfId="22470" xr:uid="{00000000-0005-0000-0000-0000DA570000}"/>
    <cellStyle name="Normal 6 2 3 3 2 3 7" xfId="17457" xr:uid="{00000000-0005-0000-0000-000045440000}"/>
    <cellStyle name="Normal 6 2 3 3 2 4" xfId="3153" xr:uid="{00000000-0005-0000-0000-0000620C0000}"/>
    <cellStyle name="Normal 6 2 3 3 2 4 2" xfId="13227" xr:uid="{00000000-0005-0000-0000-0000BC330000}"/>
    <cellStyle name="Normal 6 2 3 3 2 4 2 3" xfId="28322" xr:uid="{00000000-0005-0000-0000-0000B66E0000}"/>
    <cellStyle name="Normal 6 2 3 3 2 4 3" xfId="8207" xr:uid="{00000000-0005-0000-0000-000020200000}"/>
    <cellStyle name="Normal 6 2 3 3 2 4 3 3" xfId="23305" xr:uid="{00000000-0005-0000-0000-00001D5B0000}"/>
    <cellStyle name="Normal 6 2 3 3 2 4 5" xfId="18292" xr:uid="{00000000-0005-0000-0000-000088470000}"/>
    <cellStyle name="Normal 6 2 3 3 2 5" xfId="4846" xr:uid="{00000000-0005-0000-0000-0000FF120000}"/>
    <cellStyle name="Normal 6 2 3 3 2 5 2" xfId="14898" xr:uid="{00000000-0005-0000-0000-0000433A0000}"/>
    <cellStyle name="Normal 6 2 3 3 2 5 2 3" xfId="29993" xr:uid="{00000000-0005-0000-0000-00003D750000}"/>
    <cellStyle name="Normal 6 2 3 3 2 5 3" xfId="9878" xr:uid="{00000000-0005-0000-0000-0000A7260000}"/>
    <cellStyle name="Normal 6 2 3 3 2 5 3 3" xfId="24976" xr:uid="{00000000-0005-0000-0000-0000A4610000}"/>
    <cellStyle name="Normal 6 2 3 3 2 5 5" xfId="19963" xr:uid="{00000000-0005-0000-0000-00000F4E0000}"/>
    <cellStyle name="Normal 6 2 3 3 2 6" xfId="11556" xr:uid="{00000000-0005-0000-0000-0000352D0000}"/>
    <cellStyle name="Normal 6 2 3 3 2 6 3" xfId="26651" xr:uid="{00000000-0005-0000-0000-00002F680000}"/>
    <cellStyle name="Normal 6 2 3 3 2 7" xfId="6535" xr:uid="{00000000-0005-0000-0000-000098190000}"/>
    <cellStyle name="Normal 6 2 3 3 2 7 3" xfId="21634" xr:uid="{00000000-0005-0000-0000-000096540000}"/>
    <cellStyle name="Normal 6 2 3 3 2 9" xfId="16621" xr:uid="{00000000-0005-0000-0000-000001410000}"/>
    <cellStyle name="Normal 6 2 3 3 3" xfId="1672" xr:uid="{00000000-0005-0000-0000-000098060000}"/>
    <cellStyle name="Normal 6 2 3 3 3 2" xfId="2511" xr:uid="{00000000-0005-0000-0000-0000DF090000}"/>
    <cellStyle name="Normal 6 2 3 3 3 2 2" xfId="4200" xr:uid="{00000000-0005-0000-0000-000079100000}"/>
    <cellStyle name="Normal 6 2 3 3 3 2 2 2" xfId="14273" xr:uid="{00000000-0005-0000-0000-0000D2370000}"/>
    <cellStyle name="Normal 6 2 3 3 3 2 2 2 3" xfId="29368" xr:uid="{00000000-0005-0000-0000-0000CC720000}"/>
    <cellStyle name="Normal 6 2 3 3 3 2 2 3" xfId="9253" xr:uid="{00000000-0005-0000-0000-000036240000}"/>
    <cellStyle name="Normal 6 2 3 3 3 2 2 3 3" xfId="24351" xr:uid="{00000000-0005-0000-0000-0000335F0000}"/>
    <cellStyle name="Normal 6 2 3 3 3 2 2 5" xfId="19338" xr:uid="{00000000-0005-0000-0000-00009E4B0000}"/>
    <cellStyle name="Normal 6 2 3 3 3 2 3" xfId="5892" xr:uid="{00000000-0005-0000-0000-000015170000}"/>
    <cellStyle name="Normal 6 2 3 3 3 2 3 2" xfId="15944" xr:uid="{00000000-0005-0000-0000-0000593E0000}"/>
    <cellStyle name="Normal 6 2 3 3 3 2 3 2 3" xfId="31039" xr:uid="{00000000-0005-0000-0000-000053790000}"/>
    <cellStyle name="Normal 6 2 3 3 3 2 3 3" xfId="10924" xr:uid="{00000000-0005-0000-0000-0000BD2A0000}"/>
    <cellStyle name="Normal 6 2 3 3 3 2 3 3 3" xfId="26022" xr:uid="{00000000-0005-0000-0000-0000BA650000}"/>
    <cellStyle name="Normal 6 2 3 3 3 2 3 5" xfId="21009" xr:uid="{00000000-0005-0000-0000-000025520000}"/>
    <cellStyle name="Normal 6 2 3 3 3 2 4" xfId="12602" xr:uid="{00000000-0005-0000-0000-00004B310000}"/>
    <cellStyle name="Normal 6 2 3 3 3 2 4 3" xfId="27697" xr:uid="{00000000-0005-0000-0000-0000456C0000}"/>
    <cellStyle name="Normal 6 2 3 3 3 2 5" xfId="7581" xr:uid="{00000000-0005-0000-0000-0000AE1D0000}"/>
    <cellStyle name="Normal 6 2 3 3 3 2 5 3" xfId="22680" xr:uid="{00000000-0005-0000-0000-0000AC580000}"/>
    <cellStyle name="Normal 6 2 3 3 3 2 7" xfId="17667" xr:uid="{00000000-0005-0000-0000-000017450000}"/>
    <cellStyle name="Normal 6 2 3 3 3 3" xfId="3363" xr:uid="{00000000-0005-0000-0000-0000340D0000}"/>
    <cellStyle name="Normal 6 2 3 3 3 3 2" xfId="13437" xr:uid="{00000000-0005-0000-0000-00008E340000}"/>
    <cellStyle name="Normal 6 2 3 3 3 3 2 3" xfId="28532" xr:uid="{00000000-0005-0000-0000-0000886F0000}"/>
    <cellStyle name="Normal 6 2 3 3 3 3 3" xfId="8417" xr:uid="{00000000-0005-0000-0000-0000F2200000}"/>
    <cellStyle name="Normal 6 2 3 3 3 3 3 3" xfId="23515" xr:uid="{00000000-0005-0000-0000-0000EF5B0000}"/>
    <cellStyle name="Normal 6 2 3 3 3 3 5" xfId="18502" xr:uid="{00000000-0005-0000-0000-00005A480000}"/>
    <cellStyle name="Normal 6 2 3 3 3 4" xfId="5056" xr:uid="{00000000-0005-0000-0000-0000D1130000}"/>
    <cellStyle name="Normal 6 2 3 3 3 4 2" xfId="15108" xr:uid="{00000000-0005-0000-0000-0000153B0000}"/>
    <cellStyle name="Normal 6 2 3 3 3 4 2 3" xfId="30203" xr:uid="{00000000-0005-0000-0000-00000F760000}"/>
    <cellStyle name="Normal 6 2 3 3 3 4 3" xfId="10088" xr:uid="{00000000-0005-0000-0000-000079270000}"/>
    <cellStyle name="Normal 6 2 3 3 3 4 3 3" xfId="25186" xr:uid="{00000000-0005-0000-0000-000076620000}"/>
    <cellStyle name="Normal 6 2 3 3 3 4 5" xfId="20173" xr:uid="{00000000-0005-0000-0000-0000E14E0000}"/>
    <cellStyle name="Normal 6 2 3 3 3 5" xfId="11766" xr:uid="{00000000-0005-0000-0000-0000072E0000}"/>
    <cellStyle name="Normal 6 2 3 3 3 5 3" xfId="26861" xr:uid="{00000000-0005-0000-0000-000001690000}"/>
    <cellStyle name="Normal 6 2 3 3 3 6" xfId="6745" xr:uid="{00000000-0005-0000-0000-00006A1A0000}"/>
    <cellStyle name="Normal 6 2 3 3 3 6 3" xfId="21844" xr:uid="{00000000-0005-0000-0000-000068550000}"/>
    <cellStyle name="Normal 6 2 3 3 3 8" xfId="16831" xr:uid="{00000000-0005-0000-0000-0000D3410000}"/>
    <cellStyle name="Normal 6 2 3 3 4" xfId="2093" xr:uid="{00000000-0005-0000-0000-00003D080000}"/>
    <cellStyle name="Normal 6 2 3 3 4 2" xfId="3782" xr:uid="{00000000-0005-0000-0000-0000D70E0000}"/>
    <cellStyle name="Normal 6 2 3 3 4 2 2" xfId="13855" xr:uid="{00000000-0005-0000-0000-000030360000}"/>
    <cellStyle name="Normal 6 2 3 3 4 2 2 3" xfId="28950" xr:uid="{00000000-0005-0000-0000-00002A710000}"/>
    <cellStyle name="Normal 6 2 3 3 4 2 3" xfId="8835" xr:uid="{00000000-0005-0000-0000-000094220000}"/>
    <cellStyle name="Normal 6 2 3 3 4 2 3 3" xfId="23933" xr:uid="{00000000-0005-0000-0000-0000915D0000}"/>
    <cellStyle name="Normal 6 2 3 3 4 2 5" xfId="18920" xr:uid="{00000000-0005-0000-0000-0000FC490000}"/>
    <cellStyle name="Normal 6 2 3 3 4 3" xfId="5474" xr:uid="{00000000-0005-0000-0000-000073150000}"/>
    <cellStyle name="Normal 6 2 3 3 4 3 2" xfId="15526" xr:uid="{00000000-0005-0000-0000-0000B73C0000}"/>
    <cellStyle name="Normal 6 2 3 3 4 3 2 3" xfId="30621" xr:uid="{00000000-0005-0000-0000-0000B1770000}"/>
    <cellStyle name="Normal 6 2 3 3 4 3 3" xfId="10506" xr:uid="{00000000-0005-0000-0000-00001B290000}"/>
    <cellStyle name="Normal 6 2 3 3 4 3 3 3" xfId="25604" xr:uid="{00000000-0005-0000-0000-000018640000}"/>
    <cellStyle name="Normal 6 2 3 3 4 3 5" xfId="20591" xr:uid="{00000000-0005-0000-0000-000083500000}"/>
    <cellStyle name="Normal 6 2 3 3 4 4" xfId="12184" xr:uid="{00000000-0005-0000-0000-0000A92F0000}"/>
    <cellStyle name="Normal 6 2 3 3 4 4 3" xfId="27279" xr:uid="{00000000-0005-0000-0000-0000A36A0000}"/>
    <cellStyle name="Normal 6 2 3 3 4 5" xfId="7163" xr:uid="{00000000-0005-0000-0000-00000C1C0000}"/>
    <cellStyle name="Normal 6 2 3 3 4 5 3" xfId="22262" xr:uid="{00000000-0005-0000-0000-00000A570000}"/>
    <cellStyle name="Normal 6 2 3 3 4 7" xfId="17249" xr:uid="{00000000-0005-0000-0000-000075430000}"/>
    <cellStyle name="Normal 6 2 3 3 5" xfId="2945" xr:uid="{00000000-0005-0000-0000-0000920B0000}"/>
    <cellStyle name="Normal 6 2 3 3 5 2" xfId="13019" xr:uid="{00000000-0005-0000-0000-0000EC320000}"/>
    <cellStyle name="Normal 6 2 3 3 5 2 3" xfId="28114" xr:uid="{00000000-0005-0000-0000-0000E66D0000}"/>
    <cellStyle name="Normal 6 2 3 3 5 3" xfId="7999" xr:uid="{00000000-0005-0000-0000-0000501F0000}"/>
    <cellStyle name="Normal 6 2 3 3 5 3 3" xfId="23097" xr:uid="{00000000-0005-0000-0000-00004D5A0000}"/>
    <cellStyle name="Normal 6 2 3 3 5 5" xfId="18084" xr:uid="{00000000-0005-0000-0000-0000B8460000}"/>
    <cellStyle name="Normal 6 2 3 3 6" xfId="4638" xr:uid="{00000000-0005-0000-0000-00002F120000}"/>
    <cellStyle name="Normal 6 2 3 3 6 2" xfId="14690" xr:uid="{00000000-0005-0000-0000-000073390000}"/>
    <cellStyle name="Normal 6 2 3 3 6 2 3" xfId="29785" xr:uid="{00000000-0005-0000-0000-00006D740000}"/>
    <cellStyle name="Normal 6 2 3 3 6 3" xfId="9670" xr:uid="{00000000-0005-0000-0000-0000D7250000}"/>
    <cellStyle name="Normal 6 2 3 3 6 3 3" xfId="24768" xr:uid="{00000000-0005-0000-0000-0000D4600000}"/>
    <cellStyle name="Normal 6 2 3 3 6 5" xfId="19755" xr:uid="{00000000-0005-0000-0000-00003F4D0000}"/>
    <cellStyle name="Normal 6 2 3 3 7" xfId="11348" xr:uid="{00000000-0005-0000-0000-0000652C0000}"/>
    <cellStyle name="Normal 6 2 3 3 7 3" xfId="26443" xr:uid="{00000000-0005-0000-0000-00005F670000}"/>
    <cellStyle name="Normal 6 2 3 3 8" xfId="6327" xr:uid="{00000000-0005-0000-0000-0000C8180000}"/>
    <cellStyle name="Normal 6 2 3 3 8 3" xfId="21426" xr:uid="{00000000-0005-0000-0000-0000C6530000}"/>
    <cellStyle name="Normal 6 2 3 4" xfId="1353" xr:uid="{00000000-0005-0000-0000-000059050000}"/>
    <cellStyle name="Normal 6 2 3 4 2" xfId="1776" xr:uid="{00000000-0005-0000-0000-000000070000}"/>
    <cellStyle name="Normal 6 2 3 4 2 2" xfId="2615" xr:uid="{00000000-0005-0000-0000-0000470A0000}"/>
    <cellStyle name="Normal 6 2 3 4 2 2 2" xfId="4304" xr:uid="{00000000-0005-0000-0000-0000E1100000}"/>
    <cellStyle name="Normal 6 2 3 4 2 2 2 2" xfId="14377" xr:uid="{00000000-0005-0000-0000-00003A380000}"/>
    <cellStyle name="Normal 6 2 3 4 2 2 2 2 3" xfId="29472" xr:uid="{00000000-0005-0000-0000-000034730000}"/>
    <cellStyle name="Normal 6 2 3 4 2 2 2 3" xfId="9357" xr:uid="{00000000-0005-0000-0000-00009E240000}"/>
    <cellStyle name="Normal 6 2 3 4 2 2 2 3 3" xfId="24455" xr:uid="{00000000-0005-0000-0000-00009B5F0000}"/>
    <cellStyle name="Normal 6 2 3 4 2 2 2 5" xfId="19442" xr:uid="{00000000-0005-0000-0000-0000064C0000}"/>
    <cellStyle name="Normal 6 2 3 4 2 2 3" xfId="5996" xr:uid="{00000000-0005-0000-0000-00007D170000}"/>
    <cellStyle name="Normal 6 2 3 4 2 2 3 2" xfId="16048" xr:uid="{00000000-0005-0000-0000-0000C13E0000}"/>
    <cellStyle name="Normal 6 2 3 4 2 2 3 2 3" xfId="31143" xr:uid="{00000000-0005-0000-0000-0000BB790000}"/>
    <cellStyle name="Normal 6 2 3 4 2 2 3 3" xfId="11028" xr:uid="{00000000-0005-0000-0000-0000252B0000}"/>
    <cellStyle name="Normal 6 2 3 4 2 2 3 3 3" xfId="26126" xr:uid="{00000000-0005-0000-0000-000022660000}"/>
    <cellStyle name="Normal 6 2 3 4 2 2 3 5" xfId="21113" xr:uid="{00000000-0005-0000-0000-00008D520000}"/>
    <cellStyle name="Normal 6 2 3 4 2 2 4" xfId="12706" xr:uid="{00000000-0005-0000-0000-0000B3310000}"/>
    <cellStyle name="Normal 6 2 3 4 2 2 4 3" xfId="27801" xr:uid="{00000000-0005-0000-0000-0000AD6C0000}"/>
    <cellStyle name="Normal 6 2 3 4 2 2 5" xfId="7685" xr:uid="{00000000-0005-0000-0000-0000161E0000}"/>
    <cellStyle name="Normal 6 2 3 4 2 2 5 3" xfId="22784" xr:uid="{00000000-0005-0000-0000-000014590000}"/>
    <cellStyle name="Normal 6 2 3 4 2 2 7" xfId="17771" xr:uid="{00000000-0005-0000-0000-00007F450000}"/>
    <cellStyle name="Normal 6 2 3 4 2 3" xfId="3467" xr:uid="{00000000-0005-0000-0000-00009C0D0000}"/>
    <cellStyle name="Normal 6 2 3 4 2 3 2" xfId="13541" xr:uid="{00000000-0005-0000-0000-0000F6340000}"/>
    <cellStyle name="Normal 6 2 3 4 2 3 2 3" xfId="28636" xr:uid="{00000000-0005-0000-0000-0000F06F0000}"/>
    <cellStyle name="Normal 6 2 3 4 2 3 3" xfId="8521" xr:uid="{00000000-0005-0000-0000-00005A210000}"/>
    <cellStyle name="Normal 6 2 3 4 2 3 3 3" xfId="23619" xr:uid="{00000000-0005-0000-0000-0000575C0000}"/>
    <cellStyle name="Normal 6 2 3 4 2 3 5" xfId="18606" xr:uid="{00000000-0005-0000-0000-0000C2480000}"/>
    <cellStyle name="Normal 6 2 3 4 2 4" xfId="5160" xr:uid="{00000000-0005-0000-0000-000039140000}"/>
    <cellStyle name="Normal 6 2 3 4 2 4 2" xfId="15212" xr:uid="{00000000-0005-0000-0000-00007D3B0000}"/>
    <cellStyle name="Normal 6 2 3 4 2 4 2 3" xfId="30307" xr:uid="{00000000-0005-0000-0000-000077760000}"/>
    <cellStyle name="Normal 6 2 3 4 2 4 3" xfId="10192" xr:uid="{00000000-0005-0000-0000-0000E1270000}"/>
    <cellStyle name="Normal 6 2 3 4 2 4 3 3" xfId="25290" xr:uid="{00000000-0005-0000-0000-0000DE620000}"/>
    <cellStyle name="Normal 6 2 3 4 2 4 5" xfId="20277" xr:uid="{00000000-0005-0000-0000-0000494F0000}"/>
    <cellStyle name="Normal 6 2 3 4 2 5" xfId="11870" xr:uid="{00000000-0005-0000-0000-00006F2E0000}"/>
    <cellStyle name="Normal 6 2 3 4 2 5 3" xfId="26965" xr:uid="{00000000-0005-0000-0000-000069690000}"/>
    <cellStyle name="Normal 6 2 3 4 2 6" xfId="6849" xr:uid="{00000000-0005-0000-0000-0000D21A0000}"/>
    <cellStyle name="Normal 6 2 3 4 2 6 3" xfId="21948" xr:uid="{00000000-0005-0000-0000-0000D0550000}"/>
    <cellStyle name="Normal 6 2 3 4 2 8" xfId="16935" xr:uid="{00000000-0005-0000-0000-00003B420000}"/>
    <cellStyle name="Normal 6 2 3 4 3" xfId="2197" xr:uid="{00000000-0005-0000-0000-0000A5080000}"/>
    <cellStyle name="Normal 6 2 3 4 3 2" xfId="3886" xr:uid="{00000000-0005-0000-0000-00003F0F0000}"/>
    <cellStyle name="Normal 6 2 3 4 3 2 2" xfId="13959" xr:uid="{00000000-0005-0000-0000-000098360000}"/>
    <cellStyle name="Normal 6 2 3 4 3 2 2 3" xfId="29054" xr:uid="{00000000-0005-0000-0000-000092710000}"/>
    <cellStyle name="Normal 6 2 3 4 3 2 3" xfId="8939" xr:uid="{00000000-0005-0000-0000-0000FC220000}"/>
    <cellStyle name="Normal 6 2 3 4 3 2 3 3" xfId="24037" xr:uid="{00000000-0005-0000-0000-0000F95D0000}"/>
    <cellStyle name="Normal 6 2 3 4 3 2 5" xfId="19024" xr:uid="{00000000-0005-0000-0000-0000644A0000}"/>
    <cellStyle name="Normal 6 2 3 4 3 3" xfId="5578" xr:uid="{00000000-0005-0000-0000-0000DB150000}"/>
    <cellStyle name="Normal 6 2 3 4 3 3 2" xfId="15630" xr:uid="{00000000-0005-0000-0000-00001F3D0000}"/>
    <cellStyle name="Normal 6 2 3 4 3 3 2 3" xfId="30725" xr:uid="{00000000-0005-0000-0000-000019780000}"/>
    <cellStyle name="Normal 6 2 3 4 3 3 3" xfId="10610" xr:uid="{00000000-0005-0000-0000-000083290000}"/>
    <cellStyle name="Normal 6 2 3 4 3 3 3 3" xfId="25708" xr:uid="{00000000-0005-0000-0000-000080640000}"/>
    <cellStyle name="Normal 6 2 3 4 3 3 5" xfId="20695" xr:uid="{00000000-0005-0000-0000-0000EB500000}"/>
    <cellStyle name="Normal 6 2 3 4 3 4" xfId="12288" xr:uid="{00000000-0005-0000-0000-000011300000}"/>
    <cellStyle name="Normal 6 2 3 4 3 4 3" xfId="27383" xr:uid="{00000000-0005-0000-0000-00000B6B0000}"/>
    <cellStyle name="Normal 6 2 3 4 3 5" xfId="7267" xr:uid="{00000000-0005-0000-0000-0000741C0000}"/>
    <cellStyle name="Normal 6 2 3 4 3 5 3" xfId="22366" xr:uid="{00000000-0005-0000-0000-000072570000}"/>
    <cellStyle name="Normal 6 2 3 4 3 7" xfId="17353" xr:uid="{00000000-0005-0000-0000-0000DD430000}"/>
    <cellStyle name="Normal 6 2 3 4 4" xfId="3049" xr:uid="{00000000-0005-0000-0000-0000FA0B0000}"/>
    <cellStyle name="Normal 6 2 3 4 4 2" xfId="13123" xr:uid="{00000000-0005-0000-0000-000054330000}"/>
    <cellStyle name="Normal 6 2 3 4 4 2 3" xfId="28218" xr:uid="{00000000-0005-0000-0000-00004E6E0000}"/>
    <cellStyle name="Normal 6 2 3 4 4 3" xfId="8103" xr:uid="{00000000-0005-0000-0000-0000B81F0000}"/>
    <cellStyle name="Normal 6 2 3 4 4 3 3" xfId="23201" xr:uid="{00000000-0005-0000-0000-0000B55A0000}"/>
    <cellStyle name="Normal 6 2 3 4 4 5" xfId="18188" xr:uid="{00000000-0005-0000-0000-000020470000}"/>
    <cellStyle name="Normal 6 2 3 4 5" xfId="4742" xr:uid="{00000000-0005-0000-0000-000097120000}"/>
    <cellStyle name="Normal 6 2 3 4 5 2" xfId="14794" xr:uid="{00000000-0005-0000-0000-0000DB390000}"/>
    <cellStyle name="Normal 6 2 3 4 5 2 3" xfId="29889" xr:uid="{00000000-0005-0000-0000-0000D5740000}"/>
    <cellStyle name="Normal 6 2 3 4 5 3" xfId="9774" xr:uid="{00000000-0005-0000-0000-00003F260000}"/>
    <cellStyle name="Normal 6 2 3 4 5 3 3" xfId="24872" xr:uid="{00000000-0005-0000-0000-00003C610000}"/>
    <cellStyle name="Normal 6 2 3 4 5 5" xfId="19859" xr:uid="{00000000-0005-0000-0000-0000A74D0000}"/>
    <cellStyle name="Normal 6 2 3 4 6" xfId="11452" xr:uid="{00000000-0005-0000-0000-0000CD2C0000}"/>
    <cellStyle name="Normal 6 2 3 4 6 3" xfId="26547" xr:uid="{00000000-0005-0000-0000-0000C7670000}"/>
    <cellStyle name="Normal 6 2 3 4 7" xfId="6431" xr:uid="{00000000-0005-0000-0000-000030190000}"/>
    <cellStyle name="Normal 6 2 3 4 7 3" xfId="21530" xr:uid="{00000000-0005-0000-0000-00002E540000}"/>
    <cellStyle name="Normal 6 2 3 4 9" xfId="16517" xr:uid="{00000000-0005-0000-0000-000099400000}"/>
    <cellStyle name="Normal 6 2 3 5" xfId="1566" xr:uid="{00000000-0005-0000-0000-00002E060000}"/>
    <cellStyle name="Normal 6 2 3 5 2" xfId="2407" xr:uid="{00000000-0005-0000-0000-000077090000}"/>
    <cellStyle name="Normal 6 2 3 5 2 2" xfId="4096" xr:uid="{00000000-0005-0000-0000-000011100000}"/>
    <cellStyle name="Normal 6 2 3 5 2 2 2" xfId="14169" xr:uid="{00000000-0005-0000-0000-00006A370000}"/>
    <cellStyle name="Normal 6 2 3 5 2 2 2 3" xfId="29264" xr:uid="{00000000-0005-0000-0000-000064720000}"/>
    <cellStyle name="Normal 6 2 3 5 2 2 3" xfId="9149" xr:uid="{00000000-0005-0000-0000-0000CE230000}"/>
    <cellStyle name="Normal 6 2 3 5 2 2 3 3" xfId="24247" xr:uid="{00000000-0005-0000-0000-0000CB5E0000}"/>
    <cellStyle name="Normal 6 2 3 5 2 2 5" xfId="19234" xr:uid="{00000000-0005-0000-0000-0000364B0000}"/>
    <cellStyle name="Normal 6 2 3 5 2 3" xfId="5788" xr:uid="{00000000-0005-0000-0000-0000AD160000}"/>
    <cellStyle name="Normal 6 2 3 5 2 3 2" xfId="15840" xr:uid="{00000000-0005-0000-0000-0000F13D0000}"/>
    <cellStyle name="Normal 6 2 3 5 2 3 2 3" xfId="30935" xr:uid="{00000000-0005-0000-0000-0000EB780000}"/>
    <cellStyle name="Normal 6 2 3 5 2 3 3" xfId="10820" xr:uid="{00000000-0005-0000-0000-0000552A0000}"/>
    <cellStyle name="Normal 6 2 3 5 2 3 3 3" xfId="25918" xr:uid="{00000000-0005-0000-0000-000052650000}"/>
    <cellStyle name="Normal 6 2 3 5 2 3 5" xfId="20905" xr:uid="{00000000-0005-0000-0000-0000BD510000}"/>
    <cellStyle name="Normal 6 2 3 5 2 4" xfId="12498" xr:uid="{00000000-0005-0000-0000-0000E3300000}"/>
    <cellStyle name="Normal 6 2 3 5 2 4 3" xfId="27593" xr:uid="{00000000-0005-0000-0000-0000DD6B0000}"/>
    <cellStyle name="Normal 6 2 3 5 2 5" xfId="7477" xr:uid="{00000000-0005-0000-0000-0000461D0000}"/>
    <cellStyle name="Normal 6 2 3 5 2 5 3" xfId="22576" xr:uid="{00000000-0005-0000-0000-000044580000}"/>
    <cellStyle name="Normal 6 2 3 5 2 7" xfId="17563" xr:uid="{00000000-0005-0000-0000-0000AF440000}"/>
    <cellStyle name="Normal 6 2 3 5 3" xfId="3259" xr:uid="{00000000-0005-0000-0000-0000CC0C0000}"/>
    <cellStyle name="Normal 6 2 3 5 3 2" xfId="13333" xr:uid="{00000000-0005-0000-0000-000026340000}"/>
    <cellStyle name="Normal 6 2 3 5 3 2 3" xfId="28428" xr:uid="{00000000-0005-0000-0000-0000206F0000}"/>
    <cellStyle name="Normal 6 2 3 5 3 3" xfId="8313" xr:uid="{00000000-0005-0000-0000-00008A200000}"/>
    <cellStyle name="Normal 6 2 3 5 3 3 3" xfId="23411" xr:uid="{00000000-0005-0000-0000-0000875B0000}"/>
    <cellStyle name="Normal 6 2 3 5 3 5" xfId="18398" xr:uid="{00000000-0005-0000-0000-0000F2470000}"/>
    <cellStyle name="Normal 6 2 3 5 4" xfId="4952" xr:uid="{00000000-0005-0000-0000-000069130000}"/>
    <cellStyle name="Normal 6 2 3 5 4 2" xfId="15004" xr:uid="{00000000-0005-0000-0000-0000AD3A0000}"/>
    <cellStyle name="Normal 6 2 3 5 4 2 3" xfId="30099" xr:uid="{00000000-0005-0000-0000-0000A7750000}"/>
    <cellStyle name="Normal 6 2 3 5 4 3" xfId="9984" xr:uid="{00000000-0005-0000-0000-000011270000}"/>
    <cellStyle name="Normal 6 2 3 5 4 3 3" xfId="25082" xr:uid="{00000000-0005-0000-0000-00000E620000}"/>
    <cellStyle name="Normal 6 2 3 5 4 5" xfId="20069" xr:uid="{00000000-0005-0000-0000-0000794E0000}"/>
    <cellStyle name="Normal 6 2 3 5 5" xfId="11662" xr:uid="{00000000-0005-0000-0000-00009F2D0000}"/>
    <cellStyle name="Normal 6 2 3 5 5 3" xfId="26757" xr:uid="{00000000-0005-0000-0000-000099680000}"/>
    <cellStyle name="Normal 6 2 3 5 6" xfId="6641" xr:uid="{00000000-0005-0000-0000-0000021A0000}"/>
    <cellStyle name="Normal 6 2 3 5 6 3" xfId="21740" xr:uid="{00000000-0005-0000-0000-000000550000}"/>
    <cellStyle name="Normal 6 2 3 5 8" xfId="16727" xr:uid="{00000000-0005-0000-0000-00006B410000}"/>
    <cellStyle name="Normal 6 2 3 6" xfId="1987" xr:uid="{00000000-0005-0000-0000-0000D3070000}"/>
    <cellStyle name="Normal 6 2 3 6 2" xfId="3678" xr:uid="{00000000-0005-0000-0000-00006F0E0000}"/>
    <cellStyle name="Normal 6 2 3 6 2 2" xfId="13751" xr:uid="{00000000-0005-0000-0000-0000C8350000}"/>
    <cellStyle name="Normal 6 2 3 6 2 2 3" xfId="28846" xr:uid="{00000000-0005-0000-0000-0000C2700000}"/>
    <cellStyle name="Normal 6 2 3 6 2 3" xfId="8731" xr:uid="{00000000-0005-0000-0000-00002C220000}"/>
    <cellStyle name="Normal 6 2 3 6 2 3 3" xfId="23829" xr:uid="{00000000-0005-0000-0000-0000295D0000}"/>
    <cellStyle name="Normal 6 2 3 6 2 5" xfId="18816" xr:uid="{00000000-0005-0000-0000-000094490000}"/>
    <cellStyle name="Normal 6 2 3 6 3" xfId="5370" xr:uid="{00000000-0005-0000-0000-00000B150000}"/>
    <cellStyle name="Normal 6 2 3 6 3 2" xfId="15422" xr:uid="{00000000-0005-0000-0000-00004F3C0000}"/>
    <cellStyle name="Normal 6 2 3 6 3 2 3" xfId="30517" xr:uid="{00000000-0005-0000-0000-000049770000}"/>
    <cellStyle name="Normal 6 2 3 6 3 3" xfId="10402" xr:uid="{00000000-0005-0000-0000-0000B3280000}"/>
    <cellStyle name="Normal 6 2 3 6 3 3 3" xfId="25500" xr:uid="{00000000-0005-0000-0000-0000B0630000}"/>
    <cellStyle name="Normal 6 2 3 6 3 5" xfId="20487" xr:uid="{00000000-0005-0000-0000-00001B500000}"/>
    <cellStyle name="Normal 6 2 3 6 4" xfId="12080" xr:uid="{00000000-0005-0000-0000-0000412F0000}"/>
    <cellStyle name="Normal 6 2 3 6 4 3" xfId="27175" xr:uid="{00000000-0005-0000-0000-00003B6A0000}"/>
    <cellStyle name="Normal 6 2 3 6 5" xfId="7059" xr:uid="{00000000-0005-0000-0000-0000A41B0000}"/>
    <cellStyle name="Normal 6 2 3 6 5 3" xfId="22158" xr:uid="{00000000-0005-0000-0000-0000A2560000}"/>
    <cellStyle name="Normal 6 2 3 6 7" xfId="17145" xr:uid="{00000000-0005-0000-0000-00000D430000}"/>
    <cellStyle name="Normal 6 2 3 7" xfId="2837" xr:uid="{00000000-0005-0000-0000-0000260B0000}"/>
    <cellStyle name="Normal 6 2 3 7 2" xfId="12915" xr:uid="{00000000-0005-0000-0000-000084320000}"/>
    <cellStyle name="Normal 6 2 3 7 2 3" xfId="28010" xr:uid="{00000000-0005-0000-0000-00007E6D0000}"/>
    <cellStyle name="Normal 6 2 3 7 3" xfId="7895" xr:uid="{00000000-0005-0000-0000-0000E81E0000}"/>
    <cellStyle name="Normal 6 2 3 7 3 3" xfId="22993" xr:uid="{00000000-0005-0000-0000-0000E5590000}"/>
    <cellStyle name="Normal 6 2 3 7 5" xfId="17980" xr:uid="{00000000-0005-0000-0000-000050460000}"/>
    <cellStyle name="Normal 6 2 3 8" xfId="4531" xr:uid="{00000000-0005-0000-0000-0000C4110000}"/>
    <cellStyle name="Normal 6 2 3 8 2" xfId="14586" xr:uid="{00000000-0005-0000-0000-00000B390000}"/>
    <cellStyle name="Normal 6 2 3 8 2 3" xfId="29681" xr:uid="{00000000-0005-0000-0000-000005740000}"/>
    <cellStyle name="Normal 6 2 3 8 3" xfId="9566" xr:uid="{00000000-0005-0000-0000-00006F250000}"/>
    <cellStyle name="Normal 6 2 3 8 3 3" xfId="24664" xr:uid="{00000000-0005-0000-0000-00006C600000}"/>
    <cellStyle name="Normal 6 2 3 8 5" xfId="19651" xr:uid="{00000000-0005-0000-0000-0000D74C0000}"/>
    <cellStyle name="Normal 6 2 3 9" xfId="11242" xr:uid="{00000000-0005-0000-0000-0000FB2B0000}"/>
    <cellStyle name="Normal 6 2 3 9 3" xfId="26339" xr:uid="{00000000-0005-0000-0000-0000F7660000}"/>
    <cellStyle name="Normal 6 2 4" xfId="871" xr:uid="{00000000-0005-0000-0000-000076030000}"/>
    <cellStyle name="Normal 6 2 5" xfId="872" xr:uid="{00000000-0005-0000-0000-000077030000}"/>
    <cellStyle name="Normal 6 2 6" xfId="868" xr:uid="{00000000-0005-0000-0000-000073030000}"/>
    <cellStyle name="Normal 6 2 7" xfId="1155" xr:uid="{00000000-0005-0000-0000-000093040000}"/>
    <cellStyle name="Normal 6 2 7 11" xfId="16330" xr:uid="{00000000-0005-0000-0000-0000DE3F0000}"/>
    <cellStyle name="Normal 6 2 7 2" xfId="1263" xr:uid="{00000000-0005-0000-0000-0000FF040000}"/>
    <cellStyle name="Normal 6 2 7 2 10" xfId="16434" xr:uid="{00000000-0005-0000-0000-000046400000}"/>
    <cellStyle name="Normal 6 2 7 2 2" xfId="1480" xr:uid="{00000000-0005-0000-0000-0000D8050000}"/>
    <cellStyle name="Normal 6 2 7 2 2 2" xfId="1901" xr:uid="{00000000-0005-0000-0000-00007D070000}"/>
    <cellStyle name="Normal 6 2 7 2 2 2 2" xfId="2740" xr:uid="{00000000-0005-0000-0000-0000C40A0000}"/>
    <cellStyle name="Normal 6 2 7 2 2 2 2 2" xfId="4429" xr:uid="{00000000-0005-0000-0000-00005E110000}"/>
    <cellStyle name="Normal 6 2 7 2 2 2 2 2 2" xfId="14502" xr:uid="{00000000-0005-0000-0000-0000B7380000}"/>
    <cellStyle name="Normal 6 2 7 2 2 2 2 2 2 3" xfId="29597" xr:uid="{00000000-0005-0000-0000-0000B1730000}"/>
    <cellStyle name="Normal 6 2 7 2 2 2 2 2 3" xfId="9482" xr:uid="{00000000-0005-0000-0000-00001B250000}"/>
    <cellStyle name="Normal 6 2 7 2 2 2 2 2 3 3" xfId="24580" xr:uid="{00000000-0005-0000-0000-000018600000}"/>
    <cellStyle name="Normal 6 2 7 2 2 2 2 2 5" xfId="19567" xr:uid="{00000000-0005-0000-0000-0000834C0000}"/>
    <cellStyle name="Normal 6 2 7 2 2 2 2 3" xfId="6121" xr:uid="{00000000-0005-0000-0000-0000FA170000}"/>
    <cellStyle name="Normal 6 2 7 2 2 2 2 3 2" xfId="16173" xr:uid="{00000000-0005-0000-0000-00003E3F0000}"/>
    <cellStyle name="Normal 6 2 7 2 2 2 2 3 2 3" xfId="31268" xr:uid="{00000000-0005-0000-0000-0000387A0000}"/>
    <cellStyle name="Normal 6 2 7 2 2 2 2 3 3" xfId="11153" xr:uid="{00000000-0005-0000-0000-0000A22B0000}"/>
    <cellStyle name="Normal 6 2 7 2 2 2 2 3 3 3" xfId="26251" xr:uid="{00000000-0005-0000-0000-00009F660000}"/>
    <cellStyle name="Normal 6 2 7 2 2 2 2 3 5" xfId="21238" xr:uid="{00000000-0005-0000-0000-00000A530000}"/>
    <cellStyle name="Normal 6 2 7 2 2 2 2 4" xfId="12831" xr:uid="{00000000-0005-0000-0000-000030320000}"/>
    <cellStyle name="Normal 6 2 7 2 2 2 2 4 3" xfId="27926" xr:uid="{00000000-0005-0000-0000-00002A6D0000}"/>
    <cellStyle name="Normal 6 2 7 2 2 2 2 5" xfId="7810" xr:uid="{00000000-0005-0000-0000-0000931E0000}"/>
    <cellStyle name="Normal 6 2 7 2 2 2 2 5 3" xfId="22909" xr:uid="{00000000-0005-0000-0000-000091590000}"/>
    <cellStyle name="Normal 6 2 7 2 2 2 2 7" xfId="17896" xr:uid="{00000000-0005-0000-0000-0000FC450000}"/>
    <cellStyle name="Normal 6 2 7 2 2 2 3" xfId="3592" xr:uid="{00000000-0005-0000-0000-0000190E0000}"/>
    <cellStyle name="Normal 6 2 7 2 2 2 3 2" xfId="13666" xr:uid="{00000000-0005-0000-0000-000073350000}"/>
    <cellStyle name="Normal 6 2 7 2 2 2 3 2 3" xfId="28761" xr:uid="{00000000-0005-0000-0000-00006D700000}"/>
    <cellStyle name="Normal 6 2 7 2 2 2 3 3" xfId="8646" xr:uid="{00000000-0005-0000-0000-0000D7210000}"/>
    <cellStyle name="Normal 6 2 7 2 2 2 3 3 3" xfId="23744" xr:uid="{00000000-0005-0000-0000-0000D45C0000}"/>
    <cellStyle name="Normal 6 2 7 2 2 2 3 5" xfId="18731" xr:uid="{00000000-0005-0000-0000-00003F490000}"/>
    <cellStyle name="Normal 6 2 7 2 2 2 4" xfId="5285" xr:uid="{00000000-0005-0000-0000-0000B6140000}"/>
    <cellStyle name="Normal 6 2 7 2 2 2 4 2" xfId="15337" xr:uid="{00000000-0005-0000-0000-0000FA3B0000}"/>
    <cellStyle name="Normal 6 2 7 2 2 2 4 2 3" xfId="30432" xr:uid="{00000000-0005-0000-0000-0000F4760000}"/>
    <cellStyle name="Normal 6 2 7 2 2 2 4 3" xfId="10317" xr:uid="{00000000-0005-0000-0000-00005E280000}"/>
    <cellStyle name="Normal 6 2 7 2 2 2 4 3 3" xfId="25415" xr:uid="{00000000-0005-0000-0000-00005B630000}"/>
    <cellStyle name="Normal 6 2 7 2 2 2 4 5" xfId="20402" xr:uid="{00000000-0005-0000-0000-0000C64F0000}"/>
    <cellStyle name="Normal 6 2 7 2 2 2 5" xfId="11995" xr:uid="{00000000-0005-0000-0000-0000EC2E0000}"/>
    <cellStyle name="Normal 6 2 7 2 2 2 5 3" xfId="27090" xr:uid="{00000000-0005-0000-0000-0000E6690000}"/>
    <cellStyle name="Normal 6 2 7 2 2 2 6" xfId="6974" xr:uid="{00000000-0005-0000-0000-00004F1B0000}"/>
    <cellStyle name="Normal 6 2 7 2 2 2 6 3" xfId="22073" xr:uid="{00000000-0005-0000-0000-00004D560000}"/>
    <cellStyle name="Normal 6 2 7 2 2 2 8" xfId="17060" xr:uid="{00000000-0005-0000-0000-0000B8420000}"/>
    <cellStyle name="Normal 6 2 7 2 2 3" xfId="2322" xr:uid="{00000000-0005-0000-0000-000022090000}"/>
    <cellStyle name="Normal 6 2 7 2 2 3 2" xfId="4011" xr:uid="{00000000-0005-0000-0000-0000BC0F0000}"/>
    <cellStyle name="Normal 6 2 7 2 2 3 2 2" xfId="14084" xr:uid="{00000000-0005-0000-0000-000015370000}"/>
    <cellStyle name="Normal 6 2 7 2 2 3 2 2 3" xfId="29179" xr:uid="{00000000-0005-0000-0000-00000F720000}"/>
    <cellStyle name="Normal 6 2 7 2 2 3 2 3" xfId="9064" xr:uid="{00000000-0005-0000-0000-000079230000}"/>
    <cellStyle name="Normal 6 2 7 2 2 3 2 3 3" xfId="24162" xr:uid="{00000000-0005-0000-0000-0000765E0000}"/>
    <cellStyle name="Normal 6 2 7 2 2 3 2 5" xfId="19149" xr:uid="{00000000-0005-0000-0000-0000E14A0000}"/>
    <cellStyle name="Normal 6 2 7 2 2 3 3" xfId="5703" xr:uid="{00000000-0005-0000-0000-000058160000}"/>
    <cellStyle name="Normal 6 2 7 2 2 3 3 2" xfId="15755" xr:uid="{00000000-0005-0000-0000-00009C3D0000}"/>
    <cellStyle name="Normal 6 2 7 2 2 3 3 2 3" xfId="30850" xr:uid="{00000000-0005-0000-0000-000096780000}"/>
    <cellStyle name="Normal 6 2 7 2 2 3 3 3" xfId="10735" xr:uid="{00000000-0005-0000-0000-0000002A0000}"/>
    <cellStyle name="Normal 6 2 7 2 2 3 3 3 3" xfId="25833" xr:uid="{00000000-0005-0000-0000-0000FD640000}"/>
    <cellStyle name="Normal 6 2 7 2 2 3 3 5" xfId="20820" xr:uid="{00000000-0005-0000-0000-000068510000}"/>
    <cellStyle name="Normal 6 2 7 2 2 3 4" xfId="12413" xr:uid="{00000000-0005-0000-0000-00008E300000}"/>
    <cellStyle name="Normal 6 2 7 2 2 3 4 3" xfId="27508" xr:uid="{00000000-0005-0000-0000-0000886B0000}"/>
    <cellStyle name="Normal 6 2 7 2 2 3 5" xfId="7392" xr:uid="{00000000-0005-0000-0000-0000F11C0000}"/>
    <cellStyle name="Normal 6 2 7 2 2 3 5 3" xfId="22491" xr:uid="{00000000-0005-0000-0000-0000EF570000}"/>
    <cellStyle name="Normal 6 2 7 2 2 3 7" xfId="17478" xr:uid="{00000000-0005-0000-0000-00005A440000}"/>
    <cellStyle name="Normal 6 2 7 2 2 4" xfId="3174" xr:uid="{00000000-0005-0000-0000-0000770C0000}"/>
    <cellStyle name="Normal 6 2 7 2 2 4 2" xfId="13248" xr:uid="{00000000-0005-0000-0000-0000D1330000}"/>
    <cellStyle name="Normal 6 2 7 2 2 4 2 3" xfId="28343" xr:uid="{00000000-0005-0000-0000-0000CB6E0000}"/>
    <cellStyle name="Normal 6 2 7 2 2 4 3" xfId="8228" xr:uid="{00000000-0005-0000-0000-000035200000}"/>
    <cellStyle name="Normal 6 2 7 2 2 4 3 3" xfId="23326" xr:uid="{00000000-0005-0000-0000-0000325B0000}"/>
    <cellStyle name="Normal 6 2 7 2 2 4 5" xfId="18313" xr:uid="{00000000-0005-0000-0000-00009D470000}"/>
    <cellStyle name="Normal 6 2 7 2 2 5" xfId="4867" xr:uid="{00000000-0005-0000-0000-000014130000}"/>
    <cellStyle name="Normal 6 2 7 2 2 5 2" xfId="14919" xr:uid="{00000000-0005-0000-0000-0000583A0000}"/>
    <cellStyle name="Normal 6 2 7 2 2 5 2 3" xfId="30014" xr:uid="{00000000-0005-0000-0000-000052750000}"/>
    <cellStyle name="Normal 6 2 7 2 2 5 3" xfId="9899" xr:uid="{00000000-0005-0000-0000-0000BC260000}"/>
    <cellStyle name="Normal 6 2 7 2 2 5 3 3" xfId="24997" xr:uid="{00000000-0005-0000-0000-0000B9610000}"/>
    <cellStyle name="Normal 6 2 7 2 2 5 5" xfId="19984" xr:uid="{00000000-0005-0000-0000-0000244E0000}"/>
    <cellStyle name="Normal 6 2 7 2 2 6" xfId="11577" xr:uid="{00000000-0005-0000-0000-00004A2D0000}"/>
    <cellStyle name="Normal 6 2 7 2 2 6 3" xfId="26672" xr:uid="{00000000-0005-0000-0000-000044680000}"/>
    <cellStyle name="Normal 6 2 7 2 2 7" xfId="6556" xr:uid="{00000000-0005-0000-0000-0000AD190000}"/>
    <cellStyle name="Normal 6 2 7 2 2 7 3" xfId="21655" xr:uid="{00000000-0005-0000-0000-0000AB540000}"/>
    <cellStyle name="Normal 6 2 7 2 2 9" xfId="16642" xr:uid="{00000000-0005-0000-0000-000016410000}"/>
    <cellStyle name="Normal 6 2 7 2 3" xfId="1693" xr:uid="{00000000-0005-0000-0000-0000AD060000}"/>
    <cellStyle name="Normal 6 2 7 2 3 2" xfId="2532" xr:uid="{00000000-0005-0000-0000-0000F4090000}"/>
    <cellStyle name="Normal 6 2 7 2 3 2 2" xfId="4221" xr:uid="{00000000-0005-0000-0000-00008E100000}"/>
    <cellStyle name="Normal 6 2 7 2 3 2 2 2" xfId="14294" xr:uid="{00000000-0005-0000-0000-0000E7370000}"/>
    <cellStyle name="Normal 6 2 7 2 3 2 2 2 3" xfId="29389" xr:uid="{00000000-0005-0000-0000-0000E1720000}"/>
    <cellStyle name="Normal 6 2 7 2 3 2 2 3" xfId="9274" xr:uid="{00000000-0005-0000-0000-00004B240000}"/>
    <cellStyle name="Normal 6 2 7 2 3 2 2 3 3" xfId="24372" xr:uid="{00000000-0005-0000-0000-0000485F0000}"/>
    <cellStyle name="Normal 6 2 7 2 3 2 2 5" xfId="19359" xr:uid="{00000000-0005-0000-0000-0000B34B0000}"/>
    <cellStyle name="Normal 6 2 7 2 3 2 3" xfId="5913" xr:uid="{00000000-0005-0000-0000-00002A170000}"/>
    <cellStyle name="Normal 6 2 7 2 3 2 3 2" xfId="15965" xr:uid="{00000000-0005-0000-0000-00006E3E0000}"/>
    <cellStyle name="Normal 6 2 7 2 3 2 3 2 3" xfId="31060" xr:uid="{00000000-0005-0000-0000-000068790000}"/>
    <cellStyle name="Normal 6 2 7 2 3 2 3 3" xfId="10945" xr:uid="{00000000-0005-0000-0000-0000D22A0000}"/>
    <cellStyle name="Normal 6 2 7 2 3 2 3 3 3" xfId="26043" xr:uid="{00000000-0005-0000-0000-0000CF650000}"/>
    <cellStyle name="Normal 6 2 7 2 3 2 3 5" xfId="21030" xr:uid="{00000000-0005-0000-0000-00003A520000}"/>
    <cellStyle name="Normal 6 2 7 2 3 2 4" xfId="12623" xr:uid="{00000000-0005-0000-0000-000060310000}"/>
    <cellStyle name="Normal 6 2 7 2 3 2 4 3" xfId="27718" xr:uid="{00000000-0005-0000-0000-00005A6C0000}"/>
    <cellStyle name="Normal 6 2 7 2 3 2 5" xfId="7602" xr:uid="{00000000-0005-0000-0000-0000C31D0000}"/>
    <cellStyle name="Normal 6 2 7 2 3 2 5 3" xfId="22701" xr:uid="{00000000-0005-0000-0000-0000C1580000}"/>
    <cellStyle name="Normal 6 2 7 2 3 2 7" xfId="17688" xr:uid="{00000000-0005-0000-0000-00002C450000}"/>
    <cellStyle name="Normal 6 2 7 2 3 3" xfId="3384" xr:uid="{00000000-0005-0000-0000-0000490D0000}"/>
    <cellStyle name="Normal 6 2 7 2 3 3 2" xfId="13458" xr:uid="{00000000-0005-0000-0000-0000A3340000}"/>
    <cellStyle name="Normal 6 2 7 2 3 3 2 3" xfId="28553" xr:uid="{00000000-0005-0000-0000-00009D6F0000}"/>
    <cellStyle name="Normal 6 2 7 2 3 3 3" xfId="8438" xr:uid="{00000000-0005-0000-0000-000007210000}"/>
    <cellStyle name="Normal 6 2 7 2 3 3 3 3" xfId="23536" xr:uid="{00000000-0005-0000-0000-0000045C0000}"/>
    <cellStyle name="Normal 6 2 7 2 3 3 5" xfId="18523" xr:uid="{00000000-0005-0000-0000-00006F480000}"/>
    <cellStyle name="Normal 6 2 7 2 3 4" xfId="5077" xr:uid="{00000000-0005-0000-0000-0000E6130000}"/>
    <cellStyle name="Normal 6 2 7 2 3 4 2" xfId="15129" xr:uid="{00000000-0005-0000-0000-00002A3B0000}"/>
    <cellStyle name="Normal 6 2 7 2 3 4 2 3" xfId="30224" xr:uid="{00000000-0005-0000-0000-000024760000}"/>
    <cellStyle name="Normal 6 2 7 2 3 4 3" xfId="10109" xr:uid="{00000000-0005-0000-0000-00008E270000}"/>
    <cellStyle name="Normal 6 2 7 2 3 4 3 3" xfId="25207" xr:uid="{00000000-0005-0000-0000-00008B620000}"/>
    <cellStyle name="Normal 6 2 7 2 3 4 5" xfId="20194" xr:uid="{00000000-0005-0000-0000-0000F64E0000}"/>
    <cellStyle name="Normal 6 2 7 2 3 5" xfId="11787" xr:uid="{00000000-0005-0000-0000-00001C2E0000}"/>
    <cellStyle name="Normal 6 2 7 2 3 5 3" xfId="26882" xr:uid="{00000000-0005-0000-0000-000016690000}"/>
    <cellStyle name="Normal 6 2 7 2 3 6" xfId="6766" xr:uid="{00000000-0005-0000-0000-00007F1A0000}"/>
    <cellStyle name="Normal 6 2 7 2 3 6 3" xfId="21865" xr:uid="{00000000-0005-0000-0000-00007D550000}"/>
    <cellStyle name="Normal 6 2 7 2 3 8" xfId="16852" xr:uid="{00000000-0005-0000-0000-0000E8410000}"/>
    <cellStyle name="Normal 6 2 7 2 4" xfId="2114" xr:uid="{00000000-0005-0000-0000-000052080000}"/>
    <cellStyle name="Normal 6 2 7 2 4 2" xfId="3803" xr:uid="{00000000-0005-0000-0000-0000EC0E0000}"/>
    <cellStyle name="Normal 6 2 7 2 4 2 2" xfId="13876" xr:uid="{00000000-0005-0000-0000-000045360000}"/>
    <cellStyle name="Normal 6 2 7 2 4 2 2 3" xfId="28971" xr:uid="{00000000-0005-0000-0000-00003F710000}"/>
    <cellStyle name="Normal 6 2 7 2 4 2 3" xfId="8856" xr:uid="{00000000-0005-0000-0000-0000A9220000}"/>
    <cellStyle name="Normal 6 2 7 2 4 2 3 3" xfId="23954" xr:uid="{00000000-0005-0000-0000-0000A65D0000}"/>
    <cellStyle name="Normal 6 2 7 2 4 2 5" xfId="18941" xr:uid="{00000000-0005-0000-0000-0000114A0000}"/>
    <cellStyle name="Normal 6 2 7 2 4 3" xfId="5495" xr:uid="{00000000-0005-0000-0000-000088150000}"/>
    <cellStyle name="Normal 6 2 7 2 4 3 2" xfId="15547" xr:uid="{00000000-0005-0000-0000-0000CC3C0000}"/>
    <cellStyle name="Normal 6 2 7 2 4 3 2 3" xfId="30642" xr:uid="{00000000-0005-0000-0000-0000C6770000}"/>
    <cellStyle name="Normal 6 2 7 2 4 3 3" xfId="10527" xr:uid="{00000000-0005-0000-0000-000030290000}"/>
    <cellStyle name="Normal 6 2 7 2 4 3 3 3" xfId="25625" xr:uid="{00000000-0005-0000-0000-00002D640000}"/>
    <cellStyle name="Normal 6 2 7 2 4 3 5" xfId="20612" xr:uid="{00000000-0005-0000-0000-000098500000}"/>
    <cellStyle name="Normal 6 2 7 2 4 4" xfId="12205" xr:uid="{00000000-0005-0000-0000-0000BE2F0000}"/>
    <cellStyle name="Normal 6 2 7 2 4 4 3" xfId="27300" xr:uid="{00000000-0005-0000-0000-0000B86A0000}"/>
    <cellStyle name="Normal 6 2 7 2 4 5" xfId="7184" xr:uid="{00000000-0005-0000-0000-0000211C0000}"/>
    <cellStyle name="Normal 6 2 7 2 4 5 3" xfId="22283" xr:uid="{00000000-0005-0000-0000-00001F570000}"/>
    <cellStyle name="Normal 6 2 7 2 4 7" xfId="17270" xr:uid="{00000000-0005-0000-0000-00008A430000}"/>
    <cellStyle name="Normal 6 2 7 2 5" xfId="2966" xr:uid="{00000000-0005-0000-0000-0000A70B0000}"/>
    <cellStyle name="Normal 6 2 7 2 5 2" xfId="13040" xr:uid="{00000000-0005-0000-0000-000001330000}"/>
    <cellStyle name="Normal 6 2 7 2 5 2 3" xfId="28135" xr:uid="{00000000-0005-0000-0000-0000FB6D0000}"/>
    <cellStyle name="Normal 6 2 7 2 5 3" xfId="8020" xr:uid="{00000000-0005-0000-0000-0000651F0000}"/>
    <cellStyle name="Normal 6 2 7 2 5 3 3" xfId="23118" xr:uid="{00000000-0005-0000-0000-0000625A0000}"/>
    <cellStyle name="Normal 6 2 7 2 5 5" xfId="18105" xr:uid="{00000000-0005-0000-0000-0000CD460000}"/>
    <cellStyle name="Normal 6 2 7 2 6" xfId="4659" xr:uid="{00000000-0005-0000-0000-000044120000}"/>
    <cellStyle name="Normal 6 2 7 2 6 2" xfId="14711" xr:uid="{00000000-0005-0000-0000-000088390000}"/>
    <cellStyle name="Normal 6 2 7 2 6 2 3" xfId="29806" xr:uid="{00000000-0005-0000-0000-000082740000}"/>
    <cellStyle name="Normal 6 2 7 2 6 3" xfId="9691" xr:uid="{00000000-0005-0000-0000-0000EC250000}"/>
    <cellStyle name="Normal 6 2 7 2 6 3 3" xfId="24789" xr:uid="{00000000-0005-0000-0000-0000E9600000}"/>
    <cellStyle name="Normal 6 2 7 2 6 5" xfId="19776" xr:uid="{00000000-0005-0000-0000-0000544D0000}"/>
    <cellStyle name="Normal 6 2 7 2 7" xfId="11369" xr:uid="{00000000-0005-0000-0000-00007A2C0000}"/>
    <cellStyle name="Normal 6 2 7 2 7 3" xfId="26464" xr:uid="{00000000-0005-0000-0000-000074670000}"/>
    <cellStyle name="Normal 6 2 7 2 8" xfId="6348" xr:uid="{00000000-0005-0000-0000-0000DD180000}"/>
    <cellStyle name="Normal 6 2 7 2 8 3" xfId="21447" xr:uid="{00000000-0005-0000-0000-0000DB530000}"/>
    <cellStyle name="Normal 6 2 7 3" xfId="1376" xr:uid="{00000000-0005-0000-0000-000070050000}"/>
    <cellStyle name="Normal 6 2 7 3 2" xfId="1797" xr:uid="{00000000-0005-0000-0000-000015070000}"/>
    <cellStyle name="Normal 6 2 7 3 2 2" xfId="2636" xr:uid="{00000000-0005-0000-0000-00005C0A0000}"/>
    <cellStyle name="Normal 6 2 7 3 2 2 2" xfId="4325" xr:uid="{00000000-0005-0000-0000-0000F6100000}"/>
    <cellStyle name="Normal 6 2 7 3 2 2 2 2" xfId="14398" xr:uid="{00000000-0005-0000-0000-00004F380000}"/>
    <cellStyle name="Normal 6 2 7 3 2 2 2 2 3" xfId="29493" xr:uid="{00000000-0005-0000-0000-000049730000}"/>
    <cellStyle name="Normal 6 2 7 3 2 2 2 3" xfId="9378" xr:uid="{00000000-0005-0000-0000-0000B3240000}"/>
    <cellStyle name="Normal 6 2 7 3 2 2 2 3 3" xfId="24476" xr:uid="{00000000-0005-0000-0000-0000B05F0000}"/>
    <cellStyle name="Normal 6 2 7 3 2 2 2 5" xfId="19463" xr:uid="{00000000-0005-0000-0000-00001B4C0000}"/>
    <cellStyle name="Normal 6 2 7 3 2 2 3" xfId="6017" xr:uid="{00000000-0005-0000-0000-000092170000}"/>
    <cellStyle name="Normal 6 2 7 3 2 2 3 2" xfId="16069" xr:uid="{00000000-0005-0000-0000-0000D63E0000}"/>
    <cellStyle name="Normal 6 2 7 3 2 2 3 2 3" xfId="31164" xr:uid="{00000000-0005-0000-0000-0000D0790000}"/>
    <cellStyle name="Normal 6 2 7 3 2 2 3 3" xfId="11049" xr:uid="{00000000-0005-0000-0000-00003A2B0000}"/>
    <cellStyle name="Normal 6 2 7 3 2 2 3 3 3" xfId="26147" xr:uid="{00000000-0005-0000-0000-000037660000}"/>
    <cellStyle name="Normal 6 2 7 3 2 2 3 5" xfId="21134" xr:uid="{00000000-0005-0000-0000-0000A2520000}"/>
    <cellStyle name="Normal 6 2 7 3 2 2 4" xfId="12727" xr:uid="{00000000-0005-0000-0000-0000C8310000}"/>
    <cellStyle name="Normal 6 2 7 3 2 2 4 3" xfId="27822" xr:uid="{00000000-0005-0000-0000-0000C26C0000}"/>
    <cellStyle name="Normal 6 2 7 3 2 2 5" xfId="7706" xr:uid="{00000000-0005-0000-0000-00002B1E0000}"/>
    <cellStyle name="Normal 6 2 7 3 2 2 5 3" xfId="22805" xr:uid="{00000000-0005-0000-0000-000029590000}"/>
    <cellStyle name="Normal 6 2 7 3 2 2 7" xfId="17792" xr:uid="{00000000-0005-0000-0000-000094450000}"/>
    <cellStyle name="Normal 6 2 7 3 2 3" xfId="3488" xr:uid="{00000000-0005-0000-0000-0000B10D0000}"/>
    <cellStyle name="Normal 6 2 7 3 2 3 2" xfId="13562" xr:uid="{00000000-0005-0000-0000-00000B350000}"/>
    <cellStyle name="Normal 6 2 7 3 2 3 2 3" xfId="28657" xr:uid="{00000000-0005-0000-0000-000005700000}"/>
    <cellStyle name="Normal 6 2 7 3 2 3 3" xfId="8542" xr:uid="{00000000-0005-0000-0000-00006F210000}"/>
    <cellStyle name="Normal 6 2 7 3 2 3 3 3" xfId="23640" xr:uid="{00000000-0005-0000-0000-00006C5C0000}"/>
    <cellStyle name="Normal 6 2 7 3 2 3 5" xfId="18627" xr:uid="{00000000-0005-0000-0000-0000D7480000}"/>
    <cellStyle name="Normal 6 2 7 3 2 4" xfId="5181" xr:uid="{00000000-0005-0000-0000-00004E140000}"/>
    <cellStyle name="Normal 6 2 7 3 2 4 2" xfId="15233" xr:uid="{00000000-0005-0000-0000-0000923B0000}"/>
    <cellStyle name="Normal 6 2 7 3 2 4 2 3" xfId="30328" xr:uid="{00000000-0005-0000-0000-00008C760000}"/>
    <cellStyle name="Normal 6 2 7 3 2 4 3" xfId="10213" xr:uid="{00000000-0005-0000-0000-0000F6270000}"/>
    <cellStyle name="Normal 6 2 7 3 2 4 3 3" xfId="25311" xr:uid="{00000000-0005-0000-0000-0000F3620000}"/>
    <cellStyle name="Normal 6 2 7 3 2 4 5" xfId="20298" xr:uid="{00000000-0005-0000-0000-00005E4F0000}"/>
    <cellStyle name="Normal 6 2 7 3 2 5" xfId="11891" xr:uid="{00000000-0005-0000-0000-0000842E0000}"/>
    <cellStyle name="Normal 6 2 7 3 2 5 3" xfId="26986" xr:uid="{00000000-0005-0000-0000-00007E690000}"/>
    <cellStyle name="Normal 6 2 7 3 2 6" xfId="6870" xr:uid="{00000000-0005-0000-0000-0000E71A0000}"/>
    <cellStyle name="Normal 6 2 7 3 2 6 3" xfId="21969" xr:uid="{00000000-0005-0000-0000-0000E5550000}"/>
    <cellStyle name="Normal 6 2 7 3 2 8" xfId="16956" xr:uid="{00000000-0005-0000-0000-000050420000}"/>
    <cellStyle name="Normal 6 2 7 3 3" xfId="2218" xr:uid="{00000000-0005-0000-0000-0000BA080000}"/>
    <cellStyle name="Normal 6 2 7 3 3 2" xfId="3907" xr:uid="{00000000-0005-0000-0000-0000540F0000}"/>
    <cellStyle name="Normal 6 2 7 3 3 2 2" xfId="13980" xr:uid="{00000000-0005-0000-0000-0000AD360000}"/>
    <cellStyle name="Normal 6 2 7 3 3 2 2 3" xfId="29075" xr:uid="{00000000-0005-0000-0000-0000A7710000}"/>
    <cellStyle name="Normal 6 2 7 3 3 2 3" xfId="8960" xr:uid="{00000000-0005-0000-0000-000011230000}"/>
    <cellStyle name="Normal 6 2 7 3 3 2 3 3" xfId="24058" xr:uid="{00000000-0005-0000-0000-00000E5E0000}"/>
    <cellStyle name="Normal 6 2 7 3 3 2 5" xfId="19045" xr:uid="{00000000-0005-0000-0000-0000794A0000}"/>
    <cellStyle name="Normal 6 2 7 3 3 3" xfId="5599" xr:uid="{00000000-0005-0000-0000-0000F0150000}"/>
    <cellStyle name="Normal 6 2 7 3 3 3 2" xfId="15651" xr:uid="{00000000-0005-0000-0000-0000343D0000}"/>
    <cellStyle name="Normal 6 2 7 3 3 3 2 3" xfId="30746" xr:uid="{00000000-0005-0000-0000-00002E780000}"/>
    <cellStyle name="Normal 6 2 7 3 3 3 3" xfId="10631" xr:uid="{00000000-0005-0000-0000-000098290000}"/>
    <cellStyle name="Normal 6 2 7 3 3 3 3 3" xfId="25729" xr:uid="{00000000-0005-0000-0000-000095640000}"/>
    <cellStyle name="Normal 6 2 7 3 3 3 5" xfId="20716" xr:uid="{00000000-0005-0000-0000-000000510000}"/>
    <cellStyle name="Normal 6 2 7 3 3 4" xfId="12309" xr:uid="{00000000-0005-0000-0000-000026300000}"/>
    <cellStyle name="Normal 6 2 7 3 3 4 3" xfId="27404" xr:uid="{00000000-0005-0000-0000-0000206B0000}"/>
    <cellStyle name="Normal 6 2 7 3 3 5" xfId="7288" xr:uid="{00000000-0005-0000-0000-0000891C0000}"/>
    <cellStyle name="Normal 6 2 7 3 3 5 3" xfId="22387" xr:uid="{00000000-0005-0000-0000-000087570000}"/>
    <cellStyle name="Normal 6 2 7 3 3 7" xfId="17374" xr:uid="{00000000-0005-0000-0000-0000F2430000}"/>
    <cellStyle name="Normal 6 2 7 3 4" xfId="3070" xr:uid="{00000000-0005-0000-0000-00000F0C0000}"/>
    <cellStyle name="Normal 6 2 7 3 4 2" xfId="13144" xr:uid="{00000000-0005-0000-0000-000069330000}"/>
    <cellStyle name="Normal 6 2 7 3 4 2 3" xfId="28239" xr:uid="{00000000-0005-0000-0000-0000636E0000}"/>
    <cellStyle name="Normal 6 2 7 3 4 3" xfId="8124" xr:uid="{00000000-0005-0000-0000-0000CD1F0000}"/>
    <cellStyle name="Normal 6 2 7 3 4 3 3" xfId="23222" xr:uid="{00000000-0005-0000-0000-0000CA5A0000}"/>
    <cellStyle name="Normal 6 2 7 3 4 5" xfId="18209" xr:uid="{00000000-0005-0000-0000-000035470000}"/>
    <cellStyle name="Normal 6 2 7 3 5" xfId="4763" xr:uid="{00000000-0005-0000-0000-0000AC120000}"/>
    <cellStyle name="Normal 6 2 7 3 5 2" xfId="14815" xr:uid="{00000000-0005-0000-0000-0000F0390000}"/>
    <cellStyle name="Normal 6 2 7 3 5 2 3" xfId="29910" xr:uid="{00000000-0005-0000-0000-0000EA740000}"/>
    <cellStyle name="Normal 6 2 7 3 5 3" xfId="9795" xr:uid="{00000000-0005-0000-0000-000054260000}"/>
    <cellStyle name="Normal 6 2 7 3 5 3 3" xfId="24893" xr:uid="{00000000-0005-0000-0000-000051610000}"/>
    <cellStyle name="Normal 6 2 7 3 5 5" xfId="19880" xr:uid="{00000000-0005-0000-0000-0000BC4D0000}"/>
    <cellStyle name="Normal 6 2 7 3 6" xfId="11473" xr:uid="{00000000-0005-0000-0000-0000E22C0000}"/>
    <cellStyle name="Normal 6 2 7 3 6 3" xfId="26568" xr:uid="{00000000-0005-0000-0000-0000DC670000}"/>
    <cellStyle name="Normal 6 2 7 3 7" xfId="6452" xr:uid="{00000000-0005-0000-0000-000045190000}"/>
    <cellStyle name="Normal 6 2 7 3 7 3" xfId="21551" xr:uid="{00000000-0005-0000-0000-000043540000}"/>
    <cellStyle name="Normal 6 2 7 3 9" xfId="16538" xr:uid="{00000000-0005-0000-0000-0000AE400000}"/>
    <cellStyle name="Normal 6 2 7 4" xfId="1589" xr:uid="{00000000-0005-0000-0000-000045060000}"/>
    <cellStyle name="Normal 6 2 7 4 2" xfId="2428" xr:uid="{00000000-0005-0000-0000-00008C090000}"/>
    <cellStyle name="Normal 6 2 7 4 2 2" xfId="4117" xr:uid="{00000000-0005-0000-0000-000026100000}"/>
    <cellStyle name="Normal 6 2 7 4 2 2 2" xfId="14190" xr:uid="{00000000-0005-0000-0000-00007F370000}"/>
    <cellStyle name="Normal 6 2 7 4 2 2 2 3" xfId="29285" xr:uid="{00000000-0005-0000-0000-000079720000}"/>
    <cellStyle name="Normal 6 2 7 4 2 2 3" xfId="9170" xr:uid="{00000000-0005-0000-0000-0000E3230000}"/>
    <cellStyle name="Normal 6 2 7 4 2 2 3 3" xfId="24268" xr:uid="{00000000-0005-0000-0000-0000E05E0000}"/>
    <cellStyle name="Normal 6 2 7 4 2 2 5" xfId="19255" xr:uid="{00000000-0005-0000-0000-00004B4B0000}"/>
    <cellStyle name="Normal 6 2 7 4 2 3" xfId="5809" xr:uid="{00000000-0005-0000-0000-0000C2160000}"/>
    <cellStyle name="Normal 6 2 7 4 2 3 2" xfId="15861" xr:uid="{00000000-0005-0000-0000-0000063E0000}"/>
    <cellStyle name="Normal 6 2 7 4 2 3 2 3" xfId="30956" xr:uid="{00000000-0005-0000-0000-000000790000}"/>
    <cellStyle name="Normal 6 2 7 4 2 3 3" xfId="10841" xr:uid="{00000000-0005-0000-0000-00006A2A0000}"/>
    <cellStyle name="Normal 6 2 7 4 2 3 3 3" xfId="25939" xr:uid="{00000000-0005-0000-0000-000067650000}"/>
    <cellStyle name="Normal 6 2 7 4 2 3 5" xfId="20926" xr:uid="{00000000-0005-0000-0000-0000D2510000}"/>
    <cellStyle name="Normal 6 2 7 4 2 4" xfId="12519" xr:uid="{00000000-0005-0000-0000-0000F8300000}"/>
    <cellStyle name="Normal 6 2 7 4 2 4 3" xfId="27614" xr:uid="{00000000-0005-0000-0000-0000F26B0000}"/>
    <cellStyle name="Normal 6 2 7 4 2 5" xfId="7498" xr:uid="{00000000-0005-0000-0000-00005B1D0000}"/>
    <cellStyle name="Normal 6 2 7 4 2 5 3" xfId="22597" xr:uid="{00000000-0005-0000-0000-000059580000}"/>
    <cellStyle name="Normal 6 2 7 4 2 7" xfId="17584" xr:uid="{00000000-0005-0000-0000-0000C4440000}"/>
    <cellStyle name="Normal 6 2 7 4 3" xfId="3280" xr:uid="{00000000-0005-0000-0000-0000E10C0000}"/>
    <cellStyle name="Normal 6 2 7 4 3 2" xfId="13354" xr:uid="{00000000-0005-0000-0000-00003B340000}"/>
    <cellStyle name="Normal 6 2 7 4 3 2 3" xfId="28449" xr:uid="{00000000-0005-0000-0000-0000356F0000}"/>
    <cellStyle name="Normal 6 2 7 4 3 3" xfId="8334" xr:uid="{00000000-0005-0000-0000-00009F200000}"/>
    <cellStyle name="Normal 6 2 7 4 3 3 3" xfId="23432" xr:uid="{00000000-0005-0000-0000-00009C5B0000}"/>
    <cellStyle name="Normal 6 2 7 4 3 5" xfId="18419" xr:uid="{00000000-0005-0000-0000-000007480000}"/>
    <cellStyle name="Normal 6 2 7 4 4" xfId="4973" xr:uid="{00000000-0005-0000-0000-00007E130000}"/>
    <cellStyle name="Normal 6 2 7 4 4 2" xfId="15025" xr:uid="{00000000-0005-0000-0000-0000C23A0000}"/>
    <cellStyle name="Normal 6 2 7 4 4 2 3" xfId="30120" xr:uid="{00000000-0005-0000-0000-0000BC750000}"/>
    <cellStyle name="Normal 6 2 7 4 4 3" xfId="10005" xr:uid="{00000000-0005-0000-0000-000026270000}"/>
    <cellStyle name="Normal 6 2 7 4 4 3 3" xfId="25103" xr:uid="{00000000-0005-0000-0000-000023620000}"/>
    <cellStyle name="Normal 6 2 7 4 4 5" xfId="20090" xr:uid="{00000000-0005-0000-0000-00008E4E0000}"/>
    <cellStyle name="Normal 6 2 7 4 5" xfId="11683" xr:uid="{00000000-0005-0000-0000-0000B42D0000}"/>
    <cellStyle name="Normal 6 2 7 4 5 3" xfId="26778" xr:uid="{00000000-0005-0000-0000-0000AE680000}"/>
    <cellStyle name="Normal 6 2 7 4 6" xfId="6662" xr:uid="{00000000-0005-0000-0000-0000171A0000}"/>
    <cellStyle name="Normal 6 2 7 4 6 3" xfId="21761" xr:uid="{00000000-0005-0000-0000-000015550000}"/>
    <cellStyle name="Normal 6 2 7 4 8" xfId="16748" xr:uid="{00000000-0005-0000-0000-000080410000}"/>
    <cellStyle name="Normal 6 2 7 5" xfId="2010" xr:uid="{00000000-0005-0000-0000-0000EA070000}"/>
    <cellStyle name="Normal 6 2 7 5 2" xfId="3699" xr:uid="{00000000-0005-0000-0000-0000840E0000}"/>
    <cellStyle name="Normal 6 2 7 5 2 2" xfId="13772" xr:uid="{00000000-0005-0000-0000-0000DD350000}"/>
    <cellStyle name="Normal 6 2 7 5 2 2 3" xfId="28867" xr:uid="{00000000-0005-0000-0000-0000D7700000}"/>
    <cellStyle name="Normal 6 2 7 5 2 3" xfId="8752" xr:uid="{00000000-0005-0000-0000-000041220000}"/>
    <cellStyle name="Normal 6 2 7 5 2 3 3" xfId="23850" xr:uid="{00000000-0005-0000-0000-00003E5D0000}"/>
    <cellStyle name="Normal 6 2 7 5 2 5" xfId="18837" xr:uid="{00000000-0005-0000-0000-0000A9490000}"/>
    <cellStyle name="Normal 6 2 7 5 3" xfId="5391" xr:uid="{00000000-0005-0000-0000-000020150000}"/>
    <cellStyle name="Normal 6 2 7 5 3 2" xfId="15443" xr:uid="{00000000-0005-0000-0000-0000643C0000}"/>
    <cellStyle name="Normal 6 2 7 5 3 2 3" xfId="30538" xr:uid="{00000000-0005-0000-0000-00005E770000}"/>
    <cellStyle name="Normal 6 2 7 5 3 3" xfId="10423" xr:uid="{00000000-0005-0000-0000-0000C8280000}"/>
    <cellStyle name="Normal 6 2 7 5 3 3 3" xfId="25521" xr:uid="{00000000-0005-0000-0000-0000C5630000}"/>
    <cellStyle name="Normal 6 2 7 5 3 5" xfId="20508" xr:uid="{00000000-0005-0000-0000-000030500000}"/>
    <cellStyle name="Normal 6 2 7 5 4" xfId="12101" xr:uid="{00000000-0005-0000-0000-0000562F0000}"/>
    <cellStyle name="Normal 6 2 7 5 4 3" xfId="27196" xr:uid="{00000000-0005-0000-0000-0000506A0000}"/>
    <cellStyle name="Normal 6 2 7 5 5" xfId="7080" xr:uid="{00000000-0005-0000-0000-0000B91B0000}"/>
    <cellStyle name="Normal 6 2 7 5 5 3" xfId="22179" xr:uid="{00000000-0005-0000-0000-0000B7560000}"/>
    <cellStyle name="Normal 6 2 7 5 7" xfId="17166" xr:uid="{00000000-0005-0000-0000-000022430000}"/>
    <cellStyle name="Normal 6 2 7 6" xfId="2862" xr:uid="{00000000-0005-0000-0000-00003F0B0000}"/>
    <cellStyle name="Normal 6 2 7 6 2" xfId="12936" xr:uid="{00000000-0005-0000-0000-000099320000}"/>
    <cellStyle name="Normal 6 2 7 6 2 3" xfId="28031" xr:uid="{00000000-0005-0000-0000-0000936D0000}"/>
    <cellStyle name="Normal 6 2 7 6 3" xfId="7916" xr:uid="{00000000-0005-0000-0000-0000FD1E0000}"/>
    <cellStyle name="Normal 6 2 7 6 3 3" xfId="23014" xr:uid="{00000000-0005-0000-0000-0000FA590000}"/>
    <cellStyle name="Normal 6 2 7 6 5" xfId="18001" xr:uid="{00000000-0005-0000-0000-000065460000}"/>
    <cellStyle name="Normal 6 2 7 7" xfId="4555" xr:uid="{00000000-0005-0000-0000-0000DC110000}"/>
    <cellStyle name="Normal 6 2 7 7 2" xfId="14607" xr:uid="{00000000-0005-0000-0000-000020390000}"/>
    <cellStyle name="Normal 6 2 7 7 2 3" xfId="29702" xr:uid="{00000000-0005-0000-0000-00001A740000}"/>
    <cellStyle name="Normal 6 2 7 7 3" xfId="9587" xr:uid="{00000000-0005-0000-0000-000084250000}"/>
    <cellStyle name="Normal 6 2 7 7 3 3" xfId="24685" xr:uid="{00000000-0005-0000-0000-000081600000}"/>
    <cellStyle name="Normal 6 2 7 7 5" xfId="19672" xr:uid="{00000000-0005-0000-0000-0000EC4C0000}"/>
    <cellStyle name="Normal 6 2 7 8" xfId="11265" xr:uid="{00000000-0005-0000-0000-0000122C0000}"/>
    <cellStyle name="Normal 6 2 7 8 3" xfId="26360" xr:uid="{00000000-0005-0000-0000-00000C670000}"/>
    <cellStyle name="Normal 6 2 7 9" xfId="6244" xr:uid="{00000000-0005-0000-0000-000075180000}"/>
    <cellStyle name="Normal 6 2 7 9 3" xfId="21343" xr:uid="{00000000-0005-0000-0000-000073530000}"/>
    <cellStyle name="Normal 6 2 8" xfId="1209" xr:uid="{00000000-0005-0000-0000-0000C9040000}"/>
    <cellStyle name="Normal 6 2 8 10" xfId="16382" xr:uid="{00000000-0005-0000-0000-000012400000}"/>
    <cellStyle name="Normal 6 2 8 2" xfId="1428" xr:uid="{00000000-0005-0000-0000-0000A4050000}"/>
    <cellStyle name="Normal 6 2 8 2 2" xfId="1849" xr:uid="{00000000-0005-0000-0000-000049070000}"/>
    <cellStyle name="Normal 6 2 8 2 2 2" xfId="2688" xr:uid="{00000000-0005-0000-0000-0000900A0000}"/>
    <cellStyle name="Normal 6 2 8 2 2 2 2" xfId="4377" xr:uid="{00000000-0005-0000-0000-00002A110000}"/>
    <cellStyle name="Normal 6 2 8 2 2 2 2 2" xfId="14450" xr:uid="{00000000-0005-0000-0000-000083380000}"/>
    <cellStyle name="Normal 6 2 8 2 2 2 2 2 3" xfId="29545" xr:uid="{00000000-0005-0000-0000-00007D730000}"/>
    <cellStyle name="Normal 6 2 8 2 2 2 2 3" xfId="9430" xr:uid="{00000000-0005-0000-0000-0000E7240000}"/>
    <cellStyle name="Normal 6 2 8 2 2 2 2 3 3" xfId="24528" xr:uid="{00000000-0005-0000-0000-0000E45F0000}"/>
    <cellStyle name="Normal 6 2 8 2 2 2 2 5" xfId="19515" xr:uid="{00000000-0005-0000-0000-00004F4C0000}"/>
    <cellStyle name="Normal 6 2 8 2 2 2 3" xfId="6069" xr:uid="{00000000-0005-0000-0000-0000C6170000}"/>
    <cellStyle name="Normal 6 2 8 2 2 2 3 2" xfId="16121" xr:uid="{00000000-0005-0000-0000-00000A3F0000}"/>
    <cellStyle name="Normal 6 2 8 2 2 2 3 2 3" xfId="31216" xr:uid="{00000000-0005-0000-0000-0000047A0000}"/>
    <cellStyle name="Normal 6 2 8 2 2 2 3 3" xfId="11101" xr:uid="{00000000-0005-0000-0000-00006E2B0000}"/>
    <cellStyle name="Normal 6 2 8 2 2 2 3 3 3" xfId="26199" xr:uid="{00000000-0005-0000-0000-00006B660000}"/>
    <cellStyle name="Normal 6 2 8 2 2 2 3 5" xfId="21186" xr:uid="{00000000-0005-0000-0000-0000D6520000}"/>
    <cellStyle name="Normal 6 2 8 2 2 2 4" xfId="12779" xr:uid="{00000000-0005-0000-0000-0000FC310000}"/>
    <cellStyle name="Normal 6 2 8 2 2 2 4 3" xfId="27874" xr:uid="{00000000-0005-0000-0000-0000F66C0000}"/>
    <cellStyle name="Normal 6 2 8 2 2 2 5" xfId="7758" xr:uid="{00000000-0005-0000-0000-00005F1E0000}"/>
    <cellStyle name="Normal 6 2 8 2 2 2 5 3" xfId="22857" xr:uid="{00000000-0005-0000-0000-00005D590000}"/>
    <cellStyle name="Normal 6 2 8 2 2 2 7" xfId="17844" xr:uid="{00000000-0005-0000-0000-0000C8450000}"/>
    <cellStyle name="Normal 6 2 8 2 2 3" xfId="3540" xr:uid="{00000000-0005-0000-0000-0000E50D0000}"/>
    <cellStyle name="Normal 6 2 8 2 2 3 2" xfId="13614" xr:uid="{00000000-0005-0000-0000-00003F350000}"/>
    <cellStyle name="Normal 6 2 8 2 2 3 2 3" xfId="28709" xr:uid="{00000000-0005-0000-0000-000039700000}"/>
    <cellStyle name="Normal 6 2 8 2 2 3 3" xfId="8594" xr:uid="{00000000-0005-0000-0000-0000A3210000}"/>
    <cellStyle name="Normal 6 2 8 2 2 3 3 3" xfId="23692" xr:uid="{00000000-0005-0000-0000-0000A05C0000}"/>
    <cellStyle name="Normal 6 2 8 2 2 3 5" xfId="18679" xr:uid="{00000000-0005-0000-0000-00000B490000}"/>
    <cellStyle name="Normal 6 2 8 2 2 4" xfId="5233" xr:uid="{00000000-0005-0000-0000-000082140000}"/>
    <cellStyle name="Normal 6 2 8 2 2 4 2" xfId="15285" xr:uid="{00000000-0005-0000-0000-0000C63B0000}"/>
    <cellStyle name="Normal 6 2 8 2 2 4 2 3" xfId="30380" xr:uid="{00000000-0005-0000-0000-0000C0760000}"/>
    <cellStyle name="Normal 6 2 8 2 2 4 3" xfId="10265" xr:uid="{00000000-0005-0000-0000-00002A280000}"/>
    <cellStyle name="Normal 6 2 8 2 2 4 3 3" xfId="25363" xr:uid="{00000000-0005-0000-0000-000027630000}"/>
    <cellStyle name="Normal 6 2 8 2 2 4 5" xfId="20350" xr:uid="{00000000-0005-0000-0000-0000924F0000}"/>
    <cellStyle name="Normal 6 2 8 2 2 5" xfId="11943" xr:uid="{00000000-0005-0000-0000-0000B82E0000}"/>
    <cellStyle name="Normal 6 2 8 2 2 5 3" xfId="27038" xr:uid="{00000000-0005-0000-0000-0000B2690000}"/>
    <cellStyle name="Normal 6 2 8 2 2 6" xfId="6922" xr:uid="{00000000-0005-0000-0000-00001B1B0000}"/>
    <cellStyle name="Normal 6 2 8 2 2 6 3" xfId="22021" xr:uid="{00000000-0005-0000-0000-000019560000}"/>
    <cellStyle name="Normal 6 2 8 2 2 8" xfId="17008" xr:uid="{00000000-0005-0000-0000-000084420000}"/>
    <cellStyle name="Normal 6 2 8 2 3" xfId="2270" xr:uid="{00000000-0005-0000-0000-0000EE080000}"/>
    <cellStyle name="Normal 6 2 8 2 3 2" xfId="3959" xr:uid="{00000000-0005-0000-0000-0000880F0000}"/>
    <cellStyle name="Normal 6 2 8 2 3 2 2" xfId="14032" xr:uid="{00000000-0005-0000-0000-0000E1360000}"/>
    <cellStyle name="Normal 6 2 8 2 3 2 2 3" xfId="29127" xr:uid="{00000000-0005-0000-0000-0000DB710000}"/>
    <cellStyle name="Normal 6 2 8 2 3 2 3" xfId="9012" xr:uid="{00000000-0005-0000-0000-000045230000}"/>
    <cellStyle name="Normal 6 2 8 2 3 2 3 3" xfId="24110" xr:uid="{00000000-0005-0000-0000-0000425E0000}"/>
    <cellStyle name="Normal 6 2 8 2 3 2 5" xfId="19097" xr:uid="{00000000-0005-0000-0000-0000AD4A0000}"/>
    <cellStyle name="Normal 6 2 8 2 3 3" xfId="5651" xr:uid="{00000000-0005-0000-0000-000024160000}"/>
    <cellStyle name="Normal 6 2 8 2 3 3 2" xfId="15703" xr:uid="{00000000-0005-0000-0000-0000683D0000}"/>
    <cellStyle name="Normal 6 2 8 2 3 3 2 3" xfId="30798" xr:uid="{00000000-0005-0000-0000-000062780000}"/>
    <cellStyle name="Normal 6 2 8 2 3 3 3" xfId="10683" xr:uid="{00000000-0005-0000-0000-0000CC290000}"/>
    <cellStyle name="Normal 6 2 8 2 3 3 3 3" xfId="25781" xr:uid="{00000000-0005-0000-0000-0000C9640000}"/>
    <cellStyle name="Normal 6 2 8 2 3 3 5" xfId="20768" xr:uid="{00000000-0005-0000-0000-000034510000}"/>
    <cellStyle name="Normal 6 2 8 2 3 4" xfId="12361" xr:uid="{00000000-0005-0000-0000-00005A300000}"/>
    <cellStyle name="Normal 6 2 8 2 3 4 3" xfId="27456" xr:uid="{00000000-0005-0000-0000-0000546B0000}"/>
    <cellStyle name="Normal 6 2 8 2 3 5" xfId="7340" xr:uid="{00000000-0005-0000-0000-0000BD1C0000}"/>
    <cellStyle name="Normal 6 2 8 2 3 5 3" xfId="22439" xr:uid="{00000000-0005-0000-0000-0000BB570000}"/>
    <cellStyle name="Normal 6 2 8 2 3 7" xfId="17426" xr:uid="{00000000-0005-0000-0000-000026440000}"/>
    <cellStyle name="Normal 6 2 8 2 4" xfId="3122" xr:uid="{00000000-0005-0000-0000-0000430C0000}"/>
    <cellStyle name="Normal 6 2 8 2 4 2" xfId="13196" xr:uid="{00000000-0005-0000-0000-00009D330000}"/>
    <cellStyle name="Normal 6 2 8 2 4 2 3" xfId="28291" xr:uid="{00000000-0005-0000-0000-0000976E0000}"/>
    <cellStyle name="Normal 6 2 8 2 4 3" xfId="8176" xr:uid="{00000000-0005-0000-0000-000001200000}"/>
    <cellStyle name="Normal 6 2 8 2 4 3 3" xfId="23274" xr:uid="{00000000-0005-0000-0000-0000FE5A0000}"/>
    <cellStyle name="Normal 6 2 8 2 4 5" xfId="18261" xr:uid="{00000000-0005-0000-0000-000069470000}"/>
    <cellStyle name="Normal 6 2 8 2 5" xfId="4815" xr:uid="{00000000-0005-0000-0000-0000E0120000}"/>
    <cellStyle name="Normal 6 2 8 2 5 2" xfId="14867" xr:uid="{00000000-0005-0000-0000-0000243A0000}"/>
    <cellStyle name="Normal 6 2 8 2 5 2 3" xfId="29962" xr:uid="{00000000-0005-0000-0000-00001E750000}"/>
    <cellStyle name="Normal 6 2 8 2 5 3" xfId="9847" xr:uid="{00000000-0005-0000-0000-000088260000}"/>
    <cellStyle name="Normal 6 2 8 2 5 3 3" xfId="24945" xr:uid="{00000000-0005-0000-0000-000085610000}"/>
    <cellStyle name="Normal 6 2 8 2 5 5" xfId="19932" xr:uid="{00000000-0005-0000-0000-0000F04D0000}"/>
    <cellStyle name="Normal 6 2 8 2 6" xfId="11525" xr:uid="{00000000-0005-0000-0000-0000162D0000}"/>
    <cellStyle name="Normal 6 2 8 2 6 3" xfId="26620" xr:uid="{00000000-0005-0000-0000-000010680000}"/>
    <cellStyle name="Normal 6 2 8 2 7" xfId="6504" xr:uid="{00000000-0005-0000-0000-000079190000}"/>
    <cellStyle name="Normal 6 2 8 2 7 3" xfId="21603" xr:uid="{00000000-0005-0000-0000-000077540000}"/>
    <cellStyle name="Normal 6 2 8 2 9" xfId="16590" xr:uid="{00000000-0005-0000-0000-0000E2400000}"/>
    <cellStyle name="Normal 6 2 8 3" xfId="1641" xr:uid="{00000000-0005-0000-0000-000079060000}"/>
    <cellStyle name="Normal 6 2 8 3 2" xfId="2480" xr:uid="{00000000-0005-0000-0000-0000C0090000}"/>
    <cellStyle name="Normal 6 2 8 3 2 2" xfId="4169" xr:uid="{00000000-0005-0000-0000-00005A100000}"/>
    <cellStyle name="Normal 6 2 8 3 2 2 2" xfId="14242" xr:uid="{00000000-0005-0000-0000-0000B3370000}"/>
    <cellStyle name="Normal 6 2 8 3 2 2 2 3" xfId="29337" xr:uid="{00000000-0005-0000-0000-0000AD720000}"/>
    <cellStyle name="Normal 6 2 8 3 2 2 3" xfId="9222" xr:uid="{00000000-0005-0000-0000-000017240000}"/>
    <cellStyle name="Normal 6 2 8 3 2 2 3 3" xfId="24320" xr:uid="{00000000-0005-0000-0000-0000145F0000}"/>
    <cellStyle name="Normal 6 2 8 3 2 2 5" xfId="19307" xr:uid="{00000000-0005-0000-0000-00007F4B0000}"/>
    <cellStyle name="Normal 6 2 8 3 2 3" xfId="5861" xr:uid="{00000000-0005-0000-0000-0000F6160000}"/>
    <cellStyle name="Normal 6 2 8 3 2 3 2" xfId="15913" xr:uid="{00000000-0005-0000-0000-00003A3E0000}"/>
    <cellStyle name="Normal 6 2 8 3 2 3 2 3" xfId="31008" xr:uid="{00000000-0005-0000-0000-000034790000}"/>
    <cellStyle name="Normal 6 2 8 3 2 3 3" xfId="10893" xr:uid="{00000000-0005-0000-0000-00009E2A0000}"/>
    <cellStyle name="Normal 6 2 8 3 2 3 3 3" xfId="25991" xr:uid="{00000000-0005-0000-0000-00009B650000}"/>
    <cellStyle name="Normal 6 2 8 3 2 3 5" xfId="20978" xr:uid="{00000000-0005-0000-0000-000006520000}"/>
    <cellStyle name="Normal 6 2 8 3 2 4" xfId="12571" xr:uid="{00000000-0005-0000-0000-00002C310000}"/>
    <cellStyle name="Normal 6 2 8 3 2 4 3" xfId="27666" xr:uid="{00000000-0005-0000-0000-0000266C0000}"/>
    <cellStyle name="Normal 6 2 8 3 2 5" xfId="7550" xr:uid="{00000000-0005-0000-0000-00008F1D0000}"/>
    <cellStyle name="Normal 6 2 8 3 2 5 3" xfId="22649" xr:uid="{00000000-0005-0000-0000-00008D580000}"/>
    <cellStyle name="Normal 6 2 8 3 2 7" xfId="17636" xr:uid="{00000000-0005-0000-0000-0000F8440000}"/>
    <cellStyle name="Normal 6 2 8 3 3" xfId="3332" xr:uid="{00000000-0005-0000-0000-0000150D0000}"/>
    <cellStyle name="Normal 6 2 8 3 3 2" xfId="13406" xr:uid="{00000000-0005-0000-0000-00006F340000}"/>
    <cellStyle name="Normal 6 2 8 3 3 2 3" xfId="28501" xr:uid="{00000000-0005-0000-0000-0000696F0000}"/>
    <cellStyle name="Normal 6 2 8 3 3 3" xfId="8386" xr:uid="{00000000-0005-0000-0000-0000D3200000}"/>
    <cellStyle name="Normal 6 2 8 3 3 3 3" xfId="23484" xr:uid="{00000000-0005-0000-0000-0000D05B0000}"/>
    <cellStyle name="Normal 6 2 8 3 3 5" xfId="18471" xr:uid="{00000000-0005-0000-0000-00003B480000}"/>
    <cellStyle name="Normal 6 2 8 3 4" xfId="5025" xr:uid="{00000000-0005-0000-0000-0000B2130000}"/>
    <cellStyle name="Normal 6 2 8 3 4 2" xfId="15077" xr:uid="{00000000-0005-0000-0000-0000F63A0000}"/>
    <cellStyle name="Normal 6 2 8 3 4 2 3" xfId="30172" xr:uid="{00000000-0005-0000-0000-0000F0750000}"/>
    <cellStyle name="Normal 6 2 8 3 4 3" xfId="10057" xr:uid="{00000000-0005-0000-0000-00005A270000}"/>
    <cellStyle name="Normal 6 2 8 3 4 3 3" xfId="25155" xr:uid="{00000000-0005-0000-0000-000057620000}"/>
    <cellStyle name="Normal 6 2 8 3 4 5" xfId="20142" xr:uid="{00000000-0005-0000-0000-0000C24E0000}"/>
    <cellStyle name="Normal 6 2 8 3 5" xfId="11735" xr:uid="{00000000-0005-0000-0000-0000E82D0000}"/>
    <cellStyle name="Normal 6 2 8 3 5 3" xfId="26830" xr:uid="{00000000-0005-0000-0000-0000E2680000}"/>
    <cellStyle name="Normal 6 2 8 3 6" xfId="6714" xr:uid="{00000000-0005-0000-0000-00004B1A0000}"/>
    <cellStyle name="Normal 6 2 8 3 6 3" xfId="21813" xr:uid="{00000000-0005-0000-0000-000049550000}"/>
    <cellStyle name="Normal 6 2 8 3 8" xfId="16800" xr:uid="{00000000-0005-0000-0000-0000B4410000}"/>
    <cellStyle name="Normal 6 2 8 4" xfId="2062" xr:uid="{00000000-0005-0000-0000-00001E080000}"/>
    <cellStyle name="Normal 6 2 8 4 2" xfId="3751" xr:uid="{00000000-0005-0000-0000-0000B80E0000}"/>
    <cellStyle name="Normal 6 2 8 4 2 2" xfId="13824" xr:uid="{00000000-0005-0000-0000-000011360000}"/>
    <cellStyle name="Normal 6 2 8 4 2 2 3" xfId="28919" xr:uid="{00000000-0005-0000-0000-00000B710000}"/>
    <cellStyle name="Normal 6 2 8 4 2 3" xfId="8804" xr:uid="{00000000-0005-0000-0000-000075220000}"/>
    <cellStyle name="Normal 6 2 8 4 2 3 3" xfId="23902" xr:uid="{00000000-0005-0000-0000-0000725D0000}"/>
    <cellStyle name="Normal 6 2 8 4 2 5" xfId="18889" xr:uid="{00000000-0005-0000-0000-0000DD490000}"/>
    <cellStyle name="Normal 6 2 8 4 3" xfId="5443" xr:uid="{00000000-0005-0000-0000-000054150000}"/>
    <cellStyle name="Normal 6 2 8 4 3 2" xfId="15495" xr:uid="{00000000-0005-0000-0000-0000983C0000}"/>
    <cellStyle name="Normal 6 2 8 4 3 2 3" xfId="30590" xr:uid="{00000000-0005-0000-0000-000092770000}"/>
    <cellStyle name="Normal 6 2 8 4 3 3" xfId="10475" xr:uid="{00000000-0005-0000-0000-0000FC280000}"/>
    <cellStyle name="Normal 6 2 8 4 3 3 3" xfId="25573" xr:uid="{00000000-0005-0000-0000-0000F9630000}"/>
    <cellStyle name="Normal 6 2 8 4 3 5" xfId="20560" xr:uid="{00000000-0005-0000-0000-000064500000}"/>
    <cellStyle name="Normal 6 2 8 4 4" xfId="12153" xr:uid="{00000000-0005-0000-0000-00008A2F0000}"/>
    <cellStyle name="Normal 6 2 8 4 4 3" xfId="27248" xr:uid="{00000000-0005-0000-0000-0000846A0000}"/>
    <cellStyle name="Normal 6 2 8 4 5" xfId="7132" xr:uid="{00000000-0005-0000-0000-0000ED1B0000}"/>
    <cellStyle name="Normal 6 2 8 4 5 3" xfId="22231" xr:uid="{00000000-0005-0000-0000-0000EB560000}"/>
    <cellStyle name="Normal 6 2 8 4 7" xfId="17218" xr:uid="{00000000-0005-0000-0000-000056430000}"/>
    <cellStyle name="Normal 6 2 8 5" xfId="2914" xr:uid="{00000000-0005-0000-0000-0000730B0000}"/>
    <cellStyle name="Normal 6 2 8 5 2" xfId="12988" xr:uid="{00000000-0005-0000-0000-0000CD320000}"/>
    <cellStyle name="Normal 6 2 8 5 2 3" xfId="28083" xr:uid="{00000000-0005-0000-0000-0000C76D0000}"/>
    <cellStyle name="Normal 6 2 8 5 3" xfId="7968" xr:uid="{00000000-0005-0000-0000-0000311F0000}"/>
    <cellStyle name="Normal 6 2 8 5 3 3" xfId="23066" xr:uid="{00000000-0005-0000-0000-00002E5A0000}"/>
    <cellStyle name="Normal 6 2 8 5 5" xfId="18053" xr:uid="{00000000-0005-0000-0000-000099460000}"/>
    <cellStyle name="Normal 6 2 8 6" xfId="4607" xr:uid="{00000000-0005-0000-0000-000010120000}"/>
    <cellStyle name="Normal 6 2 8 6 2" xfId="14659" xr:uid="{00000000-0005-0000-0000-000054390000}"/>
    <cellStyle name="Normal 6 2 8 6 2 3" xfId="29754" xr:uid="{00000000-0005-0000-0000-00004E740000}"/>
    <cellStyle name="Normal 6 2 8 6 3" xfId="9639" xr:uid="{00000000-0005-0000-0000-0000B8250000}"/>
    <cellStyle name="Normal 6 2 8 6 3 3" xfId="24737" xr:uid="{00000000-0005-0000-0000-0000B5600000}"/>
    <cellStyle name="Normal 6 2 8 6 5" xfId="19724" xr:uid="{00000000-0005-0000-0000-0000204D0000}"/>
    <cellStyle name="Normal 6 2 8 7" xfId="11317" xr:uid="{00000000-0005-0000-0000-0000462C0000}"/>
    <cellStyle name="Normal 6 2 8 7 3" xfId="26412" xr:uid="{00000000-0005-0000-0000-000040670000}"/>
    <cellStyle name="Normal 6 2 8 8" xfId="6296" xr:uid="{00000000-0005-0000-0000-0000A9180000}"/>
    <cellStyle name="Normal 6 2 8 8 3" xfId="21395" xr:uid="{00000000-0005-0000-0000-0000A7530000}"/>
    <cellStyle name="Normal 6 2 9" xfId="1322" xr:uid="{00000000-0005-0000-0000-00003A050000}"/>
    <cellStyle name="Normal 6 2 9 2" xfId="1745" xr:uid="{00000000-0005-0000-0000-0000E1060000}"/>
    <cellStyle name="Normal 6 2 9 2 2" xfId="2584" xr:uid="{00000000-0005-0000-0000-0000280A0000}"/>
    <cellStyle name="Normal 6 2 9 2 2 2" xfId="4273" xr:uid="{00000000-0005-0000-0000-0000C2100000}"/>
    <cellStyle name="Normal 6 2 9 2 2 2 2" xfId="14346" xr:uid="{00000000-0005-0000-0000-00001B380000}"/>
    <cellStyle name="Normal 6 2 9 2 2 2 2 3" xfId="29441" xr:uid="{00000000-0005-0000-0000-000015730000}"/>
    <cellStyle name="Normal 6 2 9 2 2 2 3" xfId="9326" xr:uid="{00000000-0005-0000-0000-00007F240000}"/>
    <cellStyle name="Normal 6 2 9 2 2 2 3 3" xfId="24424" xr:uid="{00000000-0005-0000-0000-00007C5F0000}"/>
    <cellStyle name="Normal 6 2 9 2 2 2 5" xfId="19411" xr:uid="{00000000-0005-0000-0000-0000E74B0000}"/>
    <cellStyle name="Normal 6 2 9 2 2 3" xfId="5965" xr:uid="{00000000-0005-0000-0000-00005E170000}"/>
    <cellStyle name="Normal 6 2 9 2 2 3 2" xfId="16017" xr:uid="{00000000-0005-0000-0000-0000A23E0000}"/>
    <cellStyle name="Normal 6 2 9 2 2 3 2 3" xfId="31112" xr:uid="{00000000-0005-0000-0000-00009C790000}"/>
    <cellStyle name="Normal 6 2 9 2 2 3 3" xfId="10997" xr:uid="{00000000-0005-0000-0000-0000062B0000}"/>
    <cellStyle name="Normal 6 2 9 2 2 3 3 3" xfId="26095" xr:uid="{00000000-0005-0000-0000-000003660000}"/>
    <cellStyle name="Normal 6 2 9 2 2 3 5" xfId="21082" xr:uid="{00000000-0005-0000-0000-00006E520000}"/>
    <cellStyle name="Normal 6 2 9 2 2 4" xfId="12675" xr:uid="{00000000-0005-0000-0000-000094310000}"/>
    <cellStyle name="Normal 6 2 9 2 2 4 3" xfId="27770" xr:uid="{00000000-0005-0000-0000-00008E6C0000}"/>
    <cellStyle name="Normal 6 2 9 2 2 5" xfId="7654" xr:uid="{00000000-0005-0000-0000-0000F71D0000}"/>
    <cellStyle name="Normal 6 2 9 2 2 5 3" xfId="22753" xr:uid="{00000000-0005-0000-0000-0000F5580000}"/>
    <cellStyle name="Normal 6 2 9 2 2 7" xfId="17740" xr:uid="{00000000-0005-0000-0000-000060450000}"/>
    <cellStyle name="Normal 6 2 9 2 3" xfId="3436" xr:uid="{00000000-0005-0000-0000-00007D0D0000}"/>
    <cellStyle name="Normal 6 2 9 2 3 2" xfId="13510" xr:uid="{00000000-0005-0000-0000-0000D7340000}"/>
    <cellStyle name="Normal 6 2 9 2 3 2 3" xfId="28605" xr:uid="{00000000-0005-0000-0000-0000D16F0000}"/>
    <cellStyle name="Normal 6 2 9 2 3 3" xfId="8490" xr:uid="{00000000-0005-0000-0000-00003B210000}"/>
    <cellStyle name="Normal 6 2 9 2 3 3 3" xfId="23588" xr:uid="{00000000-0005-0000-0000-0000385C0000}"/>
    <cellStyle name="Normal 6 2 9 2 3 5" xfId="18575" xr:uid="{00000000-0005-0000-0000-0000A3480000}"/>
    <cellStyle name="Normal 6 2 9 2 4" xfId="5129" xr:uid="{00000000-0005-0000-0000-00001A140000}"/>
    <cellStyle name="Normal 6 2 9 2 4 2" xfId="15181" xr:uid="{00000000-0005-0000-0000-00005E3B0000}"/>
    <cellStyle name="Normal 6 2 9 2 4 2 3" xfId="30276" xr:uid="{00000000-0005-0000-0000-000058760000}"/>
    <cellStyle name="Normal 6 2 9 2 4 3" xfId="10161" xr:uid="{00000000-0005-0000-0000-0000C2270000}"/>
    <cellStyle name="Normal 6 2 9 2 4 3 3" xfId="25259" xr:uid="{00000000-0005-0000-0000-0000BF620000}"/>
    <cellStyle name="Normal 6 2 9 2 4 5" xfId="20246" xr:uid="{00000000-0005-0000-0000-00002A4F0000}"/>
    <cellStyle name="Normal 6 2 9 2 5" xfId="11839" xr:uid="{00000000-0005-0000-0000-0000502E0000}"/>
    <cellStyle name="Normal 6 2 9 2 5 3" xfId="26934" xr:uid="{00000000-0005-0000-0000-00004A690000}"/>
    <cellStyle name="Normal 6 2 9 2 6" xfId="6818" xr:uid="{00000000-0005-0000-0000-0000B31A0000}"/>
    <cellStyle name="Normal 6 2 9 2 6 3" xfId="21917" xr:uid="{00000000-0005-0000-0000-0000B1550000}"/>
    <cellStyle name="Normal 6 2 9 2 8" xfId="16904" xr:uid="{00000000-0005-0000-0000-00001C420000}"/>
    <cellStyle name="Normal 6 2 9 3" xfId="2166" xr:uid="{00000000-0005-0000-0000-000086080000}"/>
    <cellStyle name="Normal 6 2 9 3 2" xfId="3855" xr:uid="{00000000-0005-0000-0000-0000200F0000}"/>
    <cellStyle name="Normal 6 2 9 3 2 2" xfId="13928" xr:uid="{00000000-0005-0000-0000-000079360000}"/>
    <cellStyle name="Normal 6 2 9 3 2 2 3" xfId="29023" xr:uid="{00000000-0005-0000-0000-000073710000}"/>
    <cellStyle name="Normal 6 2 9 3 2 3" xfId="8908" xr:uid="{00000000-0005-0000-0000-0000DD220000}"/>
    <cellStyle name="Normal 6 2 9 3 2 3 3" xfId="24006" xr:uid="{00000000-0005-0000-0000-0000DA5D0000}"/>
    <cellStyle name="Normal 6 2 9 3 2 5" xfId="18993" xr:uid="{00000000-0005-0000-0000-0000454A0000}"/>
    <cellStyle name="Normal 6 2 9 3 3" xfId="5547" xr:uid="{00000000-0005-0000-0000-0000BC150000}"/>
    <cellStyle name="Normal 6 2 9 3 3 2" xfId="15599" xr:uid="{00000000-0005-0000-0000-0000003D0000}"/>
    <cellStyle name="Normal 6 2 9 3 3 2 3" xfId="30694" xr:uid="{00000000-0005-0000-0000-0000FA770000}"/>
    <cellStyle name="Normal 6 2 9 3 3 3" xfId="10579" xr:uid="{00000000-0005-0000-0000-000064290000}"/>
    <cellStyle name="Normal 6 2 9 3 3 3 3" xfId="25677" xr:uid="{00000000-0005-0000-0000-000061640000}"/>
    <cellStyle name="Normal 6 2 9 3 3 5" xfId="20664" xr:uid="{00000000-0005-0000-0000-0000CC500000}"/>
    <cellStyle name="Normal 6 2 9 3 4" xfId="12257" xr:uid="{00000000-0005-0000-0000-0000F22F0000}"/>
    <cellStyle name="Normal 6 2 9 3 4 3" xfId="27352" xr:uid="{00000000-0005-0000-0000-0000EC6A0000}"/>
    <cellStyle name="Normal 6 2 9 3 5" xfId="7236" xr:uid="{00000000-0005-0000-0000-0000551C0000}"/>
    <cellStyle name="Normal 6 2 9 3 5 3" xfId="22335" xr:uid="{00000000-0005-0000-0000-000053570000}"/>
    <cellStyle name="Normal 6 2 9 3 7" xfId="17322" xr:uid="{00000000-0005-0000-0000-0000BE430000}"/>
    <cellStyle name="Normal 6 2 9 4" xfId="3018" xr:uid="{00000000-0005-0000-0000-0000DB0B0000}"/>
    <cellStyle name="Normal 6 2 9 4 2" xfId="13092" xr:uid="{00000000-0005-0000-0000-000035330000}"/>
    <cellStyle name="Normal 6 2 9 4 2 3" xfId="28187" xr:uid="{00000000-0005-0000-0000-00002F6E0000}"/>
    <cellStyle name="Normal 6 2 9 4 3" xfId="8072" xr:uid="{00000000-0005-0000-0000-0000991F0000}"/>
    <cellStyle name="Normal 6 2 9 4 3 3" xfId="23170" xr:uid="{00000000-0005-0000-0000-0000965A0000}"/>
    <cellStyle name="Normal 6 2 9 4 5" xfId="18157" xr:uid="{00000000-0005-0000-0000-000001470000}"/>
    <cellStyle name="Normal 6 2 9 5" xfId="4711" xr:uid="{00000000-0005-0000-0000-000078120000}"/>
    <cellStyle name="Normal 6 2 9 5 2" xfId="14763" xr:uid="{00000000-0005-0000-0000-0000BC390000}"/>
    <cellStyle name="Normal 6 2 9 5 2 3" xfId="29858" xr:uid="{00000000-0005-0000-0000-0000B6740000}"/>
    <cellStyle name="Normal 6 2 9 5 3" xfId="9743" xr:uid="{00000000-0005-0000-0000-000020260000}"/>
    <cellStyle name="Normal 6 2 9 5 3 3" xfId="24841" xr:uid="{00000000-0005-0000-0000-00001D610000}"/>
    <cellStyle name="Normal 6 2 9 5 5" xfId="19828" xr:uid="{00000000-0005-0000-0000-0000884D0000}"/>
    <cellStyle name="Normal 6 2 9 6" xfId="11421" xr:uid="{00000000-0005-0000-0000-0000AE2C0000}"/>
    <cellStyle name="Normal 6 2 9 6 3" xfId="26516" xr:uid="{00000000-0005-0000-0000-0000A8670000}"/>
    <cellStyle name="Normal 6 2 9 7" xfId="6400" xr:uid="{00000000-0005-0000-0000-000011190000}"/>
    <cellStyle name="Normal 6 2 9 7 3" xfId="21499" xr:uid="{00000000-0005-0000-0000-00000F540000}"/>
    <cellStyle name="Normal 6 2 9 9" xfId="16486" xr:uid="{00000000-0005-0000-0000-00007A400000}"/>
    <cellStyle name="Normal 6 3" xfId="873" xr:uid="{00000000-0005-0000-0000-000078030000}"/>
    <cellStyle name="Normal 6 3 10" xfId="6222" xr:uid="{00000000-0005-0000-0000-00005F180000}"/>
    <cellStyle name="Normal 6 3 10 3" xfId="21323" xr:uid="{00000000-0005-0000-0000-00005F530000}"/>
    <cellStyle name="Normal 6 3 12" xfId="16308" xr:uid="{00000000-0005-0000-0000-0000C83F0000}"/>
    <cellStyle name="Normal 6 3 2" xfId="1187" xr:uid="{00000000-0005-0000-0000-0000B3040000}"/>
    <cellStyle name="Normal 6 3 2 11" xfId="16362" xr:uid="{00000000-0005-0000-0000-0000FE3F0000}"/>
    <cellStyle name="Normal 6 3 2 2" xfId="1295" xr:uid="{00000000-0005-0000-0000-00001F050000}"/>
    <cellStyle name="Normal 6 3 2 2 10" xfId="16466" xr:uid="{00000000-0005-0000-0000-000066400000}"/>
    <cellStyle name="Normal 6 3 2 2 2" xfId="1512" xr:uid="{00000000-0005-0000-0000-0000F8050000}"/>
    <cellStyle name="Normal 6 3 2 2 2 2" xfId="1933" xr:uid="{00000000-0005-0000-0000-00009D070000}"/>
    <cellStyle name="Normal 6 3 2 2 2 2 2" xfId="2772" xr:uid="{00000000-0005-0000-0000-0000E40A0000}"/>
    <cellStyle name="Normal 6 3 2 2 2 2 2 2" xfId="4461" xr:uid="{00000000-0005-0000-0000-00007E110000}"/>
    <cellStyle name="Normal 6 3 2 2 2 2 2 2 2" xfId="14534" xr:uid="{00000000-0005-0000-0000-0000D7380000}"/>
    <cellStyle name="Normal 6 3 2 2 2 2 2 2 2 3" xfId="29629" xr:uid="{00000000-0005-0000-0000-0000D1730000}"/>
    <cellStyle name="Normal 6 3 2 2 2 2 2 2 3" xfId="9514" xr:uid="{00000000-0005-0000-0000-00003B250000}"/>
    <cellStyle name="Normal 6 3 2 2 2 2 2 2 3 3" xfId="24612" xr:uid="{00000000-0005-0000-0000-000038600000}"/>
    <cellStyle name="Normal 6 3 2 2 2 2 2 2 5" xfId="19599" xr:uid="{00000000-0005-0000-0000-0000A34C0000}"/>
    <cellStyle name="Normal 6 3 2 2 2 2 2 3" xfId="6153" xr:uid="{00000000-0005-0000-0000-00001A180000}"/>
    <cellStyle name="Normal 6 3 2 2 2 2 2 3 2" xfId="16205" xr:uid="{00000000-0005-0000-0000-00005E3F0000}"/>
    <cellStyle name="Normal 6 3 2 2 2 2 2 3 3" xfId="11185" xr:uid="{00000000-0005-0000-0000-0000C22B0000}"/>
    <cellStyle name="Normal 6 3 2 2 2 2 2 3 3 3" xfId="26283" xr:uid="{00000000-0005-0000-0000-0000BF660000}"/>
    <cellStyle name="Normal 6 3 2 2 2 2 2 3 5" xfId="21270" xr:uid="{00000000-0005-0000-0000-00002A530000}"/>
    <cellStyle name="Normal 6 3 2 2 2 2 2 4" xfId="12863" xr:uid="{00000000-0005-0000-0000-000050320000}"/>
    <cellStyle name="Normal 6 3 2 2 2 2 2 4 3" xfId="27958" xr:uid="{00000000-0005-0000-0000-00004A6D0000}"/>
    <cellStyle name="Normal 6 3 2 2 2 2 2 5" xfId="7842" xr:uid="{00000000-0005-0000-0000-0000B31E0000}"/>
    <cellStyle name="Normal 6 3 2 2 2 2 2 5 3" xfId="22941" xr:uid="{00000000-0005-0000-0000-0000B1590000}"/>
    <cellStyle name="Normal 6 3 2 2 2 2 2 7" xfId="17928" xr:uid="{00000000-0005-0000-0000-00001C460000}"/>
    <cellStyle name="Normal 6 3 2 2 2 2 3" xfId="3624" xr:uid="{00000000-0005-0000-0000-0000390E0000}"/>
    <cellStyle name="Normal 6 3 2 2 2 2 3 2" xfId="13698" xr:uid="{00000000-0005-0000-0000-000093350000}"/>
    <cellStyle name="Normal 6 3 2 2 2 2 3 2 3" xfId="28793" xr:uid="{00000000-0005-0000-0000-00008D700000}"/>
    <cellStyle name="Normal 6 3 2 2 2 2 3 3" xfId="8678" xr:uid="{00000000-0005-0000-0000-0000F7210000}"/>
    <cellStyle name="Normal 6 3 2 2 2 2 3 3 3" xfId="23776" xr:uid="{00000000-0005-0000-0000-0000F45C0000}"/>
    <cellStyle name="Normal 6 3 2 2 2 2 3 5" xfId="18763" xr:uid="{00000000-0005-0000-0000-00005F490000}"/>
    <cellStyle name="Normal 6 3 2 2 2 2 4" xfId="5317" xr:uid="{00000000-0005-0000-0000-0000D6140000}"/>
    <cellStyle name="Normal 6 3 2 2 2 2 4 2" xfId="15369" xr:uid="{00000000-0005-0000-0000-00001A3C0000}"/>
    <cellStyle name="Normal 6 3 2 2 2 2 4 2 3" xfId="30464" xr:uid="{00000000-0005-0000-0000-000014770000}"/>
    <cellStyle name="Normal 6 3 2 2 2 2 4 3" xfId="10349" xr:uid="{00000000-0005-0000-0000-00007E280000}"/>
    <cellStyle name="Normal 6 3 2 2 2 2 4 3 3" xfId="25447" xr:uid="{00000000-0005-0000-0000-00007B630000}"/>
    <cellStyle name="Normal 6 3 2 2 2 2 4 5" xfId="20434" xr:uid="{00000000-0005-0000-0000-0000E64F0000}"/>
    <cellStyle name="Normal 6 3 2 2 2 2 5" xfId="12027" xr:uid="{00000000-0005-0000-0000-00000C2F0000}"/>
    <cellStyle name="Normal 6 3 2 2 2 2 5 3" xfId="27122" xr:uid="{00000000-0005-0000-0000-0000066A0000}"/>
    <cellStyle name="Normal 6 3 2 2 2 2 6" xfId="7006" xr:uid="{00000000-0005-0000-0000-00006F1B0000}"/>
    <cellStyle name="Normal 6 3 2 2 2 2 6 3" xfId="22105" xr:uid="{00000000-0005-0000-0000-00006D560000}"/>
    <cellStyle name="Normal 6 3 2 2 2 2 8" xfId="17092" xr:uid="{00000000-0005-0000-0000-0000D8420000}"/>
    <cellStyle name="Normal 6 3 2 2 2 3" xfId="2354" xr:uid="{00000000-0005-0000-0000-000042090000}"/>
    <cellStyle name="Normal 6 3 2 2 2 3 2" xfId="4043" xr:uid="{00000000-0005-0000-0000-0000DC0F0000}"/>
    <cellStyle name="Normal 6 3 2 2 2 3 2 2" xfId="14116" xr:uid="{00000000-0005-0000-0000-000035370000}"/>
    <cellStyle name="Normal 6 3 2 2 2 3 2 2 3" xfId="29211" xr:uid="{00000000-0005-0000-0000-00002F720000}"/>
    <cellStyle name="Normal 6 3 2 2 2 3 2 3" xfId="9096" xr:uid="{00000000-0005-0000-0000-000099230000}"/>
    <cellStyle name="Normal 6 3 2 2 2 3 2 3 3" xfId="24194" xr:uid="{00000000-0005-0000-0000-0000965E0000}"/>
    <cellStyle name="Normal 6 3 2 2 2 3 2 5" xfId="19181" xr:uid="{00000000-0005-0000-0000-0000014B0000}"/>
    <cellStyle name="Normal 6 3 2 2 2 3 3" xfId="5735" xr:uid="{00000000-0005-0000-0000-000078160000}"/>
    <cellStyle name="Normal 6 3 2 2 2 3 3 2" xfId="15787" xr:uid="{00000000-0005-0000-0000-0000BC3D0000}"/>
    <cellStyle name="Normal 6 3 2 2 2 3 3 2 3" xfId="30882" xr:uid="{00000000-0005-0000-0000-0000B6780000}"/>
    <cellStyle name="Normal 6 3 2 2 2 3 3 3" xfId="10767" xr:uid="{00000000-0005-0000-0000-0000202A0000}"/>
    <cellStyle name="Normal 6 3 2 2 2 3 3 3 3" xfId="25865" xr:uid="{00000000-0005-0000-0000-00001D650000}"/>
    <cellStyle name="Normal 6 3 2 2 2 3 3 5" xfId="20852" xr:uid="{00000000-0005-0000-0000-000088510000}"/>
    <cellStyle name="Normal 6 3 2 2 2 3 4" xfId="12445" xr:uid="{00000000-0005-0000-0000-0000AE300000}"/>
    <cellStyle name="Normal 6 3 2 2 2 3 4 3" xfId="27540" xr:uid="{00000000-0005-0000-0000-0000A86B0000}"/>
    <cellStyle name="Normal 6 3 2 2 2 3 5" xfId="7424" xr:uid="{00000000-0005-0000-0000-0000111D0000}"/>
    <cellStyle name="Normal 6 3 2 2 2 3 5 3" xfId="22523" xr:uid="{00000000-0005-0000-0000-00000F580000}"/>
    <cellStyle name="Normal 6 3 2 2 2 3 7" xfId="17510" xr:uid="{00000000-0005-0000-0000-00007A440000}"/>
    <cellStyle name="Normal 6 3 2 2 2 4" xfId="3206" xr:uid="{00000000-0005-0000-0000-0000970C0000}"/>
    <cellStyle name="Normal 6 3 2 2 2 4 2" xfId="13280" xr:uid="{00000000-0005-0000-0000-0000F1330000}"/>
    <cellStyle name="Normal 6 3 2 2 2 4 2 3" xfId="28375" xr:uid="{00000000-0005-0000-0000-0000EB6E0000}"/>
    <cellStyle name="Normal 6 3 2 2 2 4 3" xfId="8260" xr:uid="{00000000-0005-0000-0000-000055200000}"/>
    <cellStyle name="Normal 6 3 2 2 2 4 3 3" xfId="23358" xr:uid="{00000000-0005-0000-0000-0000525B0000}"/>
    <cellStyle name="Normal 6 3 2 2 2 4 5" xfId="18345" xr:uid="{00000000-0005-0000-0000-0000BD470000}"/>
    <cellStyle name="Normal 6 3 2 2 2 5" xfId="4899" xr:uid="{00000000-0005-0000-0000-000034130000}"/>
    <cellStyle name="Normal 6 3 2 2 2 5 2" xfId="14951" xr:uid="{00000000-0005-0000-0000-0000783A0000}"/>
    <cellStyle name="Normal 6 3 2 2 2 5 2 3" xfId="30046" xr:uid="{00000000-0005-0000-0000-000072750000}"/>
    <cellStyle name="Normal 6 3 2 2 2 5 3" xfId="9931" xr:uid="{00000000-0005-0000-0000-0000DC260000}"/>
    <cellStyle name="Normal 6 3 2 2 2 5 3 3" xfId="25029" xr:uid="{00000000-0005-0000-0000-0000D9610000}"/>
    <cellStyle name="Normal 6 3 2 2 2 5 5" xfId="20016" xr:uid="{00000000-0005-0000-0000-0000444E0000}"/>
    <cellStyle name="Normal 6 3 2 2 2 6" xfId="11609" xr:uid="{00000000-0005-0000-0000-00006A2D0000}"/>
    <cellStyle name="Normal 6 3 2 2 2 6 3" xfId="26704" xr:uid="{00000000-0005-0000-0000-000064680000}"/>
    <cellStyle name="Normal 6 3 2 2 2 7" xfId="6588" xr:uid="{00000000-0005-0000-0000-0000CD190000}"/>
    <cellStyle name="Normal 6 3 2 2 2 7 3" xfId="21687" xr:uid="{00000000-0005-0000-0000-0000CB540000}"/>
    <cellStyle name="Normal 6 3 2 2 2 9" xfId="16674" xr:uid="{00000000-0005-0000-0000-000036410000}"/>
    <cellStyle name="Normal 6 3 2 2 3" xfId="1725" xr:uid="{00000000-0005-0000-0000-0000CD060000}"/>
    <cellStyle name="Normal 6 3 2 2 3 2" xfId="2564" xr:uid="{00000000-0005-0000-0000-0000140A0000}"/>
    <cellStyle name="Normal 6 3 2 2 3 2 2" xfId="4253" xr:uid="{00000000-0005-0000-0000-0000AE100000}"/>
    <cellStyle name="Normal 6 3 2 2 3 2 2 2" xfId="14326" xr:uid="{00000000-0005-0000-0000-000007380000}"/>
    <cellStyle name="Normal 6 3 2 2 3 2 2 2 3" xfId="29421" xr:uid="{00000000-0005-0000-0000-000001730000}"/>
    <cellStyle name="Normal 6 3 2 2 3 2 2 3" xfId="9306" xr:uid="{00000000-0005-0000-0000-00006B240000}"/>
    <cellStyle name="Normal 6 3 2 2 3 2 2 3 3" xfId="24404" xr:uid="{00000000-0005-0000-0000-0000685F0000}"/>
    <cellStyle name="Normal 6 3 2 2 3 2 2 5" xfId="19391" xr:uid="{00000000-0005-0000-0000-0000D34B0000}"/>
    <cellStyle name="Normal 6 3 2 2 3 2 3" xfId="5945" xr:uid="{00000000-0005-0000-0000-00004A170000}"/>
    <cellStyle name="Normal 6 3 2 2 3 2 3 2" xfId="15997" xr:uid="{00000000-0005-0000-0000-00008E3E0000}"/>
    <cellStyle name="Normal 6 3 2 2 3 2 3 2 3" xfId="31092" xr:uid="{00000000-0005-0000-0000-000088790000}"/>
    <cellStyle name="Normal 6 3 2 2 3 2 3 3" xfId="10977" xr:uid="{00000000-0005-0000-0000-0000F22A0000}"/>
    <cellStyle name="Normal 6 3 2 2 3 2 3 3 3" xfId="26075" xr:uid="{00000000-0005-0000-0000-0000EF650000}"/>
    <cellStyle name="Normal 6 3 2 2 3 2 3 5" xfId="21062" xr:uid="{00000000-0005-0000-0000-00005A520000}"/>
    <cellStyle name="Normal 6 3 2 2 3 2 4" xfId="12655" xr:uid="{00000000-0005-0000-0000-000080310000}"/>
    <cellStyle name="Normal 6 3 2 2 3 2 4 3" xfId="27750" xr:uid="{00000000-0005-0000-0000-00007A6C0000}"/>
    <cellStyle name="Normal 6 3 2 2 3 2 5" xfId="7634" xr:uid="{00000000-0005-0000-0000-0000E31D0000}"/>
    <cellStyle name="Normal 6 3 2 2 3 2 5 3" xfId="22733" xr:uid="{00000000-0005-0000-0000-0000E1580000}"/>
    <cellStyle name="Normal 6 3 2 2 3 2 7" xfId="17720" xr:uid="{00000000-0005-0000-0000-00004C450000}"/>
    <cellStyle name="Normal 6 3 2 2 3 3" xfId="3416" xr:uid="{00000000-0005-0000-0000-0000690D0000}"/>
    <cellStyle name="Normal 6 3 2 2 3 3 2" xfId="13490" xr:uid="{00000000-0005-0000-0000-0000C3340000}"/>
    <cellStyle name="Normal 6 3 2 2 3 3 2 3" xfId="28585" xr:uid="{00000000-0005-0000-0000-0000BD6F0000}"/>
    <cellStyle name="Normal 6 3 2 2 3 3 3" xfId="8470" xr:uid="{00000000-0005-0000-0000-000027210000}"/>
    <cellStyle name="Normal 6 3 2 2 3 3 3 3" xfId="23568" xr:uid="{00000000-0005-0000-0000-0000245C0000}"/>
    <cellStyle name="Normal 6 3 2 2 3 3 5" xfId="18555" xr:uid="{00000000-0005-0000-0000-00008F480000}"/>
    <cellStyle name="Normal 6 3 2 2 3 4" xfId="5109" xr:uid="{00000000-0005-0000-0000-000006140000}"/>
    <cellStyle name="Normal 6 3 2 2 3 4 2" xfId="15161" xr:uid="{00000000-0005-0000-0000-00004A3B0000}"/>
    <cellStyle name="Normal 6 3 2 2 3 4 2 3" xfId="30256" xr:uid="{00000000-0005-0000-0000-000044760000}"/>
    <cellStyle name="Normal 6 3 2 2 3 4 3" xfId="10141" xr:uid="{00000000-0005-0000-0000-0000AE270000}"/>
    <cellStyle name="Normal 6 3 2 2 3 4 3 3" xfId="25239" xr:uid="{00000000-0005-0000-0000-0000AB620000}"/>
    <cellStyle name="Normal 6 3 2 2 3 4 5" xfId="20226" xr:uid="{00000000-0005-0000-0000-0000164F0000}"/>
    <cellStyle name="Normal 6 3 2 2 3 5" xfId="11819" xr:uid="{00000000-0005-0000-0000-00003C2E0000}"/>
    <cellStyle name="Normal 6 3 2 2 3 5 3" xfId="26914" xr:uid="{00000000-0005-0000-0000-000036690000}"/>
    <cellStyle name="Normal 6 3 2 2 3 6" xfId="6798" xr:uid="{00000000-0005-0000-0000-00009F1A0000}"/>
    <cellStyle name="Normal 6 3 2 2 3 6 3" xfId="21897" xr:uid="{00000000-0005-0000-0000-00009D550000}"/>
    <cellStyle name="Normal 6 3 2 2 3 8" xfId="16884" xr:uid="{00000000-0005-0000-0000-000008420000}"/>
    <cellStyle name="Normal 6 3 2 2 4" xfId="2146" xr:uid="{00000000-0005-0000-0000-000072080000}"/>
    <cellStyle name="Normal 6 3 2 2 4 2" xfId="3835" xr:uid="{00000000-0005-0000-0000-00000C0F0000}"/>
    <cellStyle name="Normal 6 3 2 2 4 2 2" xfId="13908" xr:uid="{00000000-0005-0000-0000-000065360000}"/>
    <cellStyle name="Normal 6 3 2 2 4 2 2 3" xfId="29003" xr:uid="{00000000-0005-0000-0000-00005F710000}"/>
    <cellStyle name="Normal 6 3 2 2 4 2 3" xfId="8888" xr:uid="{00000000-0005-0000-0000-0000C9220000}"/>
    <cellStyle name="Normal 6 3 2 2 4 2 3 3" xfId="23986" xr:uid="{00000000-0005-0000-0000-0000C65D0000}"/>
    <cellStyle name="Normal 6 3 2 2 4 2 5" xfId="18973" xr:uid="{00000000-0005-0000-0000-0000314A0000}"/>
    <cellStyle name="Normal 6 3 2 2 4 3" xfId="5527" xr:uid="{00000000-0005-0000-0000-0000A8150000}"/>
    <cellStyle name="Normal 6 3 2 2 4 3 2" xfId="15579" xr:uid="{00000000-0005-0000-0000-0000EC3C0000}"/>
    <cellStyle name="Normal 6 3 2 2 4 3 2 3" xfId="30674" xr:uid="{00000000-0005-0000-0000-0000E6770000}"/>
    <cellStyle name="Normal 6 3 2 2 4 3 3" xfId="10559" xr:uid="{00000000-0005-0000-0000-000050290000}"/>
    <cellStyle name="Normal 6 3 2 2 4 3 3 3" xfId="25657" xr:uid="{00000000-0005-0000-0000-00004D640000}"/>
    <cellStyle name="Normal 6 3 2 2 4 3 5" xfId="20644" xr:uid="{00000000-0005-0000-0000-0000B8500000}"/>
    <cellStyle name="Normal 6 3 2 2 4 4" xfId="12237" xr:uid="{00000000-0005-0000-0000-0000DE2F0000}"/>
    <cellStyle name="Normal 6 3 2 2 4 4 3" xfId="27332" xr:uid="{00000000-0005-0000-0000-0000D86A0000}"/>
    <cellStyle name="Normal 6 3 2 2 4 5" xfId="7216" xr:uid="{00000000-0005-0000-0000-0000411C0000}"/>
    <cellStyle name="Normal 6 3 2 2 4 5 3" xfId="22315" xr:uid="{00000000-0005-0000-0000-00003F570000}"/>
    <cellStyle name="Normal 6 3 2 2 4 7" xfId="17302" xr:uid="{00000000-0005-0000-0000-0000AA430000}"/>
    <cellStyle name="Normal 6 3 2 2 5" xfId="2998" xr:uid="{00000000-0005-0000-0000-0000C70B0000}"/>
    <cellStyle name="Normal 6 3 2 2 5 2" xfId="13072" xr:uid="{00000000-0005-0000-0000-000021330000}"/>
    <cellStyle name="Normal 6 3 2 2 5 2 3" xfId="28167" xr:uid="{00000000-0005-0000-0000-00001B6E0000}"/>
    <cellStyle name="Normal 6 3 2 2 5 3" xfId="8052" xr:uid="{00000000-0005-0000-0000-0000851F0000}"/>
    <cellStyle name="Normal 6 3 2 2 5 3 3" xfId="23150" xr:uid="{00000000-0005-0000-0000-0000825A0000}"/>
    <cellStyle name="Normal 6 3 2 2 5 5" xfId="18137" xr:uid="{00000000-0005-0000-0000-0000ED460000}"/>
    <cellStyle name="Normal 6 3 2 2 6" xfId="4691" xr:uid="{00000000-0005-0000-0000-000064120000}"/>
    <cellStyle name="Normal 6 3 2 2 6 2" xfId="14743" xr:uid="{00000000-0005-0000-0000-0000A8390000}"/>
    <cellStyle name="Normal 6 3 2 2 6 2 3" xfId="29838" xr:uid="{00000000-0005-0000-0000-0000A2740000}"/>
    <cellStyle name="Normal 6 3 2 2 6 3" xfId="9723" xr:uid="{00000000-0005-0000-0000-00000C260000}"/>
    <cellStyle name="Normal 6 3 2 2 6 3 3" xfId="24821" xr:uid="{00000000-0005-0000-0000-000009610000}"/>
    <cellStyle name="Normal 6 3 2 2 6 5" xfId="19808" xr:uid="{00000000-0005-0000-0000-0000744D0000}"/>
    <cellStyle name="Normal 6 3 2 2 7" xfId="11401" xr:uid="{00000000-0005-0000-0000-00009A2C0000}"/>
    <cellStyle name="Normal 6 3 2 2 7 3" xfId="26496" xr:uid="{00000000-0005-0000-0000-000094670000}"/>
    <cellStyle name="Normal 6 3 2 2 8" xfId="6380" xr:uid="{00000000-0005-0000-0000-0000FD180000}"/>
    <cellStyle name="Normal 6 3 2 2 8 3" xfId="21479" xr:uid="{00000000-0005-0000-0000-0000FB530000}"/>
    <cellStyle name="Normal 6 3 2 3" xfId="1408" xr:uid="{00000000-0005-0000-0000-000090050000}"/>
    <cellStyle name="Normal 6 3 2 3 2" xfId="1829" xr:uid="{00000000-0005-0000-0000-000035070000}"/>
    <cellStyle name="Normal 6 3 2 3 2 2" xfId="2668" xr:uid="{00000000-0005-0000-0000-00007C0A0000}"/>
    <cellStyle name="Normal 6 3 2 3 2 2 2" xfId="4357" xr:uid="{00000000-0005-0000-0000-000016110000}"/>
    <cellStyle name="Normal 6 3 2 3 2 2 2 2" xfId="14430" xr:uid="{00000000-0005-0000-0000-00006F380000}"/>
    <cellStyle name="Normal 6 3 2 3 2 2 2 2 3" xfId="29525" xr:uid="{00000000-0005-0000-0000-000069730000}"/>
    <cellStyle name="Normal 6 3 2 3 2 2 2 3" xfId="9410" xr:uid="{00000000-0005-0000-0000-0000D3240000}"/>
    <cellStyle name="Normal 6 3 2 3 2 2 2 3 3" xfId="24508" xr:uid="{00000000-0005-0000-0000-0000D05F0000}"/>
    <cellStyle name="Normal 6 3 2 3 2 2 2 5" xfId="19495" xr:uid="{00000000-0005-0000-0000-00003B4C0000}"/>
    <cellStyle name="Normal 6 3 2 3 2 2 3" xfId="6049" xr:uid="{00000000-0005-0000-0000-0000B2170000}"/>
    <cellStyle name="Normal 6 3 2 3 2 2 3 2" xfId="16101" xr:uid="{00000000-0005-0000-0000-0000F63E0000}"/>
    <cellStyle name="Normal 6 3 2 3 2 2 3 2 3" xfId="31196" xr:uid="{00000000-0005-0000-0000-0000F0790000}"/>
    <cellStyle name="Normal 6 3 2 3 2 2 3 3" xfId="11081" xr:uid="{00000000-0005-0000-0000-00005A2B0000}"/>
    <cellStyle name="Normal 6 3 2 3 2 2 3 3 3" xfId="26179" xr:uid="{00000000-0005-0000-0000-000057660000}"/>
    <cellStyle name="Normal 6 3 2 3 2 2 3 5" xfId="21166" xr:uid="{00000000-0005-0000-0000-0000C2520000}"/>
    <cellStyle name="Normal 6 3 2 3 2 2 4" xfId="12759" xr:uid="{00000000-0005-0000-0000-0000E8310000}"/>
    <cellStyle name="Normal 6 3 2 3 2 2 4 3" xfId="27854" xr:uid="{00000000-0005-0000-0000-0000E26C0000}"/>
    <cellStyle name="Normal 6 3 2 3 2 2 5" xfId="7738" xr:uid="{00000000-0005-0000-0000-00004B1E0000}"/>
    <cellStyle name="Normal 6 3 2 3 2 2 5 3" xfId="22837" xr:uid="{00000000-0005-0000-0000-000049590000}"/>
    <cellStyle name="Normal 6 3 2 3 2 2 7" xfId="17824" xr:uid="{00000000-0005-0000-0000-0000B4450000}"/>
    <cellStyle name="Normal 6 3 2 3 2 3" xfId="3520" xr:uid="{00000000-0005-0000-0000-0000D10D0000}"/>
    <cellStyle name="Normal 6 3 2 3 2 3 2" xfId="13594" xr:uid="{00000000-0005-0000-0000-00002B350000}"/>
    <cellStyle name="Normal 6 3 2 3 2 3 2 3" xfId="28689" xr:uid="{00000000-0005-0000-0000-000025700000}"/>
    <cellStyle name="Normal 6 3 2 3 2 3 3" xfId="8574" xr:uid="{00000000-0005-0000-0000-00008F210000}"/>
    <cellStyle name="Normal 6 3 2 3 2 3 3 3" xfId="23672" xr:uid="{00000000-0005-0000-0000-00008C5C0000}"/>
    <cellStyle name="Normal 6 3 2 3 2 3 5" xfId="18659" xr:uid="{00000000-0005-0000-0000-0000F7480000}"/>
    <cellStyle name="Normal 6 3 2 3 2 4" xfId="5213" xr:uid="{00000000-0005-0000-0000-00006E140000}"/>
    <cellStyle name="Normal 6 3 2 3 2 4 2" xfId="15265" xr:uid="{00000000-0005-0000-0000-0000B23B0000}"/>
    <cellStyle name="Normal 6 3 2 3 2 4 2 3" xfId="30360" xr:uid="{00000000-0005-0000-0000-0000AC760000}"/>
    <cellStyle name="Normal 6 3 2 3 2 4 3" xfId="10245" xr:uid="{00000000-0005-0000-0000-000016280000}"/>
    <cellStyle name="Normal 6 3 2 3 2 4 3 3" xfId="25343" xr:uid="{00000000-0005-0000-0000-000013630000}"/>
    <cellStyle name="Normal 6 3 2 3 2 4 5" xfId="20330" xr:uid="{00000000-0005-0000-0000-00007E4F0000}"/>
    <cellStyle name="Normal 6 3 2 3 2 5" xfId="11923" xr:uid="{00000000-0005-0000-0000-0000A42E0000}"/>
    <cellStyle name="Normal 6 3 2 3 2 5 3" xfId="27018" xr:uid="{00000000-0005-0000-0000-00009E690000}"/>
    <cellStyle name="Normal 6 3 2 3 2 6" xfId="6902" xr:uid="{00000000-0005-0000-0000-0000071B0000}"/>
    <cellStyle name="Normal 6 3 2 3 2 6 3" xfId="22001" xr:uid="{00000000-0005-0000-0000-000005560000}"/>
    <cellStyle name="Normal 6 3 2 3 2 8" xfId="16988" xr:uid="{00000000-0005-0000-0000-000070420000}"/>
    <cellStyle name="Normal 6 3 2 3 3" xfId="2250" xr:uid="{00000000-0005-0000-0000-0000DA080000}"/>
    <cellStyle name="Normal 6 3 2 3 3 2" xfId="3939" xr:uid="{00000000-0005-0000-0000-0000740F0000}"/>
    <cellStyle name="Normal 6 3 2 3 3 2 2" xfId="14012" xr:uid="{00000000-0005-0000-0000-0000CD360000}"/>
    <cellStyle name="Normal 6 3 2 3 3 2 2 3" xfId="29107" xr:uid="{00000000-0005-0000-0000-0000C7710000}"/>
    <cellStyle name="Normal 6 3 2 3 3 2 3" xfId="8992" xr:uid="{00000000-0005-0000-0000-000031230000}"/>
    <cellStyle name="Normal 6 3 2 3 3 2 3 3" xfId="24090" xr:uid="{00000000-0005-0000-0000-00002E5E0000}"/>
    <cellStyle name="Normal 6 3 2 3 3 2 5" xfId="19077" xr:uid="{00000000-0005-0000-0000-0000994A0000}"/>
    <cellStyle name="Normal 6 3 2 3 3 3" xfId="5631" xr:uid="{00000000-0005-0000-0000-000010160000}"/>
    <cellStyle name="Normal 6 3 2 3 3 3 2" xfId="15683" xr:uid="{00000000-0005-0000-0000-0000543D0000}"/>
    <cellStyle name="Normal 6 3 2 3 3 3 2 3" xfId="30778" xr:uid="{00000000-0005-0000-0000-00004E780000}"/>
    <cellStyle name="Normal 6 3 2 3 3 3 3" xfId="10663" xr:uid="{00000000-0005-0000-0000-0000B8290000}"/>
    <cellStyle name="Normal 6 3 2 3 3 3 3 3" xfId="25761" xr:uid="{00000000-0005-0000-0000-0000B5640000}"/>
    <cellStyle name="Normal 6 3 2 3 3 3 5" xfId="20748" xr:uid="{00000000-0005-0000-0000-000020510000}"/>
    <cellStyle name="Normal 6 3 2 3 3 4" xfId="12341" xr:uid="{00000000-0005-0000-0000-000046300000}"/>
    <cellStyle name="Normal 6 3 2 3 3 4 3" xfId="27436" xr:uid="{00000000-0005-0000-0000-0000406B0000}"/>
    <cellStyle name="Normal 6 3 2 3 3 5" xfId="7320" xr:uid="{00000000-0005-0000-0000-0000A91C0000}"/>
    <cellStyle name="Normal 6 3 2 3 3 5 3" xfId="22419" xr:uid="{00000000-0005-0000-0000-0000A7570000}"/>
    <cellStyle name="Normal 6 3 2 3 3 7" xfId="17406" xr:uid="{00000000-0005-0000-0000-000012440000}"/>
    <cellStyle name="Normal 6 3 2 3 4" xfId="3102" xr:uid="{00000000-0005-0000-0000-00002F0C0000}"/>
    <cellStyle name="Normal 6 3 2 3 4 2" xfId="13176" xr:uid="{00000000-0005-0000-0000-000089330000}"/>
    <cellStyle name="Normal 6 3 2 3 4 2 3" xfId="28271" xr:uid="{00000000-0005-0000-0000-0000836E0000}"/>
    <cellStyle name="Normal 6 3 2 3 4 3" xfId="8156" xr:uid="{00000000-0005-0000-0000-0000ED1F0000}"/>
    <cellStyle name="Normal 6 3 2 3 4 3 3" xfId="23254" xr:uid="{00000000-0005-0000-0000-0000EA5A0000}"/>
    <cellStyle name="Normal 6 3 2 3 4 5" xfId="18241" xr:uid="{00000000-0005-0000-0000-000055470000}"/>
    <cellStyle name="Normal 6 3 2 3 5" xfId="4795" xr:uid="{00000000-0005-0000-0000-0000CC120000}"/>
    <cellStyle name="Normal 6 3 2 3 5 2" xfId="14847" xr:uid="{00000000-0005-0000-0000-0000103A0000}"/>
    <cellStyle name="Normal 6 3 2 3 5 2 3" xfId="29942" xr:uid="{00000000-0005-0000-0000-00000A750000}"/>
    <cellStyle name="Normal 6 3 2 3 5 3" xfId="9827" xr:uid="{00000000-0005-0000-0000-000074260000}"/>
    <cellStyle name="Normal 6 3 2 3 5 3 3" xfId="24925" xr:uid="{00000000-0005-0000-0000-000071610000}"/>
    <cellStyle name="Normal 6 3 2 3 5 5" xfId="19912" xr:uid="{00000000-0005-0000-0000-0000DC4D0000}"/>
    <cellStyle name="Normal 6 3 2 3 6" xfId="11505" xr:uid="{00000000-0005-0000-0000-0000022D0000}"/>
    <cellStyle name="Normal 6 3 2 3 6 3" xfId="26600" xr:uid="{00000000-0005-0000-0000-0000FC670000}"/>
    <cellStyle name="Normal 6 3 2 3 7" xfId="6484" xr:uid="{00000000-0005-0000-0000-000065190000}"/>
    <cellStyle name="Normal 6 3 2 3 7 3" xfId="21583" xr:uid="{00000000-0005-0000-0000-000063540000}"/>
    <cellStyle name="Normal 6 3 2 3 9" xfId="16570" xr:uid="{00000000-0005-0000-0000-0000CE400000}"/>
    <cellStyle name="Normal 6 3 2 4" xfId="1621" xr:uid="{00000000-0005-0000-0000-000065060000}"/>
    <cellStyle name="Normal 6 3 2 4 2" xfId="2460" xr:uid="{00000000-0005-0000-0000-0000AC090000}"/>
    <cellStyle name="Normal 6 3 2 4 2 2" xfId="4149" xr:uid="{00000000-0005-0000-0000-000046100000}"/>
    <cellStyle name="Normal 6 3 2 4 2 2 2" xfId="14222" xr:uid="{00000000-0005-0000-0000-00009F370000}"/>
    <cellStyle name="Normal 6 3 2 4 2 2 2 3" xfId="29317" xr:uid="{00000000-0005-0000-0000-000099720000}"/>
    <cellStyle name="Normal 6 3 2 4 2 2 3" xfId="9202" xr:uid="{00000000-0005-0000-0000-000003240000}"/>
    <cellStyle name="Normal 6 3 2 4 2 2 3 3" xfId="24300" xr:uid="{00000000-0005-0000-0000-0000005F0000}"/>
    <cellStyle name="Normal 6 3 2 4 2 2 5" xfId="19287" xr:uid="{00000000-0005-0000-0000-00006B4B0000}"/>
    <cellStyle name="Normal 6 3 2 4 2 3" xfId="5841" xr:uid="{00000000-0005-0000-0000-0000E2160000}"/>
    <cellStyle name="Normal 6 3 2 4 2 3 2" xfId="15893" xr:uid="{00000000-0005-0000-0000-0000263E0000}"/>
    <cellStyle name="Normal 6 3 2 4 2 3 2 3" xfId="30988" xr:uid="{00000000-0005-0000-0000-000020790000}"/>
    <cellStyle name="Normal 6 3 2 4 2 3 3" xfId="10873" xr:uid="{00000000-0005-0000-0000-00008A2A0000}"/>
    <cellStyle name="Normal 6 3 2 4 2 3 3 3" xfId="25971" xr:uid="{00000000-0005-0000-0000-000087650000}"/>
    <cellStyle name="Normal 6 3 2 4 2 3 5" xfId="20958" xr:uid="{00000000-0005-0000-0000-0000F2510000}"/>
    <cellStyle name="Normal 6 3 2 4 2 4" xfId="12551" xr:uid="{00000000-0005-0000-0000-000018310000}"/>
    <cellStyle name="Normal 6 3 2 4 2 4 3" xfId="27646" xr:uid="{00000000-0005-0000-0000-0000126C0000}"/>
    <cellStyle name="Normal 6 3 2 4 2 5" xfId="7530" xr:uid="{00000000-0005-0000-0000-00007B1D0000}"/>
    <cellStyle name="Normal 6 3 2 4 2 5 3" xfId="22629" xr:uid="{00000000-0005-0000-0000-000079580000}"/>
    <cellStyle name="Normal 6 3 2 4 2 7" xfId="17616" xr:uid="{00000000-0005-0000-0000-0000E4440000}"/>
    <cellStyle name="Normal 6 3 2 4 3" xfId="3312" xr:uid="{00000000-0005-0000-0000-0000010D0000}"/>
    <cellStyle name="Normal 6 3 2 4 3 2" xfId="13386" xr:uid="{00000000-0005-0000-0000-00005B340000}"/>
    <cellStyle name="Normal 6 3 2 4 3 2 3" xfId="28481" xr:uid="{00000000-0005-0000-0000-0000556F0000}"/>
    <cellStyle name="Normal 6 3 2 4 3 3" xfId="8366" xr:uid="{00000000-0005-0000-0000-0000BF200000}"/>
    <cellStyle name="Normal 6 3 2 4 3 3 3" xfId="23464" xr:uid="{00000000-0005-0000-0000-0000BC5B0000}"/>
    <cellStyle name="Normal 6 3 2 4 3 5" xfId="18451" xr:uid="{00000000-0005-0000-0000-000027480000}"/>
    <cellStyle name="Normal 6 3 2 4 4" xfId="5005" xr:uid="{00000000-0005-0000-0000-00009E130000}"/>
    <cellStyle name="Normal 6 3 2 4 4 2" xfId="15057" xr:uid="{00000000-0005-0000-0000-0000E23A0000}"/>
    <cellStyle name="Normal 6 3 2 4 4 2 3" xfId="30152" xr:uid="{00000000-0005-0000-0000-0000DC750000}"/>
    <cellStyle name="Normal 6 3 2 4 4 3" xfId="10037" xr:uid="{00000000-0005-0000-0000-000046270000}"/>
    <cellStyle name="Normal 6 3 2 4 4 3 3" xfId="25135" xr:uid="{00000000-0005-0000-0000-000043620000}"/>
    <cellStyle name="Normal 6 3 2 4 4 5" xfId="20122" xr:uid="{00000000-0005-0000-0000-0000AE4E0000}"/>
    <cellStyle name="Normal 6 3 2 4 5" xfId="11715" xr:uid="{00000000-0005-0000-0000-0000D42D0000}"/>
    <cellStyle name="Normal 6 3 2 4 5 3" xfId="26810" xr:uid="{00000000-0005-0000-0000-0000CE680000}"/>
    <cellStyle name="Normal 6 3 2 4 6" xfId="6694" xr:uid="{00000000-0005-0000-0000-0000371A0000}"/>
    <cellStyle name="Normal 6 3 2 4 6 3" xfId="21793" xr:uid="{00000000-0005-0000-0000-000035550000}"/>
    <cellStyle name="Normal 6 3 2 4 8" xfId="16780" xr:uid="{00000000-0005-0000-0000-0000A0410000}"/>
    <cellStyle name="Normal 6 3 2 5" xfId="2042" xr:uid="{00000000-0005-0000-0000-00000A080000}"/>
    <cellStyle name="Normal 6 3 2 5 2" xfId="3731" xr:uid="{00000000-0005-0000-0000-0000A40E0000}"/>
    <cellStyle name="Normal 6 3 2 5 2 2" xfId="13804" xr:uid="{00000000-0005-0000-0000-0000FD350000}"/>
    <cellStyle name="Normal 6 3 2 5 2 2 3" xfId="28899" xr:uid="{00000000-0005-0000-0000-0000F7700000}"/>
    <cellStyle name="Normal 6 3 2 5 2 3" xfId="8784" xr:uid="{00000000-0005-0000-0000-000061220000}"/>
    <cellStyle name="Normal 6 3 2 5 2 3 3" xfId="23882" xr:uid="{00000000-0005-0000-0000-00005E5D0000}"/>
    <cellStyle name="Normal 6 3 2 5 2 5" xfId="18869" xr:uid="{00000000-0005-0000-0000-0000C9490000}"/>
    <cellStyle name="Normal 6 3 2 5 3" xfId="5423" xr:uid="{00000000-0005-0000-0000-000040150000}"/>
    <cellStyle name="Normal 6 3 2 5 3 2" xfId="15475" xr:uid="{00000000-0005-0000-0000-0000843C0000}"/>
    <cellStyle name="Normal 6 3 2 5 3 2 3" xfId="30570" xr:uid="{00000000-0005-0000-0000-00007E770000}"/>
    <cellStyle name="Normal 6 3 2 5 3 3" xfId="10455" xr:uid="{00000000-0005-0000-0000-0000E8280000}"/>
    <cellStyle name="Normal 6 3 2 5 3 3 3" xfId="25553" xr:uid="{00000000-0005-0000-0000-0000E5630000}"/>
    <cellStyle name="Normal 6 3 2 5 3 5" xfId="20540" xr:uid="{00000000-0005-0000-0000-000050500000}"/>
    <cellStyle name="Normal 6 3 2 5 4" xfId="12133" xr:uid="{00000000-0005-0000-0000-0000762F0000}"/>
    <cellStyle name="Normal 6 3 2 5 4 3" xfId="27228" xr:uid="{00000000-0005-0000-0000-0000706A0000}"/>
    <cellStyle name="Normal 6 3 2 5 5" xfId="7112" xr:uid="{00000000-0005-0000-0000-0000D91B0000}"/>
    <cellStyle name="Normal 6 3 2 5 5 3" xfId="22211" xr:uid="{00000000-0005-0000-0000-0000D7560000}"/>
    <cellStyle name="Normal 6 3 2 5 7" xfId="17198" xr:uid="{00000000-0005-0000-0000-000042430000}"/>
    <cellStyle name="Normal 6 3 2 6" xfId="2894" xr:uid="{00000000-0005-0000-0000-00005F0B0000}"/>
    <cellStyle name="Normal 6 3 2 6 2" xfId="12968" xr:uid="{00000000-0005-0000-0000-0000B9320000}"/>
    <cellStyle name="Normal 6 3 2 6 2 3" xfId="28063" xr:uid="{00000000-0005-0000-0000-0000B36D0000}"/>
    <cellStyle name="Normal 6 3 2 6 3" xfId="7948" xr:uid="{00000000-0005-0000-0000-00001D1F0000}"/>
    <cellStyle name="Normal 6 3 2 6 3 3" xfId="23046" xr:uid="{00000000-0005-0000-0000-00001A5A0000}"/>
    <cellStyle name="Normal 6 3 2 6 5" xfId="18033" xr:uid="{00000000-0005-0000-0000-000085460000}"/>
    <cellStyle name="Normal 6 3 2 7" xfId="4587" xr:uid="{00000000-0005-0000-0000-0000FC110000}"/>
    <cellStyle name="Normal 6 3 2 7 2" xfId="14639" xr:uid="{00000000-0005-0000-0000-000040390000}"/>
    <cellStyle name="Normal 6 3 2 7 2 3" xfId="29734" xr:uid="{00000000-0005-0000-0000-00003A740000}"/>
    <cellStyle name="Normal 6 3 2 7 3" xfId="9619" xr:uid="{00000000-0005-0000-0000-0000A4250000}"/>
    <cellStyle name="Normal 6 3 2 7 3 3" xfId="24717" xr:uid="{00000000-0005-0000-0000-0000A1600000}"/>
    <cellStyle name="Normal 6 3 2 7 5" xfId="19704" xr:uid="{00000000-0005-0000-0000-00000C4D0000}"/>
    <cellStyle name="Normal 6 3 2 8" xfId="11297" xr:uid="{00000000-0005-0000-0000-0000322C0000}"/>
    <cellStyle name="Normal 6 3 2 8 3" xfId="26392" xr:uid="{00000000-0005-0000-0000-00002C670000}"/>
    <cellStyle name="Normal 6 3 2 9" xfId="6276" xr:uid="{00000000-0005-0000-0000-000095180000}"/>
    <cellStyle name="Normal 6 3 2 9 3" xfId="21375" xr:uid="{00000000-0005-0000-0000-000093530000}"/>
    <cellStyle name="Normal 6 3 3" xfId="1241" xr:uid="{00000000-0005-0000-0000-0000E9040000}"/>
    <cellStyle name="Normal 6 3 3 10" xfId="16414" xr:uid="{00000000-0005-0000-0000-000032400000}"/>
    <cellStyle name="Normal 6 3 3 2" xfId="1460" xr:uid="{00000000-0005-0000-0000-0000C4050000}"/>
    <cellStyle name="Normal 6 3 3 2 2" xfId="1881" xr:uid="{00000000-0005-0000-0000-000069070000}"/>
    <cellStyle name="Normal 6 3 3 2 2 2" xfId="2720" xr:uid="{00000000-0005-0000-0000-0000B00A0000}"/>
    <cellStyle name="Normal 6 3 3 2 2 2 2" xfId="4409" xr:uid="{00000000-0005-0000-0000-00004A110000}"/>
    <cellStyle name="Normal 6 3 3 2 2 2 2 2" xfId="14482" xr:uid="{00000000-0005-0000-0000-0000A3380000}"/>
    <cellStyle name="Normal 6 3 3 2 2 2 2 2 3" xfId="29577" xr:uid="{00000000-0005-0000-0000-00009D730000}"/>
    <cellStyle name="Normal 6 3 3 2 2 2 2 3" xfId="9462" xr:uid="{00000000-0005-0000-0000-000007250000}"/>
    <cellStyle name="Normal 6 3 3 2 2 2 2 3 3" xfId="24560" xr:uid="{00000000-0005-0000-0000-000004600000}"/>
    <cellStyle name="Normal 6 3 3 2 2 2 2 5" xfId="19547" xr:uid="{00000000-0005-0000-0000-00006F4C0000}"/>
    <cellStyle name="Normal 6 3 3 2 2 2 3" xfId="6101" xr:uid="{00000000-0005-0000-0000-0000E6170000}"/>
    <cellStyle name="Normal 6 3 3 2 2 2 3 2" xfId="16153" xr:uid="{00000000-0005-0000-0000-00002A3F0000}"/>
    <cellStyle name="Normal 6 3 3 2 2 2 3 2 3" xfId="31248" xr:uid="{00000000-0005-0000-0000-0000247A0000}"/>
    <cellStyle name="Normal 6 3 3 2 2 2 3 3" xfId="11133" xr:uid="{00000000-0005-0000-0000-00008E2B0000}"/>
    <cellStyle name="Normal 6 3 3 2 2 2 3 3 3" xfId="26231" xr:uid="{00000000-0005-0000-0000-00008B660000}"/>
    <cellStyle name="Normal 6 3 3 2 2 2 3 5" xfId="21218" xr:uid="{00000000-0005-0000-0000-0000F6520000}"/>
    <cellStyle name="Normal 6 3 3 2 2 2 4" xfId="12811" xr:uid="{00000000-0005-0000-0000-00001C320000}"/>
    <cellStyle name="Normal 6 3 3 2 2 2 4 3" xfId="27906" xr:uid="{00000000-0005-0000-0000-0000166D0000}"/>
    <cellStyle name="Normal 6 3 3 2 2 2 5" xfId="7790" xr:uid="{00000000-0005-0000-0000-00007F1E0000}"/>
    <cellStyle name="Normal 6 3 3 2 2 2 5 3" xfId="22889" xr:uid="{00000000-0005-0000-0000-00007D590000}"/>
    <cellStyle name="Normal 6 3 3 2 2 2 7" xfId="17876" xr:uid="{00000000-0005-0000-0000-0000E8450000}"/>
    <cellStyle name="Normal 6 3 3 2 2 3" xfId="3572" xr:uid="{00000000-0005-0000-0000-0000050E0000}"/>
    <cellStyle name="Normal 6 3 3 2 2 3 2" xfId="13646" xr:uid="{00000000-0005-0000-0000-00005F350000}"/>
    <cellStyle name="Normal 6 3 3 2 2 3 2 3" xfId="28741" xr:uid="{00000000-0005-0000-0000-000059700000}"/>
    <cellStyle name="Normal 6 3 3 2 2 3 3" xfId="8626" xr:uid="{00000000-0005-0000-0000-0000C3210000}"/>
    <cellStyle name="Normal 6 3 3 2 2 3 3 3" xfId="23724" xr:uid="{00000000-0005-0000-0000-0000C05C0000}"/>
    <cellStyle name="Normal 6 3 3 2 2 3 5" xfId="18711" xr:uid="{00000000-0005-0000-0000-00002B490000}"/>
    <cellStyle name="Normal 6 3 3 2 2 4" xfId="5265" xr:uid="{00000000-0005-0000-0000-0000A2140000}"/>
    <cellStyle name="Normal 6 3 3 2 2 4 2" xfId="15317" xr:uid="{00000000-0005-0000-0000-0000E63B0000}"/>
    <cellStyle name="Normal 6 3 3 2 2 4 2 3" xfId="30412" xr:uid="{00000000-0005-0000-0000-0000E0760000}"/>
    <cellStyle name="Normal 6 3 3 2 2 4 3" xfId="10297" xr:uid="{00000000-0005-0000-0000-00004A280000}"/>
    <cellStyle name="Normal 6 3 3 2 2 4 3 3" xfId="25395" xr:uid="{00000000-0005-0000-0000-000047630000}"/>
    <cellStyle name="Normal 6 3 3 2 2 4 5" xfId="20382" xr:uid="{00000000-0005-0000-0000-0000B24F0000}"/>
    <cellStyle name="Normal 6 3 3 2 2 5" xfId="11975" xr:uid="{00000000-0005-0000-0000-0000D82E0000}"/>
    <cellStyle name="Normal 6 3 3 2 2 5 3" xfId="27070" xr:uid="{00000000-0005-0000-0000-0000D2690000}"/>
    <cellStyle name="Normal 6 3 3 2 2 6" xfId="6954" xr:uid="{00000000-0005-0000-0000-00003B1B0000}"/>
    <cellStyle name="Normal 6 3 3 2 2 6 3" xfId="22053" xr:uid="{00000000-0005-0000-0000-000039560000}"/>
    <cellStyle name="Normal 6 3 3 2 2 8" xfId="17040" xr:uid="{00000000-0005-0000-0000-0000A4420000}"/>
    <cellStyle name="Normal 6 3 3 2 3" xfId="2302" xr:uid="{00000000-0005-0000-0000-00000E090000}"/>
    <cellStyle name="Normal 6 3 3 2 3 2" xfId="3991" xr:uid="{00000000-0005-0000-0000-0000A80F0000}"/>
    <cellStyle name="Normal 6 3 3 2 3 2 2" xfId="14064" xr:uid="{00000000-0005-0000-0000-000001370000}"/>
    <cellStyle name="Normal 6 3 3 2 3 2 2 3" xfId="29159" xr:uid="{00000000-0005-0000-0000-0000FB710000}"/>
    <cellStyle name="Normal 6 3 3 2 3 2 3" xfId="9044" xr:uid="{00000000-0005-0000-0000-000065230000}"/>
    <cellStyle name="Normal 6 3 3 2 3 2 3 3" xfId="24142" xr:uid="{00000000-0005-0000-0000-0000625E0000}"/>
    <cellStyle name="Normal 6 3 3 2 3 2 5" xfId="19129" xr:uid="{00000000-0005-0000-0000-0000CD4A0000}"/>
    <cellStyle name="Normal 6 3 3 2 3 3" xfId="5683" xr:uid="{00000000-0005-0000-0000-000044160000}"/>
    <cellStyle name="Normal 6 3 3 2 3 3 2" xfId="15735" xr:uid="{00000000-0005-0000-0000-0000883D0000}"/>
    <cellStyle name="Normal 6 3 3 2 3 3 2 3" xfId="30830" xr:uid="{00000000-0005-0000-0000-000082780000}"/>
    <cellStyle name="Normal 6 3 3 2 3 3 3" xfId="10715" xr:uid="{00000000-0005-0000-0000-0000EC290000}"/>
    <cellStyle name="Normal 6 3 3 2 3 3 3 3" xfId="25813" xr:uid="{00000000-0005-0000-0000-0000E9640000}"/>
    <cellStyle name="Normal 6 3 3 2 3 3 5" xfId="20800" xr:uid="{00000000-0005-0000-0000-000054510000}"/>
    <cellStyle name="Normal 6 3 3 2 3 4" xfId="12393" xr:uid="{00000000-0005-0000-0000-00007A300000}"/>
    <cellStyle name="Normal 6 3 3 2 3 4 3" xfId="27488" xr:uid="{00000000-0005-0000-0000-0000746B0000}"/>
    <cellStyle name="Normal 6 3 3 2 3 5" xfId="7372" xr:uid="{00000000-0005-0000-0000-0000DD1C0000}"/>
    <cellStyle name="Normal 6 3 3 2 3 5 3" xfId="22471" xr:uid="{00000000-0005-0000-0000-0000DB570000}"/>
    <cellStyle name="Normal 6 3 3 2 3 7" xfId="17458" xr:uid="{00000000-0005-0000-0000-000046440000}"/>
    <cellStyle name="Normal 6 3 3 2 4" xfId="3154" xr:uid="{00000000-0005-0000-0000-0000630C0000}"/>
    <cellStyle name="Normal 6 3 3 2 4 2" xfId="13228" xr:uid="{00000000-0005-0000-0000-0000BD330000}"/>
    <cellStyle name="Normal 6 3 3 2 4 2 3" xfId="28323" xr:uid="{00000000-0005-0000-0000-0000B76E0000}"/>
    <cellStyle name="Normal 6 3 3 2 4 3" xfId="8208" xr:uid="{00000000-0005-0000-0000-000021200000}"/>
    <cellStyle name="Normal 6 3 3 2 4 3 3" xfId="23306" xr:uid="{00000000-0005-0000-0000-00001E5B0000}"/>
    <cellStyle name="Normal 6 3 3 2 4 5" xfId="18293" xr:uid="{00000000-0005-0000-0000-000089470000}"/>
    <cellStyle name="Normal 6 3 3 2 5" xfId="4847" xr:uid="{00000000-0005-0000-0000-000000130000}"/>
    <cellStyle name="Normal 6 3 3 2 5 2" xfId="14899" xr:uid="{00000000-0005-0000-0000-0000443A0000}"/>
    <cellStyle name="Normal 6 3 3 2 5 2 3" xfId="29994" xr:uid="{00000000-0005-0000-0000-00003E750000}"/>
    <cellStyle name="Normal 6 3 3 2 5 3" xfId="9879" xr:uid="{00000000-0005-0000-0000-0000A8260000}"/>
    <cellStyle name="Normal 6 3 3 2 5 3 3" xfId="24977" xr:uid="{00000000-0005-0000-0000-0000A5610000}"/>
    <cellStyle name="Normal 6 3 3 2 5 5" xfId="19964" xr:uid="{00000000-0005-0000-0000-0000104E0000}"/>
    <cellStyle name="Normal 6 3 3 2 6" xfId="11557" xr:uid="{00000000-0005-0000-0000-0000362D0000}"/>
    <cellStyle name="Normal 6 3 3 2 6 3" xfId="26652" xr:uid="{00000000-0005-0000-0000-000030680000}"/>
    <cellStyle name="Normal 6 3 3 2 7" xfId="6536" xr:uid="{00000000-0005-0000-0000-000099190000}"/>
    <cellStyle name="Normal 6 3 3 2 7 3" xfId="21635" xr:uid="{00000000-0005-0000-0000-000097540000}"/>
    <cellStyle name="Normal 6 3 3 2 9" xfId="16622" xr:uid="{00000000-0005-0000-0000-000002410000}"/>
    <cellStyle name="Normal 6 3 3 3" xfId="1673" xr:uid="{00000000-0005-0000-0000-000099060000}"/>
    <cellStyle name="Normal 6 3 3 3 2" xfId="2512" xr:uid="{00000000-0005-0000-0000-0000E0090000}"/>
    <cellStyle name="Normal 6 3 3 3 2 2" xfId="4201" xr:uid="{00000000-0005-0000-0000-00007A100000}"/>
    <cellStyle name="Normal 6 3 3 3 2 2 2" xfId="14274" xr:uid="{00000000-0005-0000-0000-0000D3370000}"/>
    <cellStyle name="Normal 6 3 3 3 2 2 2 3" xfId="29369" xr:uid="{00000000-0005-0000-0000-0000CD720000}"/>
    <cellStyle name="Normal 6 3 3 3 2 2 3" xfId="9254" xr:uid="{00000000-0005-0000-0000-000037240000}"/>
    <cellStyle name="Normal 6 3 3 3 2 2 3 3" xfId="24352" xr:uid="{00000000-0005-0000-0000-0000345F0000}"/>
    <cellStyle name="Normal 6 3 3 3 2 2 5" xfId="19339" xr:uid="{00000000-0005-0000-0000-00009F4B0000}"/>
    <cellStyle name="Normal 6 3 3 3 2 3" xfId="5893" xr:uid="{00000000-0005-0000-0000-000016170000}"/>
    <cellStyle name="Normal 6 3 3 3 2 3 2" xfId="15945" xr:uid="{00000000-0005-0000-0000-00005A3E0000}"/>
    <cellStyle name="Normal 6 3 3 3 2 3 2 3" xfId="31040" xr:uid="{00000000-0005-0000-0000-000054790000}"/>
    <cellStyle name="Normal 6 3 3 3 2 3 3" xfId="10925" xr:uid="{00000000-0005-0000-0000-0000BE2A0000}"/>
    <cellStyle name="Normal 6 3 3 3 2 3 3 3" xfId="26023" xr:uid="{00000000-0005-0000-0000-0000BB650000}"/>
    <cellStyle name="Normal 6 3 3 3 2 3 5" xfId="21010" xr:uid="{00000000-0005-0000-0000-000026520000}"/>
    <cellStyle name="Normal 6 3 3 3 2 4" xfId="12603" xr:uid="{00000000-0005-0000-0000-00004C310000}"/>
    <cellStyle name="Normal 6 3 3 3 2 4 3" xfId="27698" xr:uid="{00000000-0005-0000-0000-0000466C0000}"/>
    <cellStyle name="Normal 6 3 3 3 2 5" xfId="7582" xr:uid="{00000000-0005-0000-0000-0000AF1D0000}"/>
    <cellStyle name="Normal 6 3 3 3 2 5 3" xfId="22681" xr:uid="{00000000-0005-0000-0000-0000AD580000}"/>
    <cellStyle name="Normal 6 3 3 3 2 7" xfId="17668" xr:uid="{00000000-0005-0000-0000-000018450000}"/>
    <cellStyle name="Normal 6 3 3 3 3" xfId="3364" xr:uid="{00000000-0005-0000-0000-0000350D0000}"/>
    <cellStyle name="Normal 6 3 3 3 3 2" xfId="13438" xr:uid="{00000000-0005-0000-0000-00008F340000}"/>
    <cellStyle name="Normal 6 3 3 3 3 2 3" xfId="28533" xr:uid="{00000000-0005-0000-0000-0000896F0000}"/>
    <cellStyle name="Normal 6 3 3 3 3 3" xfId="8418" xr:uid="{00000000-0005-0000-0000-0000F3200000}"/>
    <cellStyle name="Normal 6 3 3 3 3 3 3" xfId="23516" xr:uid="{00000000-0005-0000-0000-0000F05B0000}"/>
    <cellStyle name="Normal 6 3 3 3 3 5" xfId="18503" xr:uid="{00000000-0005-0000-0000-00005B480000}"/>
    <cellStyle name="Normal 6 3 3 3 4" xfId="5057" xr:uid="{00000000-0005-0000-0000-0000D2130000}"/>
    <cellStyle name="Normal 6 3 3 3 4 2" xfId="15109" xr:uid="{00000000-0005-0000-0000-0000163B0000}"/>
    <cellStyle name="Normal 6 3 3 3 4 2 3" xfId="30204" xr:uid="{00000000-0005-0000-0000-000010760000}"/>
    <cellStyle name="Normal 6 3 3 3 4 3" xfId="10089" xr:uid="{00000000-0005-0000-0000-00007A270000}"/>
    <cellStyle name="Normal 6 3 3 3 4 3 3" xfId="25187" xr:uid="{00000000-0005-0000-0000-000077620000}"/>
    <cellStyle name="Normal 6 3 3 3 4 5" xfId="20174" xr:uid="{00000000-0005-0000-0000-0000E24E0000}"/>
    <cellStyle name="Normal 6 3 3 3 5" xfId="11767" xr:uid="{00000000-0005-0000-0000-0000082E0000}"/>
    <cellStyle name="Normal 6 3 3 3 5 3" xfId="26862" xr:uid="{00000000-0005-0000-0000-000002690000}"/>
    <cellStyle name="Normal 6 3 3 3 6" xfId="6746" xr:uid="{00000000-0005-0000-0000-00006B1A0000}"/>
    <cellStyle name="Normal 6 3 3 3 6 3" xfId="21845" xr:uid="{00000000-0005-0000-0000-000069550000}"/>
    <cellStyle name="Normal 6 3 3 3 8" xfId="16832" xr:uid="{00000000-0005-0000-0000-0000D4410000}"/>
    <cellStyle name="Normal 6 3 3 4" xfId="2094" xr:uid="{00000000-0005-0000-0000-00003E080000}"/>
    <cellStyle name="Normal 6 3 3 4 2" xfId="3783" xr:uid="{00000000-0005-0000-0000-0000D80E0000}"/>
    <cellStyle name="Normal 6 3 3 4 2 2" xfId="13856" xr:uid="{00000000-0005-0000-0000-000031360000}"/>
    <cellStyle name="Normal 6 3 3 4 2 2 3" xfId="28951" xr:uid="{00000000-0005-0000-0000-00002B710000}"/>
    <cellStyle name="Normal 6 3 3 4 2 3" xfId="8836" xr:uid="{00000000-0005-0000-0000-000095220000}"/>
    <cellStyle name="Normal 6 3 3 4 2 3 3" xfId="23934" xr:uid="{00000000-0005-0000-0000-0000925D0000}"/>
    <cellStyle name="Normal 6 3 3 4 2 5" xfId="18921" xr:uid="{00000000-0005-0000-0000-0000FD490000}"/>
    <cellStyle name="Normal 6 3 3 4 3" xfId="5475" xr:uid="{00000000-0005-0000-0000-000074150000}"/>
    <cellStyle name="Normal 6 3 3 4 3 2" xfId="15527" xr:uid="{00000000-0005-0000-0000-0000B83C0000}"/>
    <cellStyle name="Normal 6 3 3 4 3 2 3" xfId="30622" xr:uid="{00000000-0005-0000-0000-0000B2770000}"/>
    <cellStyle name="Normal 6 3 3 4 3 3" xfId="10507" xr:uid="{00000000-0005-0000-0000-00001C290000}"/>
    <cellStyle name="Normal 6 3 3 4 3 3 3" xfId="25605" xr:uid="{00000000-0005-0000-0000-000019640000}"/>
    <cellStyle name="Normal 6 3 3 4 3 5" xfId="20592" xr:uid="{00000000-0005-0000-0000-000084500000}"/>
    <cellStyle name="Normal 6 3 3 4 4" xfId="12185" xr:uid="{00000000-0005-0000-0000-0000AA2F0000}"/>
    <cellStyle name="Normal 6 3 3 4 4 3" xfId="27280" xr:uid="{00000000-0005-0000-0000-0000A46A0000}"/>
    <cellStyle name="Normal 6 3 3 4 5" xfId="7164" xr:uid="{00000000-0005-0000-0000-00000D1C0000}"/>
    <cellStyle name="Normal 6 3 3 4 5 3" xfId="22263" xr:uid="{00000000-0005-0000-0000-00000B570000}"/>
    <cellStyle name="Normal 6 3 3 4 7" xfId="17250" xr:uid="{00000000-0005-0000-0000-000076430000}"/>
    <cellStyle name="Normal 6 3 3 5" xfId="2946" xr:uid="{00000000-0005-0000-0000-0000930B0000}"/>
    <cellStyle name="Normal 6 3 3 5 2" xfId="13020" xr:uid="{00000000-0005-0000-0000-0000ED320000}"/>
    <cellStyle name="Normal 6 3 3 5 2 3" xfId="28115" xr:uid="{00000000-0005-0000-0000-0000E76D0000}"/>
    <cellStyle name="Normal 6 3 3 5 3" xfId="8000" xr:uid="{00000000-0005-0000-0000-0000511F0000}"/>
    <cellStyle name="Normal 6 3 3 5 3 3" xfId="23098" xr:uid="{00000000-0005-0000-0000-00004E5A0000}"/>
    <cellStyle name="Normal 6 3 3 5 5" xfId="18085" xr:uid="{00000000-0005-0000-0000-0000B9460000}"/>
    <cellStyle name="Normal 6 3 3 6" xfId="4639" xr:uid="{00000000-0005-0000-0000-000030120000}"/>
    <cellStyle name="Normal 6 3 3 6 2" xfId="14691" xr:uid="{00000000-0005-0000-0000-000074390000}"/>
    <cellStyle name="Normal 6 3 3 6 2 3" xfId="29786" xr:uid="{00000000-0005-0000-0000-00006E740000}"/>
    <cellStyle name="Normal 6 3 3 6 3" xfId="9671" xr:uid="{00000000-0005-0000-0000-0000D8250000}"/>
    <cellStyle name="Normal 6 3 3 6 3 3" xfId="24769" xr:uid="{00000000-0005-0000-0000-0000D5600000}"/>
    <cellStyle name="Normal 6 3 3 6 5" xfId="19756" xr:uid="{00000000-0005-0000-0000-0000404D0000}"/>
    <cellStyle name="Normal 6 3 3 7" xfId="11349" xr:uid="{00000000-0005-0000-0000-0000662C0000}"/>
    <cellStyle name="Normal 6 3 3 7 3" xfId="26444" xr:uid="{00000000-0005-0000-0000-000060670000}"/>
    <cellStyle name="Normal 6 3 3 8" xfId="6328" xr:uid="{00000000-0005-0000-0000-0000C9180000}"/>
    <cellStyle name="Normal 6 3 3 8 3" xfId="21427" xr:uid="{00000000-0005-0000-0000-0000C7530000}"/>
    <cellStyle name="Normal 6 3 4" xfId="1354" xr:uid="{00000000-0005-0000-0000-00005A050000}"/>
    <cellStyle name="Normal 6 3 4 2" xfId="1777" xr:uid="{00000000-0005-0000-0000-000001070000}"/>
    <cellStyle name="Normal 6 3 4 2 2" xfId="2616" xr:uid="{00000000-0005-0000-0000-0000480A0000}"/>
    <cellStyle name="Normal 6 3 4 2 2 2" xfId="4305" xr:uid="{00000000-0005-0000-0000-0000E2100000}"/>
    <cellStyle name="Normal 6 3 4 2 2 2 2" xfId="14378" xr:uid="{00000000-0005-0000-0000-00003B380000}"/>
    <cellStyle name="Normal 6 3 4 2 2 2 2 3" xfId="29473" xr:uid="{00000000-0005-0000-0000-000035730000}"/>
    <cellStyle name="Normal 6 3 4 2 2 2 3" xfId="9358" xr:uid="{00000000-0005-0000-0000-00009F240000}"/>
    <cellStyle name="Normal 6 3 4 2 2 2 3 3" xfId="24456" xr:uid="{00000000-0005-0000-0000-00009C5F0000}"/>
    <cellStyle name="Normal 6 3 4 2 2 2 5" xfId="19443" xr:uid="{00000000-0005-0000-0000-0000074C0000}"/>
    <cellStyle name="Normal 6 3 4 2 2 3" xfId="5997" xr:uid="{00000000-0005-0000-0000-00007E170000}"/>
    <cellStyle name="Normal 6 3 4 2 2 3 2" xfId="16049" xr:uid="{00000000-0005-0000-0000-0000C23E0000}"/>
    <cellStyle name="Normal 6 3 4 2 2 3 2 3" xfId="31144" xr:uid="{00000000-0005-0000-0000-0000BC790000}"/>
    <cellStyle name="Normal 6 3 4 2 2 3 3" xfId="11029" xr:uid="{00000000-0005-0000-0000-0000262B0000}"/>
    <cellStyle name="Normal 6 3 4 2 2 3 3 3" xfId="26127" xr:uid="{00000000-0005-0000-0000-000023660000}"/>
    <cellStyle name="Normal 6 3 4 2 2 3 5" xfId="21114" xr:uid="{00000000-0005-0000-0000-00008E520000}"/>
    <cellStyle name="Normal 6 3 4 2 2 4" xfId="12707" xr:uid="{00000000-0005-0000-0000-0000B4310000}"/>
    <cellStyle name="Normal 6 3 4 2 2 4 3" xfId="27802" xr:uid="{00000000-0005-0000-0000-0000AE6C0000}"/>
    <cellStyle name="Normal 6 3 4 2 2 5" xfId="7686" xr:uid="{00000000-0005-0000-0000-0000171E0000}"/>
    <cellStyle name="Normal 6 3 4 2 2 5 3" xfId="22785" xr:uid="{00000000-0005-0000-0000-000015590000}"/>
    <cellStyle name="Normal 6 3 4 2 2 7" xfId="17772" xr:uid="{00000000-0005-0000-0000-000080450000}"/>
    <cellStyle name="Normal 6 3 4 2 3" xfId="3468" xr:uid="{00000000-0005-0000-0000-00009D0D0000}"/>
    <cellStyle name="Normal 6 3 4 2 3 2" xfId="13542" xr:uid="{00000000-0005-0000-0000-0000F7340000}"/>
    <cellStyle name="Normal 6 3 4 2 3 2 3" xfId="28637" xr:uid="{00000000-0005-0000-0000-0000F16F0000}"/>
    <cellStyle name="Normal 6 3 4 2 3 3" xfId="8522" xr:uid="{00000000-0005-0000-0000-00005B210000}"/>
    <cellStyle name="Normal 6 3 4 2 3 3 3" xfId="23620" xr:uid="{00000000-0005-0000-0000-0000585C0000}"/>
    <cellStyle name="Normal 6 3 4 2 3 5" xfId="18607" xr:uid="{00000000-0005-0000-0000-0000C3480000}"/>
    <cellStyle name="Normal 6 3 4 2 4" xfId="5161" xr:uid="{00000000-0005-0000-0000-00003A140000}"/>
    <cellStyle name="Normal 6 3 4 2 4 2" xfId="15213" xr:uid="{00000000-0005-0000-0000-00007E3B0000}"/>
    <cellStyle name="Normal 6 3 4 2 4 2 3" xfId="30308" xr:uid="{00000000-0005-0000-0000-000078760000}"/>
    <cellStyle name="Normal 6 3 4 2 4 3" xfId="10193" xr:uid="{00000000-0005-0000-0000-0000E2270000}"/>
    <cellStyle name="Normal 6 3 4 2 4 3 3" xfId="25291" xr:uid="{00000000-0005-0000-0000-0000DF620000}"/>
    <cellStyle name="Normal 6 3 4 2 4 5" xfId="20278" xr:uid="{00000000-0005-0000-0000-00004A4F0000}"/>
    <cellStyle name="Normal 6 3 4 2 5" xfId="11871" xr:uid="{00000000-0005-0000-0000-0000702E0000}"/>
    <cellStyle name="Normal 6 3 4 2 5 3" xfId="26966" xr:uid="{00000000-0005-0000-0000-00006A690000}"/>
    <cellStyle name="Normal 6 3 4 2 6" xfId="6850" xr:uid="{00000000-0005-0000-0000-0000D31A0000}"/>
    <cellStyle name="Normal 6 3 4 2 6 3" xfId="21949" xr:uid="{00000000-0005-0000-0000-0000D1550000}"/>
    <cellStyle name="Normal 6 3 4 2 8" xfId="16936" xr:uid="{00000000-0005-0000-0000-00003C420000}"/>
    <cellStyle name="Normal 6 3 4 3" xfId="2198" xr:uid="{00000000-0005-0000-0000-0000A6080000}"/>
    <cellStyle name="Normal 6 3 4 3 2" xfId="3887" xr:uid="{00000000-0005-0000-0000-0000400F0000}"/>
    <cellStyle name="Normal 6 3 4 3 2 2" xfId="13960" xr:uid="{00000000-0005-0000-0000-000099360000}"/>
    <cellStyle name="Normal 6 3 4 3 2 2 3" xfId="29055" xr:uid="{00000000-0005-0000-0000-000093710000}"/>
    <cellStyle name="Normal 6 3 4 3 2 3" xfId="8940" xr:uid="{00000000-0005-0000-0000-0000FD220000}"/>
    <cellStyle name="Normal 6 3 4 3 2 3 3" xfId="24038" xr:uid="{00000000-0005-0000-0000-0000FA5D0000}"/>
    <cellStyle name="Normal 6 3 4 3 2 5" xfId="19025" xr:uid="{00000000-0005-0000-0000-0000654A0000}"/>
    <cellStyle name="Normal 6 3 4 3 3" xfId="5579" xr:uid="{00000000-0005-0000-0000-0000DC150000}"/>
    <cellStyle name="Normal 6 3 4 3 3 2" xfId="15631" xr:uid="{00000000-0005-0000-0000-0000203D0000}"/>
    <cellStyle name="Normal 6 3 4 3 3 2 3" xfId="30726" xr:uid="{00000000-0005-0000-0000-00001A780000}"/>
    <cellStyle name="Normal 6 3 4 3 3 3" xfId="10611" xr:uid="{00000000-0005-0000-0000-000084290000}"/>
    <cellStyle name="Normal 6 3 4 3 3 3 3" xfId="25709" xr:uid="{00000000-0005-0000-0000-000081640000}"/>
    <cellStyle name="Normal 6 3 4 3 3 5" xfId="20696" xr:uid="{00000000-0005-0000-0000-0000EC500000}"/>
    <cellStyle name="Normal 6 3 4 3 4" xfId="12289" xr:uid="{00000000-0005-0000-0000-000012300000}"/>
    <cellStyle name="Normal 6 3 4 3 4 3" xfId="27384" xr:uid="{00000000-0005-0000-0000-00000C6B0000}"/>
    <cellStyle name="Normal 6 3 4 3 5" xfId="7268" xr:uid="{00000000-0005-0000-0000-0000751C0000}"/>
    <cellStyle name="Normal 6 3 4 3 5 3" xfId="22367" xr:uid="{00000000-0005-0000-0000-000073570000}"/>
    <cellStyle name="Normal 6 3 4 3 7" xfId="17354" xr:uid="{00000000-0005-0000-0000-0000DE430000}"/>
    <cellStyle name="Normal 6 3 4 4" xfId="3050" xr:uid="{00000000-0005-0000-0000-0000FB0B0000}"/>
    <cellStyle name="Normal 6 3 4 4 2" xfId="13124" xr:uid="{00000000-0005-0000-0000-000055330000}"/>
    <cellStyle name="Normal 6 3 4 4 2 3" xfId="28219" xr:uid="{00000000-0005-0000-0000-00004F6E0000}"/>
    <cellStyle name="Normal 6 3 4 4 3" xfId="8104" xr:uid="{00000000-0005-0000-0000-0000B91F0000}"/>
    <cellStyle name="Normal 6 3 4 4 3 3" xfId="23202" xr:uid="{00000000-0005-0000-0000-0000B65A0000}"/>
    <cellStyle name="Normal 6 3 4 4 5" xfId="18189" xr:uid="{00000000-0005-0000-0000-000021470000}"/>
    <cellStyle name="Normal 6 3 4 5" xfId="4743" xr:uid="{00000000-0005-0000-0000-000098120000}"/>
    <cellStyle name="Normal 6 3 4 5 2" xfId="14795" xr:uid="{00000000-0005-0000-0000-0000DC390000}"/>
    <cellStyle name="Normal 6 3 4 5 2 3" xfId="29890" xr:uid="{00000000-0005-0000-0000-0000D6740000}"/>
    <cellStyle name="Normal 6 3 4 5 3" xfId="9775" xr:uid="{00000000-0005-0000-0000-000040260000}"/>
    <cellStyle name="Normal 6 3 4 5 3 3" xfId="24873" xr:uid="{00000000-0005-0000-0000-00003D610000}"/>
    <cellStyle name="Normal 6 3 4 5 5" xfId="19860" xr:uid="{00000000-0005-0000-0000-0000A84D0000}"/>
    <cellStyle name="Normal 6 3 4 6" xfId="11453" xr:uid="{00000000-0005-0000-0000-0000CE2C0000}"/>
    <cellStyle name="Normal 6 3 4 6 3" xfId="26548" xr:uid="{00000000-0005-0000-0000-0000C8670000}"/>
    <cellStyle name="Normal 6 3 4 7" xfId="6432" xr:uid="{00000000-0005-0000-0000-000031190000}"/>
    <cellStyle name="Normal 6 3 4 7 3" xfId="21531" xr:uid="{00000000-0005-0000-0000-00002F540000}"/>
    <cellStyle name="Normal 6 3 4 9" xfId="16518" xr:uid="{00000000-0005-0000-0000-00009A400000}"/>
    <cellStyle name="Normal 6 3 5" xfId="1567" xr:uid="{00000000-0005-0000-0000-00002F060000}"/>
    <cellStyle name="Normal 6 3 5 2" xfId="2408" xr:uid="{00000000-0005-0000-0000-000078090000}"/>
    <cellStyle name="Normal 6 3 5 2 2" xfId="4097" xr:uid="{00000000-0005-0000-0000-000012100000}"/>
    <cellStyle name="Normal 6 3 5 2 2 2" xfId="14170" xr:uid="{00000000-0005-0000-0000-00006B370000}"/>
    <cellStyle name="Normal 6 3 5 2 2 2 3" xfId="29265" xr:uid="{00000000-0005-0000-0000-000065720000}"/>
    <cellStyle name="Normal 6 3 5 2 2 3" xfId="9150" xr:uid="{00000000-0005-0000-0000-0000CF230000}"/>
    <cellStyle name="Normal 6 3 5 2 2 3 3" xfId="24248" xr:uid="{00000000-0005-0000-0000-0000CC5E0000}"/>
    <cellStyle name="Normal 6 3 5 2 2 5" xfId="19235" xr:uid="{00000000-0005-0000-0000-0000374B0000}"/>
    <cellStyle name="Normal 6 3 5 2 3" xfId="5789" xr:uid="{00000000-0005-0000-0000-0000AE160000}"/>
    <cellStyle name="Normal 6 3 5 2 3 2" xfId="15841" xr:uid="{00000000-0005-0000-0000-0000F23D0000}"/>
    <cellStyle name="Normal 6 3 5 2 3 2 3" xfId="30936" xr:uid="{00000000-0005-0000-0000-0000EC780000}"/>
    <cellStyle name="Normal 6 3 5 2 3 3" xfId="10821" xr:uid="{00000000-0005-0000-0000-0000562A0000}"/>
    <cellStyle name="Normal 6 3 5 2 3 3 3" xfId="25919" xr:uid="{00000000-0005-0000-0000-000053650000}"/>
    <cellStyle name="Normal 6 3 5 2 3 5" xfId="20906" xr:uid="{00000000-0005-0000-0000-0000BE510000}"/>
    <cellStyle name="Normal 6 3 5 2 4" xfId="12499" xr:uid="{00000000-0005-0000-0000-0000E4300000}"/>
    <cellStyle name="Normal 6 3 5 2 4 3" xfId="27594" xr:uid="{00000000-0005-0000-0000-0000DE6B0000}"/>
    <cellStyle name="Normal 6 3 5 2 5" xfId="7478" xr:uid="{00000000-0005-0000-0000-0000471D0000}"/>
    <cellStyle name="Normal 6 3 5 2 5 3" xfId="22577" xr:uid="{00000000-0005-0000-0000-000045580000}"/>
    <cellStyle name="Normal 6 3 5 2 7" xfId="17564" xr:uid="{00000000-0005-0000-0000-0000B0440000}"/>
    <cellStyle name="Normal 6 3 5 3" xfId="3260" xr:uid="{00000000-0005-0000-0000-0000CD0C0000}"/>
    <cellStyle name="Normal 6 3 5 3 2" xfId="13334" xr:uid="{00000000-0005-0000-0000-000027340000}"/>
    <cellStyle name="Normal 6 3 5 3 2 3" xfId="28429" xr:uid="{00000000-0005-0000-0000-0000216F0000}"/>
    <cellStyle name="Normal 6 3 5 3 3" xfId="8314" xr:uid="{00000000-0005-0000-0000-00008B200000}"/>
    <cellStyle name="Normal 6 3 5 3 3 3" xfId="23412" xr:uid="{00000000-0005-0000-0000-0000885B0000}"/>
    <cellStyle name="Normal 6 3 5 3 5" xfId="18399" xr:uid="{00000000-0005-0000-0000-0000F3470000}"/>
    <cellStyle name="Normal 6 3 5 4" xfId="4953" xr:uid="{00000000-0005-0000-0000-00006A130000}"/>
    <cellStyle name="Normal 6 3 5 4 2" xfId="15005" xr:uid="{00000000-0005-0000-0000-0000AE3A0000}"/>
    <cellStyle name="Normal 6 3 5 4 2 3" xfId="30100" xr:uid="{00000000-0005-0000-0000-0000A8750000}"/>
    <cellStyle name="Normal 6 3 5 4 3" xfId="9985" xr:uid="{00000000-0005-0000-0000-000012270000}"/>
    <cellStyle name="Normal 6 3 5 4 3 3" xfId="25083" xr:uid="{00000000-0005-0000-0000-00000F620000}"/>
    <cellStyle name="Normal 6 3 5 4 5" xfId="20070" xr:uid="{00000000-0005-0000-0000-00007A4E0000}"/>
    <cellStyle name="Normal 6 3 5 5" xfId="11663" xr:uid="{00000000-0005-0000-0000-0000A02D0000}"/>
    <cellStyle name="Normal 6 3 5 5 3" xfId="26758" xr:uid="{00000000-0005-0000-0000-00009A680000}"/>
    <cellStyle name="Normal 6 3 5 6" xfId="6642" xr:uid="{00000000-0005-0000-0000-0000031A0000}"/>
    <cellStyle name="Normal 6 3 5 6 3" xfId="21741" xr:uid="{00000000-0005-0000-0000-000001550000}"/>
    <cellStyle name="Normal 6 3 5 8" xfId="16728" xr:uid="{00000000-0005-0000-0000-00006C410000}"/>
    <cellStyle name="Normal 6 3 6" xfId="1988" xr:uid="{00000000-0005-0000-0000-0000D4070000}"/>
    <cellStyle name="Normal 6 3 6 2" xfId="3679" xr:uid="{00000000-0005-0000-0000-0000700E0000}"/>
    <cellStyle name="Normal 6 3 6 2 2" xfId="13752" xr:uid="{00000000-0005-0000-0000-0000C9350000}"/>
    <cellStyle name="Normal 6 3 6 2 2 3" xfId="28847" xr:uid="{00000000-0005-0000-0000-0000C3700000}"/>
    <cellStyle name="Normal 6 3 6 2 3" xfId="8732" xr:uid="{00000000-0005-0000-0000-00002D220000}"/>
    <cellStyle name="Normal 6 3 6 2 3 3" xfId="23830" xr:uid="{00000000-0005-0000-0000-00002A5D0000}"/>
    <cellStyle name="Normal 6 3 6 2 5" xfId="18817" xr:uid="{00000000-0005-0000-0000-000095490000}"/>
    <cellStyle name="Normal 6 3 6 3" xfId="5371" xr:uid="{00000000-0005-0000-0000-00000C150000}"/>
    <cellStyle name="Normal 6 3 6 3 2" xfId="15423" xr:uid="{00000000-0005-0000-0000-0000503C0000}"/>
    <cellStyle name="Normal 6 3 6 3 2 3" xfId="30518" xr:uid="{00000000-0005-0000-0000-00004A770000}"/>
    <cellStyle name="Normal 6 3 6 3 3" xfId="10403" xr:uid="{00000000-0005-0000-0000-0000B4280000}"/>
    <cellStyle name="Normal 6 3 6 3 3 3" xfId="25501" xr:uid="{00000000-0005-0000-0000-0000B1630000}"/>
    <cellStyle name="Normal 6 3 6 3 5" xfId="20488" xr:uid="{00000000-0005-0000-0000-00001C500000}"/>
    <cellStyle name="Normal 6 3 6 4" xfId="12081" xr:uid="{00000000-0005-0000-0000-0000422F0000}"/>
    <cellStyle name="Normal 6 3 6 4 3" xfId="27176" xr:uid="{00000000-0005-0000-0000-00003C6A0000}"/>
    <cellStyle name="Normal 6 3 6 5" xfId="7060" xr:uid="{00000000-0005-0000-0000-0000A51B0000}"/>
    <cellStyle name="Normal 6 3 6 5 3" xfId="22159" xr:uid="{00000000-0005-0000-0000-0000A3560000}"/>
    <cellStyle name="Normal 6 3 6 7" xfId="17146" xr:uid="{00000000-0005-0000-0000-00000E430000}"/>
    <cellStyle name="Normal 6 3 7" xfId="2838" xr:uid="{00000000-0005-0000-0000-0000270B0000}"/>
    <cellStyle name="Normal 6 3 7 2" xfId="12916" xr:uid="{00000000-0005-0000-0000-000085320000}"/>
    <cellStyle name="Normal 6 3 7 2 3" xfId="28011" xr:uid="{00000000-0005-0000-0000-00007F6D0000}"/>
    <cellStyle name="Normal 6 3 7 3" xfId="7896" xr:uid="{00000000-0005-0000-0000-0000E91E0000}"/>
    <cellStyle name="Normal 6 3 7 3 3" xfId="22994" xr:uid="{00000000-0005-0000-0000-0000E6590000}"/>
    <cellStyle name="Normal 6 3 7 5" xfId="17981" xr:uid="{00000000-0005-0000-0000-000051460000}"/>
    <cellStyle name="Normal 6 3 8" xfId="4532" xr:uid="{00000000-0005-0000-0000-0000C5110000}"/>
    <cellStyle name="Normal 6 3 8 2" xfId="14587" xr:uid="{00000000-0005-0000-0000-00000C390000}"/>
    <cellStyle name="Normal 6 3 8 2 3" xfId="29682" xr:uid="{00000000-0005-0000-0000-000006740000}"/>
    <cellStyle name="Normal 6 3 8 3" xfId="9567" xr:uid="{00000000-0005-0000-0000-000070250000}"/>
    <cellStyle name="Normal 6 3 8 3 3" xfId="24665" xr:uid="{00000000-0005-0000-0000-00006D600000}"/>
    <cellStyle name="Normal 6 3 8 5" xfId="19652" xr:uid="{00000000-0005-0000-0000-0000D84C0000}"/>
    <cellStyle name="Normal 6 3 9" xfId="11243" xr:uid="{00000000-0005-0000-0000-0000FC2B0000}"/>
    <cellStyle name="Normal 6 3 9 3" xfId="26340" xr:uid="{00000000-0005-0000-0000-0000F8660000}"/>
    <cellStyle name="Normal 6 4" xfId="874" xr:uid="{00000000-0005-0000-0000-000079030000}"/>
    <cellStyle name="Normal 6 5" xfId="875" xr:uid="{00000000-0005-0000-0000-00007A030000}"/>
    <cellStyle name="Normal 6 6" xfId="876" xr:uid="{00000000-0005-0000-0000-00007B030000}"/>
    <cellStyle name="Normal 6 7" xfId="867" xr:uid="{00000000-0005-0000-0000-000072030000}"/>
    <cellStyle name="Normal 6 8" xfId="494" xr:uid="{00000000-0005-0000-0000-0000F8010000}"/>
    <cellStyle name="Normal 6 8 10" xfId="6187" xr:uid="{00000000-0005-0000-0000-00003C180000}"/>
    <cellStyle name="Normal 6 8 10 3" xfId="21289" xr:uid="{00000000-0005-0000-0000-00003D530000}"/>
    <cellStyle name="Normal 6 8 12" xfId="16274" xr:uid="{00000000-0005-0000-0000-0000A63F0000}"/>
    <cellStyle name="Normal 6 8 2" xfId="1152" xr:uid="{00000000-0005-0000-0000-000090040000}"/>
    <cellStyle name="Normal 6 8 2 11" xfId="16328" xr:uid="{00000000-0005-0000-0000-0000DC3F0000}"/>
    <cellStyle name="Normal 6 8 2 2" xfId="1261" xr:uid="{00000000-0005-0000-0000-0000FD040000}"/>
    <cellStyle name="Normal 6 8 2 2 10" xfId="16432" xr:uid="{00000000-0005-0000-0000-000044400000}"/>
    <cellStyle name="Normal 6 8 2 2 2" xfId="1478" xr:uid="{00000000-0005-0000-0000-0000D6050000}"/>
    <cellStyle name="Normal 6 8 2 2 2 2" xfId="1899" xr:uid="{00000000-0005-0000-0000-00007B070000}"/>
    <cellStyle name="Normal 6 8 2 2 2 2 2" xfId="2738" xr:uid="{00000000-0005-0000-0000-0000C20A0000}"/>
    <cellStyle name="Normal 6 8 2 2 2 2 2 2" xfId="4427" xr:uid="{00000000-0005-0000-0000-00005C110000}"/>
    <cellStyle name="Normal 6 8 2 2 2 2 2 2 2" xfId="14500" xr:uid="{00000000-0005-0000-0000-0000B5380000}"/>
    <cellStyle name="Normal 6 8 2 2 2 2 2 2 2 3" xfId="29595" xr:uid="{00000000-0005-0000-0000-0000AF730000}"/>
    <cellStyle name="Normal 6 8 2 2 2 2 2 2 3" xfId="9480" xr:uid="{00000000-0005-0000-0000-000019250000}"/>
    <cellStyle name="Normal 6 8 2 2 2 2 2 2 3 3" xfId="24578" xr:uid="{00000000-0005-0000-0000-000016600000}"/>
    <cellStyle name="Normal 6 8 2 2 2 2 2 2 5" xfId="19565" xr:uid="{00000000-0005-0000-0000-0000814C0000}"/>
    <cellStyle name="Normal 6 8 2 2 2 2 2 3" xfId="6119" xr:uid="{00000000-0005-0000-0000-0000F8170000}"/>
    <cellStyle name="Normal 6 8 2 2 2 2 2 3 2" xfId="16171" xr:uid="{00000000-0005-0000-0000-00003C3F0000}"/>
    <cellStyle name="Normal 6 8 2 2 2 2 2 3 2 3" xfId="31266" xr:uid="{00000000-0005-0000-0000-0000367A0000}"/>
    <cellStyle name="Normal 6 8 2 2 2 2 2 3 3" xfId="11151" xr:uid="{00000000-0005-0000-0000-0000A02B0000}"/>
    <cellStyle name="Normal 6 8 2 2 2 2 2 3 3 3" xfId="26249" xr:uid="{00000000-0005-0000-0000-00009D660000}"/>
    <cellStyle name="Normal 6 8 2 2 2 2 2 3 5" xfId="21236" xr:uid="{00000000-0005-0000-0000-000008530000}"/>
    <cellStyle name="Normal 6 8 2 2 2 2 2 4" xfId="12829" xr:uid="{00000000-0005-0000-0000-00002E320000}"/>
    <cellStyle name="Normal 6 8 2 2 2 2 2 4 3" xfId="27924" xr:uid="{00000000-0005-0000-0000-0000286D0000}"/>
    <cellStyle name="Normal 6 8 2 2 2 2 2 5" xfId="7808" xr:uid="{00000000-0005-0000-0000-0000911E0000}"/>
    <cellStyle name="Normal 6 8 2 2 2 2 2 5 3" xfId="22907" xr:uid="{00000000-0005-0000-0000-00008F590000}"/>
    <cellStyle name="Normal 6 8 2 2 2 2 2 7" xfId="17894" xr:uid="{00000000-0005-0000-0000-0000FA450000}"/>
    <cellStyle name="Normal 6 8 2 2 2 2 3" xfId="3590" xr:uid="{00000000-0005-0000-0000-0000170E0000}"/>
    <cellStyle name="Normal 6 8 2 2 2 2 3 2" xfId="13664" xr:uid="{00000000-0005-0000-0000-000071350000}"/>
    <cellStyle name="Normal 6 8 2 2 2 2 3 2 3" xfId="28759" xr:uid="{00000000-0005-0000-0000-00006B700000}"/>
    <cellStyle name="Normal 6 8 2 2 2 2 3 3" xfId="8644" xr:uid="{00000000-0005-0000-0000-0000D5210000}"/>
    <cellStyle name="Normal 6 8 2 2 2 2 3 3 3" xfId="23742" xr:uid="{00000000-0005-0000-0000-0000D25C0000}"/>
    <cellStyle name="Normal 6 8 2 2 2 2 3 5" xfId="18729" xr:uid="{00000000-0005-0000-0000-00003D490000}"/>
    <cellStyle name="Normal 6 8 2 2 2 2 4" xfId="5283" xr:uid="{00000000-0005-0000-0000-0000B4140000}"/>
    <cellStyle name="Normal 6 8 2 2 2 2 4 2" xfId="15335" xr:uid="{00000000-0005-0000-0000-0000F83B0000}"/>
    <cellStyle name="Normal 6 8 2 2 2 2 4 2 3" xfId="30430" xr:uid="{00000000-0005-0000-0000-0000F2760000}"/>
    <cellStyle name="Normal 6 8 2 2 2 2 4 3" xfId="10315" xr:uid="{00000000-0005-0000-0000-00005C280000}"/>
    <cellStyle name="Normal 6 8 2 2 2 2 4 3 3" xfId="25413" xr:uid="{00000000-0005-0000-0000-000059630000}"/>
    <cellStyle name="Normal 6 8 2 2 2 2 4 5" xfId="20400" xr:uid="{00000000-0005-0000-0000-0000C44F0000}"/>
    <cellStyle name="Normal 6 8 2 2 2 2 5" xfId="11993" xr:uid="{00000000-0005-0000-0000-0000EA2E0000}"/>
    <cellStyle name="Normal 6 8 2 2 2 2 5 3" xfId="27088" xr:uid="{00000000-0005-0000-0000-0000E4690000}"/>
    <cellStyle name="Normal 6 8 2 2 2 2 6" xfId="6972" xr:uid="{00000000-0005-0000-0000-00004D1B0000}"/>
    <cellStyle name="Normal 6 8 2 2 2 2 6 3" xfId="22071" xr:uid="{00000000-0005-0000-0000-00004B560000}"/>
    <cellStyle name="Normal 6 8 2 2 2 2 8" xfId="17058" xr:uid="{00000000-0005-0000-0000-0000B6420000}"/>
    <cellStyle name="Normal 6 8 2 2 2 3" xfId="2320" xr:uid="{00000000-0005-0000-0000-000020090000}"/>
    <cellStyle name="Normal 6 8 2 2 2 3 2" xfId="4009" xr:uid="{00000000-0005-0000-0000-0000BA0F0000}"/>
    <cellStyle name="Normal 6 8 2 2 2 3 2 2" xfId="14082" xr:uid="{00000000-0005-0000-0000-000013370000}"/>
    <cellStyle name="Normal 6 8 2 2 2 3 2 2 3" xfId="29177" xr:uid="{00000000-0005-0000-0000-00000D720000}"/>
    <cellStyle name="Normal 6 8 2 2 2 3 2 3" xfId="9062" xr:uid="{00000000-0005-0000-0000-000077230000}"/>
    <cellStyle name="Normal 6 8 2 2 2 3 2 3 3" xfId="24160" xr:uid="{00000000-0005-0000-0000-0000745E0000}"/>
    <cellStyle name="Normal 6 8 2 2 2 3 2 5" xfId="19147" xr:uid="{00000000-0005-0000-0000-0000DF4A0000}"/>
    <cellStyle name="Normal 6 8 2 2 2 3 3" xfId="5701" xr:uid="{00000000-0005-0000-0000-000056160000}"/>
    <cellStyle name="Normal 6 8 2 2 2 3 3 2" xfId="15753" xr:uid="{00000000-0005-0000-0000-00009A3D0000}"/>
    <cellStyle name="Normal 6 8 2 2 2 3 3 2 3" xfId="30848" xr:uid="{00000000-0005-0000-0000-000094780000}"/>
    <cellStyle name="Normal 6 8 2 2 2 3 3 3" xfId="10733" xr:uid="{00000000-0005-0000-0000-0000FE290000}"/>
    <cellStyle name="Normal 6 8 2 2 2 3 3 3 3" xfId="25831" xr:uid="{00000000-0005-0000-0000-0000FB640000}"/>
    <cellStyle name="Normal 6 8 2 2 2 3 3 5" xfId="20818" xr:uid="{00000000-0005-0000-0000-000066510000}"/>
    <cellStyle name="Normal 6 8 2 2 2 3 4" xfId="12411" xr:uid="{00000000-0005-0000-0000-00008C300000}"/>
    <cellStyle name="Normal 6 8 2 2 2 3 4 3" xfId="27506" xr:uid="{00000000-0005-0000-0000-0000866B0000}"/>
    <cellStyle name="Normal 6 8 2 2 2 3 5" xfId="7390" xr:uid="{00000000-0005-0000-0000-0000EF1C0000}"/>
    <cellStyle name="Normal 6 8 2 2 2 3 5 3" xfId="22489" xr:uid="{00000000-0005-0000-0000-0000ED570000}"/>
    <cellStyle name="Normal 6 8 2 2 2 3 7" xfId="17476" xr:uid="{00000000-0005-0000-0000-000058440000}"/>
    <cellStyle name="Normal 6 8 2 2 2 4" xfId="3172" xr:uid="{00000000-0005-0000-0000-0000750C0000}"/>
    <cellStyle name="Normal 6 8 2 2 2 4 2" xfId="13246" xr:uid="{00000000-0005-0000-0000-0000CF330000}"/>
    <cellStyle name="Normal 6 8 2 2 2 4 2 3" xfId="28341" xr:uid="{00000000-0005-0000-0000-0000C96E0000}"/>
    <cellStyle name="Normal 6 8 2 2 2 4 3" xfId="8226" xr:uid="{00000000-0005-0000-0000-000033200000}"/>
    <cellStyle name="Normal 6 8 2 2 2 4 3 3" xfId="23324" xr:uid="{00000000-0005-0000-0000-0000305B0000}"/>
    <cellStyle name="Normal 6 8 2 2 2 4 5" xfId="18311" xr:uid="{00000000-0005-0000-0000-00009B470000}"/>
    <cellStyle name="Normal 6 8 2 2 2 5" xfId="4865" xr:uid="{00000000-0005-0000-0000-000012130000}"/>
    <cellStyle name="Normal 6 8 2 2 2 5 2" xfId="14917" xr:uid="{00000000-0005-0000-0000-0000563A0000}"/>
    <cellStyle name="Normal 6 8 2 2 2 5 2 3" xfId="30012" xr:uid="{00000000-0005-0000-0000-000050750000}"/>
    <cellStyle name="Normal 6 8 2 2 2 5 3" xfId="9897" xr:uid="{00000000-0005-0000-0000-0000BA260000}"/>
    <cellStyle name="Normal 6 8 2 2 2 5 3 3" xfId="24995" xr:uid="{00000000-0005-0000-0000-0000B7610000}"/>
    <cellStyle name="Normal 6 8 2 2 2 5 5" xfId="19982" xr:uid="{00000000-0005-0000-0000-0000224E0000}"/>
    <cellStyle name="Normal 6 8 2 2 2 6" xfId="11575" xr:uid="{00000000-0005-0000-0000-0000482D0000}"/>
    <cellStyle name="Normal 6 8 2 2 2 6 3" xfId="26670" xr:uid="{00000000-0005-0000-0000-000042680000}"/>
    <cellStyle name="Normal 6 8 2 2 2 7" xfId="6554" xr:uid="{00000000-0005-0000-0000-0000AB190000}"/>
    <cellStyle name="Normal 6 8 2 2 2 7 3" xfId="21653" xr:uid="{00000000-0005-0000-0000-0000A9540000}"/>
    <cellStyle name="Normal 6 8 2 2 2 9" xfId="16640" xr:uid="{00000000-0005-0000-0000-000014410000}"/>
    <cellStyle name="Normal 6 8 2 2 3" xfId="1691" xr:uid="{00000000-0005-0000-0000-0000AB060000}"/>
    <cellStyle name="Normal 6 8 2 2 3 2" xfId="2530" xr:uid="{00000000-0005-0000-0000-0000F2090000}"/>
    <cellStyle name="Normal 6 8 2 2 3 2 2" xfId="4219" xr:uid="{00000000-0005-0000-0000-00008C100000}"/>
    <cellStyle name="Normal 6 8 2 2 3 2 2 2" xfId="14292" xr:uid="{00000000-0005-0000-0000-0000E5370000}"/>
    <cellStyle name="Normal 6 8 2 2 3 2 2 2 3" xfId="29387" xr:uid="{00000000-0005-0000-0000-0000DF720000}"/>
    <cellStyle name="Normal 6 8 2 2 3 2 2 3" xfId="9272" xr:uid="{00000000-0005-0000-0000-000049240000}"/>
    <cellStyle name="Normal 6 8 2 2 3 2 2 3 3" xfId="24370" xr:uid="{00000000-0005-0000-0000-0000465F0000}"/>
    <cellStyle name="Normal 6 8 2 2 3 2 2 5" xfId="19357" xr:uid="{00000000-0005-0000-0000-0000B14B0000}"/>
    <cellStyle name="Normal 6 8 2 2 3 2 3" xfId="5911" xr:uid="{00000000-0005-0000-0000-000028170000}"/>
    <cellStyle name="Normal 6 8 2 2 3 2 3 2" xfId="15963" xr:uid="{00000000-0005-0000-0000-00006C3E0000}"/>
    <cellStyle name="Normal 6 8 2 2 3 2 3 2 3" xfId="31058" xr:uid="{00000000-0005-0000-0000-000066790000}"/>
    <cellStyle name="Normal 6 8 2 2 3 2 3 3" xfId="10943" xr:uid="{00000000-0005-0000-0000-0000D02A0000}"/>
    <cellStyle name="Normal 6 8 2 2 3 2 3 3 3" xfId="26041" xr:uid="{00000000-0005-0000-0000-0000CD650000}"/>
    <cellStyle name="Normal 6 8 2 2 3 2 3 5" xfId="21028" xr:uid="{00000000-0005-0000-0000-000038520000}"/>
    <cellStyle name="Normal 6 8 2 2 3 2 4" xfId="12621" xr:uid="{00000000-0005-0000-0000-00005E310000}"/>
    <cellStyle name="Normal 6 8 2 2 3 2 4 3" xfId="27716" xr:uid="{00000000-0005-0000-0000-0000586C0000}"/>
    <cellStyle name="Normal 6 8 2 2 3 2 5" xfId="7600" xr:uid="{00000000-0005-0000-0000-0000C11D0000}"/>
    <cellStyle name="Normal 6 8 2 2 3 2 5 3" xfId="22699" xr:uid="{00000000-0005-0000-0000-0000BF580000}"/>
    <cellStyle name="Normal 6 8 2 2 3 2 7" xfId="17686" xr:uid="{00000000-0005-0000-0000-00002A450000}"/>
    <cellStyle name="Normal 6 8 2 2 3 3" xfId="3382" xr:uid="{00000000-0005-0000-0000-0000470D0000}"/>
    <cellStyle name="Normal 6 8 2 2 3 3 2" xfId="13456" xr:uid="{00000000-0005-0000-0000-0000A1340000}"/>
    <cellStyle name="Normal 6 8 2 2 3 3 2 3" xfId="28551" xr:uid="{00000000-0005-0000-0000-00009B6F0000}"/>
    <cellStyle name="Normal 6 8 2 2 3 3 3" xfId="8436" xr:uid="{00000000-0005-0000-0000-000005210000}"/>
    <cellStyle name="Normal 6 8 2 2 3 3 3 3" xfId="23534" xr:uid="{00000000-0005-0000-0000-0000025C0000}"/>
    <cellStyle name="Normal 6 8 2 2 3 3 5" xfId="18521" xr:uid="{00000000-0005-0000-0000-00006D480000}"/>
    <cellStyle name="Normal 6 8 2 2 3 4" xfId="5075" xr:uid="{00000000-0005-0000-0000-0000E4130000}"/>
    <cellStyle name="Normal 6 8 2 2 3 4 2" xfId="15127" xr:uid="{00000000-0005-0000-0000-0000283B0000}"/>
    <cellStyle name="Normal 6 8 2 2 3 4 2 3" xfId="30222" xr:uid="{00000000-0005-0000-0000-000022760000}"/>
    <cellStyle name="Normal 6 8 2 2 3 4 3" xfId="10107" xr:uid="{00000000-0005-0000-0000-00008C270000}"/>
    <cellStyle name="Normal 6 8 2 2 3 4 3 3" xfId="25205" xr:uid="{00000000-0005-0000-0000-000089620000}"/>
    <cellStyle name="Normal 6 8 2 2 3 4 5" xfId="20192" xr:uid="{00000000-0005-0000-0000-0000F44E0000}"/>
    <cellStyle name="Normal 6 8 2 2 3 5" xfId="11785" xr:uid="{00000000-0005-0000-0000-00001A2E0000}"/>
    <cellStyle name="Normal 6 8 2 2 3 5 3" xfId="26880" xr:uid="{00000000-0005-0000-0000-000014690000}"/>
    <cellStyle name="Normal 6 8 2 2 3 6" xfId="6764" xr:uid="{00000000-0005-0000-0000-00007D1A0000}"/>
    <cellStyle name="Normal 6 8 2 2 3 6 3" xfId="21863" xr:uid="{00000000-0005-0000-0000-00007B550000}"/>
    <cellStyle name="Normal 6 8 2 2 3 8" xfId="16850" xr:uid="{00000000-0005-0000-0000-0000E6410000}"/>
    <cellStyle name="Normal 6 8 2 2 4" xfId="2112" xr:uid="{00000000-0005-0000-0000-000050080000}"/>
    <cellStyle name="Normal 6 8 2 2 4 2" xfId="3801" xr:uid="{00000000-0005-0000-0000-0000EA0E0000}"/>
    <cellStyle name="Normal 6 8 2 2 4 2 2" xfId="13874" xr:uid="{00000000-0005-0000-0000-000043360000}"/>
    <cellStyle name="Normal 6 8 2 2 4 2 2 3" xfId="28969" xr:uid="{00000000-0005-0000-0000-00003D710000}"/>
    <cellStyle name="Normal 6 8 2 2 4 2 3" xfId="8854" xr:uid="{00000000-0005-0000-0000-0000A7220000}"/>
    <cellStyle name="Normal 6 8 2 2 4 2 3 3" xfId="23952" xr:uid="{00000000-0005-0000-0000-0000A45D0000}"/>
    <cellStyle name="Normal 6 8 2 2 4 2 5" xfId="18939" xr:uid="{00000000-0005-0000-0000-00000F4A0000}"/>
    <cellStyle name="Normal 6 8 2 2 4 3" xfId="5493" xr:uid="{00000000-0005-0000-0000-000086150000}"/>
    <cellStyle name="Normal 6 8 2 2 4 3 2" xfId="15545" xr:uid="{00000000-0005-0000-0000-0000CA3C0000}"/>
    <cellStyle name="Normal 6 8 2 2 4 3 2 3" xfId="30640" xr:uid="{00000000-0005-0000-0000-0000C4770000}"/>
    <cellStyle name="Normal 6 8 2 2 4 3 3" xfId="10525" xr:uid="{00000000-0005-0000-0000-00002E290000}"/>
    <cellStyle name="Normal 6 8 2 2 4 3 3 3" xfId="25623" xr:uid="{00000000-0005-0000-0000-00002B640000}"/>
    <cellStyle name="Normal 6 8 2 2 4 3 5" xfId="20610" xr:uid="{00000000-0005-0000-0000-000096500000}"/>
    <cellStyle name="Normal 6 8 2 2 4 4" xfId="12203" xr:uid="{00000000-0005-0000-0000-0000BC2F0000}"/>
    <cellStyle name="Normal 6 8 2 2 4 4 3" xfId="27298" xr:uid="{00000000-0005-0000-0000-0000B66A0000}"/>
    <cellStyle name="Normal 6 8 2 2 4 5" xfId="7182" xr:uid="{00000000-0005-0000-0000-00001F1C0000}"/>
    <cellStyle name="Normal 6 8 2 2 4 5 3" xfId="22281" xr:uid="{00000000-0005-0000-0000-00001D570000}"/>
    <cellStyle name="Normal 6 8 2 2 4 7" xfId="17268" xr:uid="{00000000-0005-0000-0000-000088430000}"/>
    <cellStyle name="Normal 6 8 2 2 5" xfId="2964" xr:uid="{00000000-0005-0000-0000-0000A50B0000}"/>
    <cellStyle name="Normal 6 8 2 2 5 2" xfId="13038" xr:uid="{00000000-0005-0000-0000-0000FF320000}"/>
    <cellStyle name="Normal 6 8 2 2 5 2 3" xfId="28133" xr:uid="{00000000-0005-0000-0000-0000F96D0000}"/>
    <cellStyle name="Normal 6 8 2 2 5 3" xfId="8018" xr:uid="{00000000-0005-0000-0000-0000631F0000}"/>
    <cellStyle name="Normal 6 8 2 2 5 3 3" xfId="23116" xr:uid="{00000000-0005-0000-0000-0000605A0000}"/>
    <cellStyle name="Normal 6 8 2 2 5 5" xfId="18103" xr:uid="{00000000-0005-0000-0000-0000CB460000}"/>
    <cellStyle name="Normal 6 8 2 2 6" xfId="4657" xr:uid="{00000000-0005-0000-0000-000042120000}"/>
    <cellStyle name="Normal 6 8 2 2 6 2" xfId="14709" xr:uid="{00000000-0005-0000-0000-000086390000}"/>
    <cellStyle name="Normal 6 8 2 2 6 2 3" xfId="29804" xr:uid="{00000000-0005-0000-0000-000080740000}"/>
    <cellStyle name="Normal 6 8 2 2 6 3" xfId="9689" xr:uid="{00000000-0005-0000-0000-0000EA250000}"/>
    <cellStyle name="Normal 6 8 2 2 6 3 3" xfId="24787" xr:uid="{00000000-0005-0000-0000-0000E7600000}"/>
    <cellStyle name="Normal 6 8 2 2 6 5" xfId="19774" xr:uid="{00000000-0005-0000-0000-0000524D0000}"/>
    <cellStyle name="Normal 6 8 2 2 7" xfId="11367" xr:uid="{00000000-0005-0000-0000-0000782C0000}"/>
    <cellStyle name="Normal 6 8 2 2 7 3" xfId="26462" xr:uid="{00000000-0005-0000-0000-000072670000}"/>
    <cellStyle name="Normal 6 8 2 2 8" xfId="6346" xr:uid="{00000000-0005-0000-0000-0000DB180000}"/>
    <cellStyle name="Normal 6 8 2 2 8 3" xfId="21445" xr:uid="{00000000-0005-0000-0000-0000D9530000}"/>
    <cellStyle name="Normal 6 8 2 3" xfId="1374" xr:uid="{00000000-0005-0000-0000-00006E050000}"/>
    <cellStyle name="Normal 6 8 2 3 2" xfId="1795" xr:uid="{00000000-0005-0000-0000-000013070000}"/>
    <cellStyle name="Normal 6 8 2 3 2 2" xfId="2634" xr:uid="{00000000-0005-0000-0000-00005A0A0000}"/>
    <cellStyle name="Normal 6 8 2 3 2 2 2" xfId="4323" xr:uid="{00000000-0005-0000-0000-0000F4100000}"/>
    <cellStyle name="Normal 6 8 2 3 2 2 2 2" xfId="14396" xr:uid="{00000000-0005-0000-0000-00004D380000}"/>
    <cellStyle name="Normal 6 8 2 3 2 2 2 2 3" xfId="29491" xr:uid="{00000000-0005-0000-0000-000047730000}"/>
    <cellStyle name="Normal 6 8 2 3 2 2 2 3" xfId="9376" xr:uid="{00000000-0005-0000-0000-0000B1240000}"/>
    <cellStyle name="Normal 6 8 2 3 2 2 2 3 3" xfId="24474" xr:uid="{00000000-0005-0000-0000-0000AE5F0000}"/>
    <cellStyle name="Normal 6 8 2 3 2 2 2 5" xfId="19461" xr:uid="{00000000-0005-0000-0000-0000194C0000}"/>
    <cellStyle name="Normal 6 8 2 3 2 2 3" xfId="6015" xr:uid="{00000000-0005-0000-0000-000090170000}"/>
    <cellStyle name="Normal 6 8 2 3 2 2 3 2" xfId="16067" xr:uid="{00000000-0005-0000-0000-0000D43E0000}"/>
    <cellStyle name="Normal 6 8 2 3 2 2 3 2 3" xfId="31162" xr:uid="{00000000-0005-0000-0000-0000CE790000}"/>
    <cellStyle name="Normal 6 8 2 3 2 2 3 3" xfId="11047" xr:uid="{00000000-0005-0000-0000-0000382B0000}"/>
    <cellStyle name="Normal 6 8 2 3 2 2 3 3 3" xfId="26145" xr:uid="{00000000-0005-0000-0000-000035660000}"/>
    <cellStyle name="Normal 6 8 2 3 2 2 3 5" xfId="21132" xr:uid="{00000000-0005-0000-0000-0000A0520000}"/>
    <cellStyle name="Normal 6 8 2 3 2 2 4" xfId="12725" xr:uid="{00000000-0005-0000-0000-0000C6310000}"/>
    <cellStyle name="Normal 6 8 2 3 2 2 4 3" xfId="27820" xr:uid="{00000000-0005-0000-0000-0000C06C0000}"/>
    <cellStyle name="Normal 6 8 2 3 2 2 5" xfId="7704" xr:uid="{00000000-0005-0000-0000-0000291E0000}"/>
    <cellStyle name="Normal 6 8 2 3 2 2 5 3" xfId="22803" xr:uid="{00000000-0005-0000-0000-000027590000}"/>
    <cellStyle name="Normal 6 8 2 3 2 2 7" xfId="17790" xr:uid="{00000000-0005-0000-0000-000092450000}"/>
    <cellStyle name="Normal 6 8 2 3 2 3" xfId="3486" xr:uid="{00000000-0005-0000-0000-0000AF0D0000}"/>
    <cellStyle name="Normal 6 8 2 3 2 3 2" xfId="13560" xr:uid="{00000000-0005-0000-0000-000009350000}"/>
    <cellStyle name="Normal 6 8 2 3 2 3 2 3" xfId="28655" xr:uid="{00000000-0005-0000-0000-000003700000}"/>
    <cellStyle name="Normal 6 8 2 3 2 3 3" xfId="8540" xr:uid="{00000000-0005-0000-0000-00006D210000}"/>
    <cellStyle name="Normal 6 8 2 3 2 3 3 3" xfId="23638" xr:uid="{00000000-0005-0000-0000-00006A5C0000}"/>
    <cellStyle name="Normal 6 8 2 3 2 3 5" xfId="18625" xr:uid="{00000000-0005-0000-0000-0000D5480000}"/>
    <cellStyle name="Normal 6 8 2 3 2 4" xfId="5179" xr:uid="{00000000-0005-0000-0000-00004C140000}"/>
    <cellStyle name="Normal 6 8 2 3 2 4 2" xfId="15231" xr:uid="{00000000-0005-0000-0000-0000903B0000}"/>
    <cellStyle name="Normal 6 8 2 3 2 4 2 3" xfId="30326" xr:uid="{00000000-0005-0000-0000-00008A760000}"/>
    <cellStyle name="Normal 6 8 2 3 2 4 3" xfId="10211" xr:uid="{00000000-0005-0000-0000-0000F4270000}"/>
    <cellStyle name="Normal 6 8 2 3 2 4 3 3" xfId="25309" xr:uid="{00000000-0005-0000-0000-0000F1620000}"/>
    <cellStyle name="Normal 6 8 2 3 2 4 5" xfId="20296" xr:uid="{00000000-0005-0000-0000-00005C4F0000}"/>
    <cellStyle name="Normal 6 8 2 3 2 5" xfId="11889" xr:uid="{00000000-0005-0000-0000-0000822E0000}"/>
    <cellStyle name="Normal 6 8 2 3 2 5 3" xfId="26984" xr:uid="{00000000-0005-0000-0000-00007C690000}"/>
    <cellStyle name="Normal 6 8 2 3 2 6" xfId="6868" xr:uid="{00000000-0005-0000-0000-0000E51A0000}"/>
    <cellStyle name="Normal 6 8 2 3 2 6 3" xfId="21967" xr:uid="{00000000-0005-0000-0000-0000E3550000}"/>
    <cellStyle name="Normal 6 8 2 3 2 8" xfId="16954" xr:uid="{00000000-0005-0000-0000-00004E420000}"/>
    <cellStyle name="Normal 6 8 2 3 3" xfId="2216" xr:uid="{00000000-0005-0000-0000-0000B8080000}"/>
    <cellStyle name="Normal 6 8 2 3 3 2" xfId="3905" xr:uid="{00000000-0005-0000-0000-0000520F0000}"/>
    <cellStyle name="Normal 6 8 2 3 3 2 2" xfId="13978" xr:uid="{00000000-0005-0000-0000-0000AB360000}"/>
    <cellStyle name="Normal 6 8 2 3 3 2 2 3" xfId="29073" xr:uid="{00000000-0005-0000-0000-0000A5710000}"/>
    <cellStyle name="Normal 6 8 2 3 3 2 3" xfId="8958" xr:uid="{00000000-0005-0000-0000-00000F230000}"/>
    <cellStyle name="Normal 6 8 2 3 3 2 3 3" xfId="24056" xr:uid="{00000000-0005-0000-0000-00000C5E0000}"/>
    <cellStyle name="Normal 6 8 2 3 3 2 5" xfId="19043" xr:uid="{00000000-0005-0000-0000-0000774A0000}"/>
    <cellStyle name="Normal 6 8 2 3 3 3" xfId="5597" xr:uid="{00000000-0005-0000-0000-0000EE150000}"/>
    <cellStyle name="Normal 6 8 2 3 3 3 2" xfId="15649" xr:uid="{00000000-0005-0000-0000-0000323D0000}"/>
    <cellStyle name="Normal 6 8 2 3 3 3 2 3" xfId="30744" xr:uid="{00000000-0005-0000-0000-00002C780000}"/>
    <cellStyle name="Normal 6 8 2 3 3 3 3" xfId="10629" xr:uid="{00000000-0005-0000-0000-000096290000}"/>
    <cellStyle name="Normal 6 8 2 3 3 3 3 3" xfId="25727" xr:uid="{00000000-0005-0000-0000-000093640000}"/>
    <cellStyle name="Normal 6 8 2 3 3 3 5" xfId="20714" xr:uid="{00000000-0005-0000-0000-0000FE500000}"/>
    <cellStyle name="Normal 6 8 2 3 3 4" xfId="12307" xr:uid="{00000000-0005-0000-0000-000024300000}"/>
    <cellStyle name="Normal 6 8 2 3 3 4 3" xfId="27402" xr:uid="{00000000-0005-0000-0000-00001E6B0000}"/>
    <cellStyle name="Normal 6 8 2 3 3 5" xfId="7286" xr:uid="{00000000-0005-0000-0000-0000871C0000}"/>
    <cellStyle name="Normal 6 8 2 3 3 5 3" xfId="22385" xr:uid="{00000000-0005-0000-0000-000085570000}"/>
    <cellStyle name="Normal 6 8 2 3 3 7" xfId="17372" xr:uid="{00000000-0005-0000-0000-0000F0430000}"/>
    <cellStyle name="Normal 6 8 2 3 4" xfId="3068" xr:uid="{00000000-0005-0000-0000-00000D0C0000}"/>
    <cellStyle name="Normal 6 8 2 3 4 2" xfId="13142" xr:uid="{00000000-0005-0000-0000-000067330000}"/>
    <cellStyle name="Normal 6 8 2 3 4 2 3" xfId="28237" xr:uid="{00000000-0005-0000-0000-0000616E0000}"/>
    <cellStyle name="Normal 6 8 2 3 4 3" xfId="8122" xr:uid="{00000000-0005-0000-0000-0000CB1F0000}"/>
    <cellStyle name="Normal 6 8 2 3 4 3 3" xfId="23220" xr:uid="{00000000-0005-0000-0000-0000C85A0000}"/>
    <cellStyle name="Normal 6 8 2 3 4 5" xfId="18207" xr:uid="{00000000-0005-0000-0000-000033470000}"/>
    <cellStyle name="Normal 6 8 2 3 5" xfId="4761" xr:uid="{00000000-0005-0000-0000-0000AA120000}"/>
    <cellStyle name="Normal 6 8 2 3 5 2" xfId="14813" xr:uid="{00000000-0005-0000-0000-0000EE390000}"/>
    <cellStyle name="Normal 6 8 2 3 5 2 3" xfId="29908" xr:uid="{00000000-0005-0000-0000-0000E8740000}"/>
    <cellStyle name="Normal 6 8 2 3 5 3" xfId="9793" xr:uid="{00000000-0005-0000-0000-000052260000}"/>
    <cellStyle name="Normal 6 8 2 3 5 3 3" xfId="24891" xr:uid="{00000000-0005-0000-0000-00004F610000}"/>
    <cellStyle name="Normal 6 8 2 3 5 5" xfId="19878" xr:uid="{00000000-0005-0000-0000-0000BA4D0000}"/>
    <cellStyle name="Normal 6 8 2 3 6" xfId="11471" xr:uid="{00000000-0005-0000-0000-0000E02C0000}"/>
    <cellStyle name="Normal 6 8 2 3 6 3" xfId="26566" xr:uid="{00000000-0005-0000-0000-0000DA670000}"/>
    <cellStyle name="Normal 6 8 2 3 7" xfId="6450" xr:uid="{00000000-0005-0000-0000-000043190000}"/>
    <cellStyle name="Normal 6 8 2 3 7 3" xfId="21549" xr:uid="{00000000-0005-0000-0000-000041540000}"/>
    <cellStyle name="Normal 6 8 2 3 9" xfId="16536" xr:uid="{00000000-0005-0000-0000-0000AC400000}"/>
    <cellStyle name="Normal 6 8 2 4" xfId="1587" xr:uid="{00000000-0005-0000-0000-000043060000}"/>
    <cellStyle name="Normal 6 8 2 4 2" xfId="2426" xr:uid="{00000000-0005-0000-0000-00008A090000}"/>
    <cellStyle name="Normal 6 8 2 4 2 2" xfId="4115" xr:uid="{00000000-0005-0000-0000-000024100000}"/>
    <cellStyle name="Normal 6 8 2 4 2 2 2" xfId="14188" xr:uid="{00000000-0005-0000-0000-00007D370000}"/>
    <cellStyle name="Normal 6 8 2 4 2 2 2 3" xfId="29283" xr:uid="{00000000-0005-0000-0000-000077720000}"/>
    <cellStyle name="Normal 6 8 2 4 2 2 3" xfId="9168" xr:uid="{00000000-0005-0000-0000-0000E1230000}"/>
    <cellStyle name="Normal 6 8 2 4 2 2 3 3" xfId="24266" xr:uid="{00000000-0005-0000-0000-0000DE5E0000}"/>
    <cellStyle name="Normal 6 8 2 4 2 2 5" xfId="19253" xr:uid="{00000000-0005-0000-0000-0000494B0000}"/>
    <cellStyle name="Normal 6 8 2 4 2 3" xfId="5807" xr:uid="{00000000-0005-0000-0000-0000C0160000}"/>
    <cellStyle name="Normal 6 8 2 4 2 3 2" xfId="15859" xr:uid="{00000000-0005-0000-0000-0000043E0000}"/>
    <cellStyle name="Normal 6 8 2 4 2 3 2 3" xfId="30954" xr:uid="{00000000-0005-0000-0000-0000FE780000}"/>
    <cellStyle name="Normal 6 8 2 4 2 3 3" xfId="10839" xr:uid="{00000000-0005-0000-0000-0000682A0000}"/>
    <cellStyle name="Normal 6 8 2 4 2 3 3 3" xfId="25937" xr:uid="{00000000-0005-0000-0000-000065650000}"/>
    <cellStyle name="Normal 6 8 2 4 2 3 5" xfId="20924" xr:uid="{00000000-0005-0000-0000-0000D0510000}"/>
    <cellStyle name="Normal 6 8 2 4 2 4" xfId="12517" xr:uid="{00000000-0005-0000-0000-0000F6300000}"/>
    <cellStyle name="Normal 6 8 2 4 2 4 3" xfId="27612" xr:uid="{00000000-0005-0000-0000-0000F06B0000}"/>
    <cellStyle name="Normal 6 8 2 4 2 5" xfId="7496" xr:uid="{00000000-0005-0000-0000-0000591D0000}"/>
    <cellStyle name="Normal 6 8 2 4 2 5 3" xfId="22595" xr:uid="{00000000-0005-0000-0000-000057580000}"/>
    <cellStyle name="Normal 6 8 2 4 2 7" xfId="17582" xr:uid="{00000000-0005-0000-0000-0000C2440000}"/>
    <cellStyle name="Normal 6 8 2 4 3" xfId="3278" xr:uid="{00000000-0005-0000-0000-0000DF0C0000}"/>
    <cellStyle name="Normal 6 8 2 4 3 2" xfId="13352" xr:uid="{00000000-0005-0000-0000-000039340000}"/>
    <cellStyle name="Normal 6 8 2 4 3 2 3" xfId="28447" xr:uid="{00000000-0005-0000-0000-0000336F0000}"/>
    <cellStyle name="Normal 6 8 2 4 3 3" xfId="8332" xr:uid="{00000000-0005-0000-0000-00009D200000}"/>
    <cellStyle name="Normal 6 8 2 4 3 3 3" xfId="23430" xr:uid="{00000000-0005-0000-0000-00009A5B0000}"/>
    <cellStyle name="Normal 6 8 2 4 3 5" xfId="18417" xr:uid="{00000000-0005-0000-0000-000005480000}"/>
    <cellStyle name="Normal 6 8 2 4 4" xfId="4971" xr:uid="{00000000-0005-0000-0000-00007C130000}"/>
    <cellStyle name="Normal 6 8 2 4 4 2" xfId="15023" xr:uid="{00000000-0005-0000-0000-0000C03A0000}"/>
    <cellStyle name="Normal 6 8 2 4 4 2 3" xfId="30118" xr:uid="{00000000-0005-0000-0000-0000BA750000}"/>
    <cellStyle name="Normal 6 8 2 4 4 3" xfId="10003" xr:uid="{00000000-0005-0000-0000-000024270000}"/>
    <cellStyle name="Normal 6 8 2 4 4 3 3" xfId="25101" xr:uid="{00000000-0005-0000-0000-000021620000}"/>
    <cellStyle name="Normal 6 8 2 4 4 5" xfId="20088" xr:uid="{00000000-0005-0000-0000-00008C4E0000}"/>
    <cellStyle name="Normal 6 8 2 4 5" xfId="11681" xr:uid="{00000000-0005-0000-0000-0000B22D0000}"/>
    <cellStyle name="Normal 6 8 2 4 5 3" xfId="26776" xr:uid="{00000000-0005-0000-0000-0000AC680000}"/>
    <cellStyle name="Normal 6 8 2 4 6" xfId="6660" xr:uid="{00000000-0005-0000-0000-0000151A0000}"/>
    <cellStyle name="Normal 6 8 2 4 6 3" xfId="21759" xr:uid="{00000000-0005-0000-0000-000013550000}"/>
    <cellStyle name="Normal 6 8 2 4 8" xfId="16746" xr:uid="{00000000-0005-0000-0000-00007E410000}"/>
    <cellStyle name="Normal 6 8 2 5" xfId="2008" xr:uid="{00000000-0005-0000-0000-0000E8070000}"/>
    <cellStyle name="Normal 6 8 2 5 2" xfId="3697" xr:uid="{00000000-0005-0000-0000-0000820E0000}"/>
    <cellStyle name="Normal 6 8 2 5 2 2" xfId="13770" xr:uid="{00000000-0005-0000-0000-0000DB350000}"/>
    <cellStyle name="Normal 6 8 2 5 2 2 3" xfId="28865" xr:uid="{00000000-0005-0000-0000-0000D5700000}"/>
    <cellStyle name="Normal 6 8 2 5 2 3" xfId="8750" xr:uid="{00000000-0005-0000-0000-00003F220000}"/>
    <cellStyle name="Normal 6 8 2 5 2 3 3" xfId="23848" xr:uid="{00000000-0005-0000-0000-00003C5D0000}"/>
    <cellStyle name="Normal 6 8 2 5 2 5" xfId="18835" xr:uid="{00000000-0005-0000-0000-0000A7490000}"/>
    <cellStyle name="Normal 6 8 2 5 3" xfId="5389" xr:uid="{00000000-0005-0000-0000-00001E150000}"/>
    <cellStyle name="Normal 6 8 2 5 3 2" xfId="15441" xr:uid="{00000000-0005-0000-0000-0000623C0000}"/>
    <cellStyle name="Normal 6 8 2 5 3 2 3" xfId="30536" xr:uid="{00000000-0005-0000-0000-00005C770000}"/>
    <cellStyle name="Normal 6 8 2 5 3 3" xfId="10421" xr:uid="{00000000-0005-0000-0000-0000C6280000}"/>
    <cellStyle name="Normal 6 8 2 5 3 3 3" xfId="25519" xr:uid="{00000000-0005-0000-0000-0000C3630000}"/>
    <cellStyle name="Normal 6 8 2 5 3 5" xfId="20506" xr:uid="{00000000-0005-0000-0000-00002E500000}"/>
    <cellStyle name="Normal 6 8 2 5 4" xfId="12099" xr:uid="{00000000-0005-0000-0000-0000542F0000}"/>
    <cellStyle name="Normal 6 8 2 5 4 3" xfId="27194" xr:uid="{00000000-0005-0000-0000-00004E6A0000}"/>
    <cellStyle name="Normal 6 8 2 5 5" xfId="7078" xr:uid="{00000000-0005-0000-0000-0000B71B0000}"/>
    <cellStyle name="Normal 6 8 2 5 5 3" xfId="22177" xr:uid="{00000000-0005-0000-0000-0000B5560000}"/>
    <cellStyle name="Normal 6 8 2 5 7" xfId="17164" xr:uid="{00000000-0005-0000-0000-000020430000}"/>
    <cellStyle name="Normal 6 8 2 6" xfId="2860" xr:uid="{00000000-0005-0000-0000-00003D0B0000}"/>
    <cellStyle name="Normal 6 8 2 6 2" xfId="12934" xr:uid="{00000000-0005-0000-0000-000097320000}"/>
    <cellStyle name="Normal 6 8 2 6 2 3" xfId="28029" xr:uid="{00000000-0005-0000-0000-0000916D0000}"/>
    <cellStyle name="Normal 6 8 2 6 3" xfId="7914" xr:uid="{00000000-0005-0000-0000-0000FB1E0000}"/>
    <cellStyle name="Normal 6 8 2 6 3 3" xfId="23012" xr:uid="{00000000-0005-0000-0000-0000F8590000}"/>
    <cellStyle name="Normal 6 8 2 6 5" xfId="17999" xr:uid="{00000000-0005-0000-0000-000063460000}"/>
    <cellStyle name="Normal 6 8 2 7" xfId="4553" xr:uid="{00000000-0005-0000-0000-0000DA110000}"/>
    <cellStyle name="Normal 6 8 2 7 2" xfId="14605" xr:uid="{00000000-0005-0000-0000-00001E390000}"/>
    <cellStyle name="Normal 6 8 2 7 2 3" xfId="29700" xr:uid="{00000000-0005-0000-0000-000018740000}"/>
    <cellStyle name="Normal 6 8 2 7 3" xfId="9585" xr:uid="{00000000-0005-0000-0000-000082250000}"/>
    <cellStyle name="Normal 6 8 2 7 3 3" xfId="24683" xr:uid="{00000000-0005-0000-0000-00007F600000}"/>
    <cellStyle name="Normal 6 8 2 7 5" xfId="19670" xr:uid="{00000000-0005-0000-0000-0000EA4C0000}"/>
    <cellStyle name="Normal 6 8 2 8" xfId="11263" xr:uid="{00000000-0005-0000-0000-0000102C0000}"/>
    <cellStyle name="Normal 6 8 2 8 3" xfId="26358" xr:uid="{00000000-0005-0000-0000-00000A670000}"/>
    <cellStyle name="Normal 6 8 2 9" xfId="6242" xr:uid="{00000000-0005-0000-0000-000073180000}"/>
    <cellStyle name="Normal 6 8 2 9 3" xfId="21341" xr:uid="{00000000-0005-0000-0000-000071530000}"/>
    <cellStyle name="Normal 6 8 3" xfId="1207" xr:uid="{00000000-0005-0000-0000-0000C7040000}"/>
    <cellStyle name="Normal 6 8 3 10" xfId="16380" xr:uid="{00000000-0005-0000-0000-000010400000}"/>
    <cellStyle name="Normal 6 8 3 2" xfId="1426" xr:uid="{00000000-0005-0000-0000-0000A2050000}"/>
    <cellStyle name="Normal 6 8 3 2 2" xfId="1847" xr:uid="{00000000-0005-0000-0000-000047070000}"/>
    <cellStyle name="Normal 6 8 3 2 2 2" xfId="2686" xr:uid="{00000000-0005-0000-0000-00008E0A0000}"/>
    <cellStyle name="Normal 6 8 3 2 2 2 2" xfId="4375" xr:uid="{00000000-0005-0000-0000-000028110000}"/>
    <cellStyle name="Normal 6 8 3 2 2 2 2 2" xfId="14448" xr:uid="{00000000-0005-0000-0000-000081380000}"/>
    <cellStyle name="Normal 6 8 3 2 2 2 2 2 3" xfId="29543" xr:uid="{00000000-0005-0000-0000-00007B730000}"/>
    <cellStyle name="Normal 6 8 3 2 2 2 2 3" xfId="9428" xr:uid="{00000000-0005-0000-0000-0000E5240000}"/>
    <cellStyle name="Normal 6 8 3 2 2 2 2 3 3" xfId="24526" xr:uid="{00000000-0005-0000-0000-0000E25F0000}"/>
    <cellStyle name="Normal 6 8 3 2 2 2 2 5" xfId="19513" xr:uid="{00000000-0005-0000-0000-00004D4C0000}"/>
    <cellStyle name="Normal 6 8 3 2 2 2 3" xfId="6067" xr:uid="{00000000-0005-0000-0000-0000C4170000}"/>
    <cellStyle name="Normal 6 8 3 2 2 2 3 2" xfId="16119" xr:uid="{00000000-0005-0000-0000-0000083F0000}"/>
    <cellStyle name="Normal 6 8 3 2 2 2 3 2 3" xfId="31214" xr:uid="{00000000-0005-0000-0000-0000027A0000}"/>
    <cellStyle name="Normal 6 8 3 2 2 2 3 3" xfId="11099" xr:uid="{00000000-0005-0000-0000-00006C2B0000}"/>
    <cellStyle name="Normal 6 8 3 2 2 2 3 3 3" xfId="26197" xr:uid="{00000000-0005-0000-0000-000069660000}"/>
    <cellStyle name="Normal 6 8 3 2 2 2 3 5" xfId="21184" xr:uid="{00000000-0005-0000-0000-0000D4520000}"/>
    <cellStyle name="Normal 6 8 3 2 2 2 4" xfId="12777" xr:uid="{00000000-0005-0000-0000-0000FA310000}"/>
    <cellStyle name="Normal 6 8 3 2 2 2 4 3" xfId="27872" xr:uid="{00000000-0005-0000-0000-0000F46C0000}"/>
    <cellStyle name="Normal 6 8 3 2 2 2 5" xfId="7756" xr:uid="{00000000-0005-0000-0000-00005D1E0000}"/>
    <cellStyle name="Normal 6 8 3 2 2 2 5 3" xfId="22855" xr:uid="{00000000-0005-0000-0000-00005B590000}"/>
    <cellStyle name="Normal 6 8 3 2 2 2 7" xfId="17842" xr:uid="{00000000-0005-0000-0000-0000C6450000}"/>
    <cellStyle name="Normal 6 8 3 2 2 3" xfId="3538" xr:uid="{00000000-0005-0000-0000-0000E30D0000}"/>
    <cellStyle name="Normal 6 8 3 2 2 3 2" xfId="13612" xr:uid="{00000000-0005-0000-0000-00003D350000}"/>
    <cellStyle name="Normal 6 8 3 2 2 3 2 3" xfId="28707" xr:uid="{00000000-0005-0000-0000-000037700000}"/>
    <cellStyle name="Normal 6 8 3 2 2 3 3" xfId="8592" xr:uid="{00000000-0005-0000-0000-0000A1210000}"/>
    <cellStyle name="Normal 6 8 3 2 2 3 3 3" xfId="23690" xr:uid="{00000000-0005-0000-0000-00009E5C0000}"/>
    <cellStyle name="Normal 6 8 3 2 2 3 5" xfId="18677" xr:uid="{00000000-0005-0000-0000-000009490000}"/>
    <cellStyle name="Normal 6 8 3 2 2 4" xfId="5231" xr:uid="{00000000-0005-0000-0000-000080140000}"/>
    <cellStyle name="Normal 6 8 3 2 2 4 2" xfId="15283" xr:uid="{00000000-0005-0000-0000-0000C43B0000}"/>
    <cellStyle name="Normal 6 8 3 2 2 4 2 3" xfId="30378" xr:uid="{00000000-0005-0000-0000-0000BE760000}"/>
    <cellStyle name="Normal 6 8 3 2 2 4 3" xfId="10263" xr:uid="{00000000-0005-0000-0000-000028280000}"/>
    <cellStyle name="Normal 6 8 3 2 2 4 3 3" xfId="25361" xr:uid="{00000000-0005-0000-0000-000025630000}"/>
    <cellStyle name="Normal 6 8 3 2 2 4 5" xfId="20348" xr:uid="{00000000-0005-0000-0000-0000904F0000}"/>
    <cellStyle name="Normal 6 8 3 2 2 5" xfId="11941" xr:uid="{00000000-0005-0000-0000-0000B62E0000}"/>
    <cellStyle name="Normal 6 8 3 2 2 5 3" xfId="27036" xr:uid="{00000000-0005-0000-0000-0000B0690000}"/>
    <cellStyle name="Normal 6 8 3 2 2 6" xfId="6920" xr:uid="{00000000-0005-0000-0000-0000191B0000}"/>
    <cellStyle name="Normal 6 8 3 2 2 6 3" xfId="22019" xr:uid="{00000000-0005-0000-0000-000017560000}"/>
    <cellStyle name="Normal 6 8 3 2 2 8" xfId="17006" xr:uid="{00000000-0005-0000-0000-000082420000}"/>
    <cellStyle name="Normal 6 8 3 2 3" xfId="2268" xr:uid="{00000000-0005-0000-0000-0000EC080000}"/>
    <cellStyle name="Normal 6 8 3 2 3 2" xfId="3957" xr:uid="{00000000-0005-0000-0000-0000860F0000}"/>
    <cellStyle name="Normal 6 8 3 2 3 2 2" xfId="14030" xr:uid="{00000000-0005-0000-0000-0000DF360000}"/>
    <cellStyle name="Normal 6 8 3 2 3 2 2 3" xfId="29125" xr:uid="{00000000-0005-0000-0000-0000D9710000}"/>
    <cellStyle name="Normal 6 8 3 2 3 2 3" xfId="9010" xr:uid="{00000000-0005-0000-0000-000043230000}"/>
    <cellStyle name="Normal 6 8 3 2 3 2 3 3" xfId="24108" xr:uid="{00000000-0005-0000-0000-0000405E0000}"/>
    <cellStyle name="Normal 6 8 3 2 3 2 5" xfId="19095" xr:uid="{00000000-0005-0000-0000-0000AB4A0000}"/>
    <cellStyle name="Normal 6 8 3 2 3 3" xfId="5649" xr:uid="{00000000-0005-0000-0000-000022160000}"/>
    <cellStyle name="Normal 6 8 3 2 3 3 2" xfId="15701" xr:uid="{00000000-0005-0000-0000-0000663D0000}"/>
    <cellStyle name="Normal 6 8 3 2 3 3 2 3" xfId="30796" xr:uid="{00000000-0005-0000-0000-000060780000}"/>
    <cellStyle name="Normal 6 8 3 2 3 3 3" xfId="10681" xr:uid="{00000000-0005-0000-0000-0000CA290000}"/>
    <cellStyle name="Normal 6 8 3 2 3 3 3 3" xfId="25779" xr:uid="{00000000-0005-0000-0000-0000C7640000}"/>
    <cellStyle name="Normal 6 8 3 2 3 3 5" xfId="20766" xr:uid="{00000000-0005-0000-0000-000032510000}"/>
    <cellStyle name="Normal 6 8 3 2 3 4" xfId="12359" xr:uid="{00000000-0005-0000-0000-000058300000}"/>
    <cellStyle name="Normal 6 8 3 2 3 4 3" xfId="27454" xr:uid="{00000000-0005-0000-0000-0000526B0000}"/>
    <cellStyle name="Normal 6 8 3 2 3 5" xfId="7338" xr:uid="{00000000-0005-0000-0000-0000BB1C0000}"/>
    <cellStyle name="Normal 6 8 3 2 3 5 3" xfId="22437" xr:uid="{00000000-0005-0000-0000-0000B9570000}"/>
    <cellStyle name="Normal 6 8 3 2 3 7" xfId="17424" xr:uid="{00000000-0005-0000-0000-000024440000}"/>
    <cellStyle name="Normal 6 8 3 2 4" xfId="3120" xr:uid="{00000000-0005-0000-0000-0000410C0000}"/>
    <cellStyle name="Normal 6 8 3 2 4 2" xfId="13194" xr:uid="{00000000-0005-0000-0000-00009B330000}"/>
    <cellStyle name="Normal 6 8 3 2 4 2 3" xfId="28289" xr:uid="{00000000-0005-0000-0000-0000956E0000}"/>
    <cellStyle name="Normal 6 8 3 2 4 3" xfId="8174" xr:uid="{00000000-0005-0000-0000-0000FF1F0000}"/>
    <cellStyle name="Normal 6 8 3 2 4 3 3" xfId="23272" xr:uid="{00000000-0005-0000-0000-0000FC5A0000}"/>
    <cellStyle name="Normal 6 8 3 2 4 5" xfId="18259" xr:uid="{00000000-0005-0000-0000-000067470000}"/>
    <cellStyle name="Normal 6 8 3 2 5" xfId="4813" xr:uid="{00000000-0005-0000-0000-0000DE120000}"/>
    <cellStyle name="Normal 6 8 3 2 5 2" xfId="14865" xr:uid="{00000000-0005-0000-0000-0000223A0000}"/>
    <cellStyle name="Normal 6 8 3 2 5 2 3" xfId="29960" xr:uid="{00000000-0005-0000-0000-00001C750000}"/>
    <cellStyle name="Normal 6 8 3 2 5 3" xfId="9845" xr:uid="{00000000-0005-0000-0000-000086260000}"/>
    <cellStyle name="Normal 6 8 3 2 5 3 3" xfId="24943" xr:uid="{00000000-0005-0000-0000-000083610000}"/>
    <cellStyle name="Normal 6 8 3 2 5 5" xfId="19930" xr:uid="{00000000-0005-0000-0000-0000EE4D0000}"/>
    <cellStyle name="Normal 6 8 3 2 6" xfId="11523" xr:uid="{00000000-0005-0000-0000-0000142D0000}"/>
    <cellStyle name="Normal 6 8 3 2 6 3" xfId="26618" xr:uid="{00000000-0005-0000-0000-00000E680000}"/>
    <cellStyle name="Normal 6 8 3 2 7" xfId="6502" xr:uid="{00000000-0005-0000-0000-000077190000}"/>
    <cellStyle name="Normal 6 8 3 2 7 3" xfId="21601" xr:uid="{00000000-0005-0000-0000-000075540000}"/>
    <cellStyle name="Normal 6 8 3 2 9" xfId="16588" xr:uid="{00000000-0005-0000-0000-0000E0400000}"/>
    <cellStyle name="Normal 6 8 3 3" xfId="1639" xr:uid="{00000000-0005-0000-0000-000077060000}"/>
    <cellStyle name="Normal 6 8 3 3 2" xfId="2478" xr:uid="{00000000-0005-0000-0000-0000BE090000}"/>
    <cellStyle name="Normal 6 8 3 3 2 2" xfId="4167" xr:uid="{00000000-0005-0000-0000-000058100000}"/>
    <cellStyle name="Normal 6 8 3 3 2 2 2" xfId="14240" xr:uid="{00000000-0005-0000-0000-0000B1370000}"/>
    <cellStyle name="Normal 6 8 3 3 2 2 2 3" xfId="29335" xr:uid="{00000000-0005-0000-0000-0000AB720000}"/>
    <cellStyle name="Normal 6 8 3 3 2 2 3" xfId="9220" xr:uid="{00000000-0005-0000-0000-000015240000}"/>
    <cellStyle name="Normal 6 8 3 3 2 2 3 3" xfId="24318" xr:uid="{00000000-0005-0000-0000-0000125F0000}"/>
    <cellStyle name="Normal 6 8 3 3 2 2 5" xfId="19305" xr:uid="{00000000-0005-0000-0000-00007D4B0000}"/>
    <cellStyle name="Normal 6 8 3 3 2 3" xfId="5859" xr:uid="{00000000-0005-0000-0000-0000F4160000}"/>
    <cellStyle name="Normal 6 8 3 3 2 3 2" xfId="15911" xr:uid="{00000000-0005-0000-0000-0000383E0000}"/>
    <cellStyle name="Normal 6 8 3 3 2 3 2 3" xfId="31006" xr:uid="{00000000-0005-0000-0000-000032790000}"/>
    <cellStyle name="Normal 6 8 3 3 2 3 3" xfId="10891" xr:uid="{00000000-0005-0000-0000-00009C2A0000}"/>
    <cellStyle name="Normal 6 8 3 3 2 3 3 3" xfId="25989" xr:uid="{00000000-0005-0000-0000-000099650000}"/>
    <cellStyle name="Normal 6 8 3 3 2 3 5" xfId="20976" xr:uid="{00000000-0005-0000-0000-000004520000}"/>
    <cellStyle name="Normal 6 8 3 3 2 4" xfId="12569" xr:uid="{00000000-0005-0000-0000-00002A310000}"/>
    <cellStyle name="Normal 6 8 3 3 2 4 3" xfId="27664" xr:uid="{00000000-0005-0000-0000-0000246C0000}"/>
    <cellStyle name="Normal 6 8 3 3 2 5" xfId="7548" xr:uid="{00000000-0005-0000-0000-00008D1D0000}"/>
    <cellStyle name="Normal 6 8 3 3 2 5 3" xfId="22647" xr:uid="{00000000-0005-0000-0000-00008B580000}"/>
    <cellStyle name="Normal 6 8 3 3 2 7" xfId="17634" xr:uid="{00000000-0005-0000-0000-0000F6440000}"/>
    <cellStyle name="Normal 6 8 3 3 3" xfId="3330" xr:uid="{00000000-0005-0000-0000-0000130D0000}"/>
    <cellStyle name="Normal 6 8 3 3 3 2" xfId="13404" xr:uid="{00000000-0005-0000-0000-00006D340000}"/>
    <cellStyle name="Normal 6 8 3 3 3 2 3" xfId="28499" xr:uid="{00000000-0005-0000-0000-0000676F0000}"/>
    <cellStyle name="Normal 6 8 3 3 3 3" xfId="8384" xr:uid="{00000000-0005-0000-0000-0000D1200000}"/>
    <cellStyle name="Normal 6 8 3 3 3 3 3" xfId="23482" xr:uid="{00000000-0005-0000-0000-0000CE5B0000}"/>
    <cellStyle name="Normal 6 8 3 3 3 5" xfId="18469" xr:uid="{00000000-0005-0000-0000-000039480000}"/>
    <cellStyle name="Normal 6 8 3 3 4" xfId="5023" xr:uid="{00000000-0005-0000-0000-0000B0130000}"/>
    <cellStyle name="Normal 6 8 3 3 4 2" xfId="15075" xr:uid="{00000000-0005-0000-0000-0000F43A0000}"/>
    <cellStyle name="Normal 6 8 3 3 4 2 3" xfId="30170" xr:uid="{00000000-0005-0000-0000-0000EE750000}"/>
    <cellStyle name="Normal 6 8 3 3 4 3" xfId="10055" xr:uid="{00000000-0005-0000-0000-000058270000}"/>
    <cellStyle name="Normal 6 8 3 3 4 3 3" xfId="25153" xr:uid="{00000000-0005-0000-0000-000055620000}"/>
    <cellStyle name="Normal 6 8 3 3 4 5" xfId="20140" xr:uid="{00000000-0005-0000-0000-0000C04E0000}"/>
    <cellStyle name="Normal 6 8 3 3 5" xfId="11733" xr:uid="{00000000-0005-0000-0000-0000E62D0000}"/>
    <cellStyle name="Normal 6 8 3 3 5 3" xfId="26828" xr:uid="{00000000-0005-0000-0000-0000E0680000}"/>
    <cellStyle name="Normal 6 8 3 3 6" xfId="6712" xr:uid="{00000000-0005-0000-0000-0000491A0000}"/>
    <cellStyle name="Normal 6 8 3 3 6 3" xfId="21811" xr:uid="{00000000-0005-0000-0000-000047550000}"/>
    <cellStyle name="Normal 6 8 3 3 8" xfId="16798" xr:uid="{00000000-0005-0000-0000-0000B2410000}"/>
    <cellStyle name="Normal 6 8 3 4" xfId="2060" xr:uid="{00000000-0005-0000-0000-00001C080000}"/>
    <cellStyle name="Normal 6 8 3 4 2" xfId="3749" xr:uid="{00000000-0005-0000-0000-0000B60E0000}"/>
    <cellStyle name="Normal 6 8 3 4 2 2" xfId="13822" xr:uid="{00000000-0005-0000-0000-00000F360000}"/>
    <cellStyle name="Normal 6 8 3 4 2 2 3" xfId="28917" xr:uid="{00000000-0005-0000-0000-000009710000}"/>
    <cellStyle name="Normal 6 8 3 4 2 3" xfId="8802" xr:uid="{00000000-0005-0000-0000-000073220000}"/>
    <cellStyle name="Normal 6 8 3 4 2 3 3" xfId="23900" xr:uid="{00000000-0005-0000-0000-0000705D0000}"/>
    <cellStyle name="Normal 6 8 3 4 2 5" xfId="18887" xr:uid="{00000000-0005-0000-0000-0000DB490000}"/>
    <cellStyle name="Normal 6 8 3 4 3" xfId="5441" xr:uid="{00000000-0005-0000-0000-000052150000}"/>
    <cellStyle name="Normal 6 8 3 4 3 2" xfId="15493" xr:uid="{00000000-0005-0000-0000-0000963C0000}"/>
    <cellStyle name="Normal 6 8 3 4 3 2 3" xfId="30588" xr:uid="{00000000-0005-0000-0000-000090770000}"/>
    <cellStyle name="Normal 6 8 3 4 3 3" xfId="10473" xr:uid="{00000000-0005-0000-0000-0000FA280000}"/>
    <cellStyle name="Normal 6 8 3 4 3 3 3" xfId="25571" xr:uid="{00000000-0005-0000-0000-0000F7630000}"/>
    <cellStyle name="Normal 6 8 3 4 3 5" xfId="20558" xr:uid="{00000000-0005-0000-0000-000062500000}"/>
    <cellStyle name="Normal 6 8 3 4 4" xfId="12151" xr:uid="{00000000-0005-0000-0000-0000882F0000}"/>
    <cellStyle name="Normal 6 8 3 4 4 3" xfId="27246" xr:uid="{00000000-0005-0000-0000-0000826A0000}"/>
    <cellStyle name="Normal 6 8 3 4 5" xfId="7130" xr:uid="{00000000-0005-0000-0000-0000EB1B0000}"/>
    <cellStyle name="Normal 6 8 3 4 5 3" xfId="22229" xr:uid="{00000000-0005-0000-0000-0000E9560000}"/>
    <cellStyle name="Normal 6 8 3 4 7" xfId="17216" xr:uid="{00000000-0005-0000-0000-000054430000}"/>
    <cellStyle name="Normal 6 8 3 5" xfId="2912" xr:uid="{00000000-0005-0000-0000-0000710B0000}"/>
    <cellStyle name="Normal 6 8 3 5 2" xfId="12986" xr:uid="{00000000-0005-0000-0000-0000CB320000}"/>
    <cellStyle name="Normal 6 8 3 5 2 3" xfId="28081" xr:uid="{00000000-0005-0000-0000-0000C56D0000}"/>
    <cellStyle name="Normal 6 8 3 5 3" xfId="7966" xr:uid="{00000000-0005-0000-0000-00002F1F0000}"/>
    <cellStyle name="Normal 6 8 3 5 3 3" xfId="23064" xr:uid="{00000000-0005-0000-0000-00002C5A0000}"/>
    <cellStyle name="Normal 6 8 3 5 5" xfId="18051" xr:uid="{00000000-0005-0000-0000-000097460000}"/>
    <cellStyle name="Normal 6 8 3 6" xfId="4605" xr:uid="{00000000-0005-0000-0000-00000E120000}"/>
    <cellStyle name="Normal 6 8 3 6 2" xfId="14657" xr:uid="{00000000-0005-0000-0000-000052390000}"/>
    <cellStyle name="Normal 6 8 3 6 2 3" xfId="29752" xr:uid="{00000000-0005-0000-0000-00004C740000}"/>
    <cellStyle name="Normal 6 8 3 6 3" xfId="9637" xr:uid="{00000000-0005-0000-0000-0000B6250000}"/>
    <cellStyle name="Normal 6 8 3 6 3 3" xfId="24735" xr:uid="{00000000-0005-0000-0000-0000B3600000}"/>
    <cellStyle name="Normal 6 8 3 6 5" xfId="19722" xr:uid="{00000000-0005-0000-0000-00001E4D0000}"/>
    <cellStyle name="Normal 6 8 3 7" xfId="11315" xr:uid="{00000000-0005-0000-0000-0000442C0000}"/>
    <cellStyle name="Normal 6 8 3 7 3" xfId="26410" xr:uid="{00000000-0005-0000-0000-00003E670000}"/>
    <cellStyle name="Normal 6 8 3 8" xfId="6294" xr:uid="{00000000-0005-0000-0000-0000A7180000}"/>
    <cellStyle name="Normal 6 8 3 8 3" xfId="21393" xr:uid="{00000000-0005-0000-0000-0000A5530000}"/>
    <cellStyle name="Normal 6 8 4" xfId="1320" xr:uid="{00000000-0005-0000-0000-000038050000}"/>
    <cellStyle name="Normal 6 8 4 2" xfId="1743" xr:uid="{00000000-0005-0000-0000-0000DF060000}"/>
    <cellStyle name="Normal 6 8 4 2 2" xfId="2582" xr:uid="{00000000-0005-0000-0000-0000260A0000}"/>
    <cellStyle name="Normal 6 8 4 2 2 2" xfId="4271" xr:uid="{00000000-0005-0000-0000-0000C0100000}"/>
    <cellStyle name="Normal 6 8 4 2 2 2 2" xfId="14344" xr:uid="{00000000-0005-0000-0000-000019380000}"/>
    <cellStyle name="Normal 6 8 4 2 2 2 2 3" xfId="29439" xr:uid="{00000000-0005-0000-0000-000013730000}"/>
    <cellStyle name="Normal 6 8 4 2 2 2 3" xfId="9324" xr:uid="{00000000-0005-0000-0000-00007D240000}"/>
    <cellStyle name="Normal 6 8 4 2 2 2 3 3" xfId="24422" xr:uid="{00000000-0005-0000-0000-00007A5F0000}"/>
    <cellStyle name="Normal 6 8 4 2 2 2 5" xfId="19409" xr:uid="{00000000-0005-0000-0000-0000E54B0000}"/>
    <cellStyle name="Normal 6 8 4 2 2 3" xfId="5963" xr:uid="{00000000-0005-0000-0000-00005C170000}"/>
    <cellStyle name="Normal 6 8 4 2 2 3 2" xfId="16015" xr:uid="{00000000-0005-0000-0000-0000A03E0000}"/>
    <cellStyle name="Normal 6 8 4 2 2 3 2 3" xfId="31110" xr:uid="{00000000-0005-0000-0000-00009A790000}"/>
    <cellStyle name="Normal 6 8 4 2 2 3 3" xfId="10995" xr:uid="{00000000-0005-0000-0000-0000042B0000}"/>
    <cellStyle name="Normal 6 8 4 2 2 3 3 3" xfId="26093" xr:uid="{00000000-0005-0000-0000-000001660000}"/>
    <cellStyle name="Normal 6 8 4 2 2 3 5" xfId="21080" xr:uid="{00000000-0005-0000-0000-00006C520000}"/>
    <cellStyle name="Normal 6 8 4 2 2 4" xfId="12673" xr:uid="{00000000-0005-0000-0000-000092310000}"/>
    <cellStyle name="Normal 6 8 4 2 2 4 3" xfId="27768" xr:uid="{00000000-0005-0000-0000-00008C6C0000}"/>
    <cellStyle name="Normal 6 8 4 2 2 5" xfId="7652" xr:uid="{00000000-0005-0000-0000-0000F51D0000}"/>
    <cellStyle name="Normal 6 8 4 2 2 5 3" xfId="22751" xr:uid="{00000000-0005-0000-0000-0000F3580000}"/>
    <cellStyle name="Normal 6 8 4 2 2 7" xfId="17738" xr:uid="{00000000-0005-0000-0000-00005E450000}"/>
    <cellStyle name="Normal 6 8 4 2 3" xfId="3434" xr:uid="{00000000-0005-0000-0000-00007B0D0000}"/>
    <cellStyle name="Normal 6 8 4 2 3 2" xfId="13508" xr:uid="{00000000-0005-0000-0000-0000D5340000}"/>
    <cellStyle name="Normal 6 8 4 2 3 2 3" xfId="28603" xr:uid="{00000000-0005-0000-0000-0000CF6F0000}"/>
    <cellStyle name="Normal 6 8 4 2 3 3" xfId="8488" xr:uid="{00000000-0005-0000-0000-000039210000}"/>
    <cellStyle name="Normal 6 8 4 2 3 3 3" xfId="23586" xr:uid="{00000000-0005-0000-0000-0000365C0000}"/>
    <cellStyle name="Normal 6 8 4 2 3 5" xfId="18573" xr:uid="{00000000-0005-0000-0000-0000A1480000}"/>
    <cellStyle name="Normal 6 8 4 2 4" xfId="5127" xr:uid="{00000000-0005-0000-0000-000018140000}"/>
    <cellStyle name="Normal 6 8 4 2 4 2" xfId="15179" xr:uid="{00000000-0005-0000-0000-00005C3B0000}"/>
    <cellStyle name="Normal 6 8 4 2 4 2 3" xfId="30274" xr:uid="{00000000-0005-0000-0000-000056760000}"/>
    <cellStyle name="Normal 6 8 4 2 4 3" xfId="10159" xr:uid="{00000000-0005-0000-0000-0000C0270000}"/>
    <cellStyle name="Normal 6 8 4 2 4 3 3" xfId="25257" xr:uid="{00000000-0005-0000-0000-0000BD620000}"/>
    <cellStyle name="Normal 6 8 4 2 4 5" xfId="20244" xr:uid="{00000000-0005-0000-0000-0000284F0000}"/>
    <cellStyle name="Normal 6 8 4 2 5" xfId="11837" xr:uid="{00000000-0005-0000-0000-00004E2E0000}"/>
    <cellStyle name="Normal 6 8 4 2 5 3" xfId="26932" xr:uid="{00000000-0005-0000-0000-000048690000}"/>
    <cellStyle name="Normal 6 8 4 2 6" xfId="6816" xr:uid="{00000000-0005-0000-0000-0000B11A0000}"/>
    <cellStyle name="Normal 6 8 4 2 6 3" xfId="21915" xr:uid="{00000000-0005-0000-0000-0000AF550000}"/>
    <cellStyle name="Normal 6 8 4 2 8" xfId="16902" xr:uid="{00000000-0005-0000-0000-00001A420000}"/>
    <cellStyle name="Normal 6 8 4 3" xfId="2164" xr:uid="{00000000-0005-0000-0000-000084080000}"/>
    <cellStyle name="Normal 6 8 4 3 2" xfId="3853" xr:uid="{00000000-0005-0000-0000-00001E0F0000}"/>
    <cellStyle name="Normal 6 8 4 3 2 2" xfId="13926" xr:uid="{00000000-0005-0000-0000-000077360000}"/>
    <cellStyle name="Normal 6 8 4 3 2 2 3" xfId="29021" xr:uid="{00000000-0005-0000-0000-000071710000}"/>
    <cellStyle name="Normal 6 8 4 3 2 3" xfId="8906" xr:uid="{00000000-0005-0000-0000-0000DB220000}"/>
    <cellStyle name="Normal 6 8 4 3 2 3 3" xfId="24004" xr:uid="{00000000-0005-0000-0000-0000D85D0000}"/>
    <cellStyle name="Normal 6 8 4 3 2 5" xfId="18991" xr:uid="{00000000-0005-0000-0000-0000434A0000}"/>
    <cellStyle name="Normal 6 8 4 3 3" xfId="5545" xr:uid="{00000000-0005-0000-0000-0000BA150000}"/>
    <cellStyle name="Normal 6 8 4 3 3 2" xfId="15597" xr:uid="{00000000-0005-0000-0000-0000FE3C0000}"/>
    <cellStyle name="Normal 6 8 4 3 3 2 3" xfId="30692" xr:uid="{00000000-0005-0000-0000-0000F8770000}"/>
    <cellStyle name="Normal 6 8 4 3 3 3" xfId="10577" xr:uid="{00000000-0005-0000-0000-000062290000}"/>
    <cellStyle name="Normal 6 8 4 3 3 3 3" xfId="25675" xr:uid="{00000000-0005-0000-0000-00005F640000}"/>
    <cellStyle name="Normal 6 8 4 3 3 5" xfId="20662" xr:uid="{00000000-0005-0000-0000-0000CA500000}"/>
    <cellStyle name="Normal 6 8 4 3 4" xfId="12255" xr:uid="{00000000-0005-0000-0000-0000F02F0000}"/>
    <cellStyle name="Normal 6 8 4 3 4 3" xfId="27350" xr:uid="{00000000-0005-0000-0000-0000EA6A0000}"/>
    <cellStyle name="Normal 6 8 4 3 5" xfId="7234" xr:uid="{00000000-0005-0000-0000-0000531C0000}"/>
    <cellStyle name="Normal 6 8 4 3 5 3" xfId="22333" xr:uid="{00000000-0005-0000-0000-000051570000}"/>
    <cellStyle name="Normal 6 8 4 3 7" xfId="17320" xr:uid="{00000000-0005-0000-0000-0000BC430000}"/>
    <cellStyle name="Normal 6 8 4 4" xfId="3016" xr:uid="{00000000-0005-0000-0000-0000D90B0000}"/>
    <cellStyle name="Normal 6 8 4 4 2" xfId="13090" xr:uid="{00000000-0005-0000-0000-000033330000}"/>
    <cellStyle name="Normal 6 8 4 4 2 3" xfId="28185" xr:uid="{00000000-0005-0000-0000-00002D6E0000}"/>
    <cellStyle name="Normal 6 8 4 4 3" xfId="8070" xr:uid="{00000000-0005-0000-0000-0000971F0000}"/>
    <cellStyle name="Normal 6 8 4 4 3 3" xfId="23168" xr:uid="{00000000-0005-0000-0000-0000945A0000}"/>
    <cellStyle name="Normal 6 8 4 4 5" xfId="18155" xr:uid="{00000000-0005-0000-0000-0000FF460000}"/>
    <cellStyle name="Normal 6 8 4 5" xfId="4709" xr:uid="{00000000-0005-0000-0000-000076120000}"/>
    <cellStyle name="Normal 6 8 4 5 2" xfId="14761" xr:uid="{00000000-0005-0000-0000-0000BA390000}"/>
    <cellStyle name="Normal 6 8 4 5 2 3" xfId="29856" xr:uid="{00000000-0005-0000-0000-0000B4740000}"/>
    <cellStyle name="Normal 6 8 4 5 3" xfId="9741" xr:uid="{00000000-0005-0000-0000-00001E260000}"/>
    <cellStyle name="Normal 6 8 4 5 3 3" xfId="24839" xr:uid="{00000000-0005-0000-0000-00001B610000}"/>
    <cellStyle name="Normal 6 8 4 5 5" xfId="19826" xr:uid="{00000000-0005-0000-0000-0000864D0000}"/>
    <cellStyle name="Normal 6 8 4 6" xfId="11419" xr:uid="{00000000-0005-0000-0000-0000AC2C0000}"/>
    <cellStyle name="Normal 6 8 4 6 3" xfId="26514" xr:uid="{00000000-0005-0000-0000-0000A6670000}"/>
    <cellStyle name="Normal 6 8 4 7" xfId="6398" xr:uid="{00000000-0005-0000-0000-00000F190000}"/>
    <cellStyle name="Normal 6 8 4 7 3" xfId="21497" xr:uid="{00000000-0005-0000-0000-00000D540000}"/>
    <cellStyle name="Normal 6 8 4 9" xfId="16484" xr:uid="{00000000-0005-0000-0000-000078400000}"/>
    <cellStyle name="Normal 6 8 5" xfId="1533" xr:uid="{00000000-0005-0000-0000-00000D060000}"/>
    <cellStyle name="Normal 6 8 5 2" xfId="2374" xr:uid="{00000000-0005-0000-0000-000056090000}"/>
    <cellStyle name="Normal 6 8 5 2 2" xfId="4063" xr:uid="{00000000-0005-0000-0000-0000F00F0000}"/>
    <cellStyle name="Normal 6 8 5 2 2 2" xfId="14136" xr:uid="{00000000-0005-0000-0000-000049370000}"/>
    <cellStyle name="Normal 6 8 5 2 2 2 3" xfId="29231" xr:uid="{00000000-0005-0000-0000-000043720000}"/>
    <cellStyle name="Normal 6 8 5 2 2 3" xfId="9116" xr:uid="{00000000-0005-0000-0000-0000AD230000}"/>
    <cellStyle name="Normal 6 8 5 2 2 3 3" xfId="24214" xr:uid="{00000000-0005-0000-0000-0000AA5E0000}"/>
    <cellStyle name="Normal 6 8 5 2 2 5" xfId="19201" xr:uid="{00000000-0005-0000-0000-0000154B0000}"/>
    <cellStyle name="Normal 6 8 5 2 3" xfId="5755" xr:uid="{00000000-0005-0000-0000-00008C160000}"/>
    <cellStyle name="Normal 6 8 5 2 3 2" xfId="15807" xr:uid="{00000000-0005-0000-0000-0000D03D0000}"/>
    <cellStyle name="Normal 6 8 5 2 3 2 3" xfId="30902" xr:uid="{00000000-0005-0000-0000-0000CA780000}"/>
    <cellStyle name="Normal 6 8 5 2 3 3" xfId="10787" xr:uid="{00000000-0005-0000-0000-0000342A0000}"/>
    <cellStyle name="Normal 6 8 5 2 3 3 3" xfId="25885" xr:uid="{00000000-0005-0000-0000-000031650000}"/>
    <cellStyle name="Normal 6 8 5 2 3 5" xfId="20872" xr:uid="{00000000-0005-0000-0000-00009C510000}"/>
    <cellStyle name="Normal 6 8 5 2 4" xfId="12465" xr:uid="{00000000-0005-0000-0000-0000C2300000}"/>
    <cellStyle name="Normal 6 8 5 2 4 3" xfId="27560" xr:uid="{00000000-0005-0000-0000-0000BC6B0000}"/>
    <cellStyle name="Normal 6 8 5 2 5" xfId="7444" xr:uid="{00000000-0005-0000-0000-0000251D0000}"/>
    <cellStyle name="Normal 6 8 5 2 5 3" xfId="22543" xr:uid="{00000000-0005-0000-0000-000023580000}"/>
    <cellStyle name="Normal 6 8 5 2 7" xfId="17530" xr:uid="{00000000-0005-0000-0000-00008E440000}"/>
    <cellStyle name="Normal 6 8 5 3" xfId="3226" xr:uid="{00000000-0005-0000-0000-0000AB0C0000}"/>
    <cellStyle name="Normal 6 8 5 3 2" xfId="13300" xr:uid="{00000000-0005-0000-0000-000005340000}"/>
    <cellStyle name="Normal 6 8 5 3 2 3" xfId="28395" xr:uid="{00000000-0005-0000-0000-0000FF6E0000}"/>
    <cellStyle name="Normal 6 8 5 3 3" xfId="8280" xr:uid="{00000000-0005-0000-0000-000069200000}"/>
    <cellStyle name="Normal 6 8 5 3 3 3" xfId="23378" xr:uid="{00000000-0005-0000-0000-0000665B0000}"/>
    <cellStyle name="Normal 6 8 5 3 5" xfId="18365" xr:uid="{00000000-0005-0000-0000-0000D1470000}"/>
    <cellStyle name="Normal 6 8 5 4" xfId="4919" xr:uid="{00000000-0005-0000-0000-000048130000}"/>
    <cellStyle name="Normal 6 8 5 4 2" xfId="14971" xr:uid="{00000000-0005-0000-0000-00008C3A0000}"/>
    <cellStyle name="Normal 6 8 5 4 2 3" xfId="30066" xr:uid="{00000000-0005-0000-0000-000086750000}"/>
    <cellStyle name="Normal 6 8 5 4 3" xfId="9951" xr:uid="{00000000-0005-0000-0000-0000F0260000}"/>
    <cellStyle name="Normal 6 8 5 4 3 3" xfId="25049" xr:uid="{00000000-0005-0000-0000-0000ED610000}"/>
    <cellStyle name="Normal 6 8 5 4 5" xfId="20036" xr:uid="{00000000-0005-0000-0000-0000584E0000}"/>
    <cellStyle name="Normal 6 8 5 5" xfId="11629" xr:uid="{00000000-0005-0000-0000-00007E2D0000}"/>
    <cellStyle name="Normal 6 8 5 5 3" xfId="26724" xr:uid="{00000000-0005-0000-0000-000078680000}"/>
    <cellStyle name="Normal 6 8 5 6" xfId="6608" xr:uid="{00000000-0005-0000-0000-0000E1190000}"/>
    <cellStyle name="Normal 6 8 5 6 3" xfId="21707" xr:uid="{00000000-0005-0000-0000-0000DF540000}"/>
    <cellStyle name="Normal 6 8 5 8" xfId="16694" xr:uid="{00000000-0005-0000-0000-00004A410000}"/>
    <cellStyle name="Normal 6 8 6" xfId="1954" xr:uid="{00000000-0005-0000-0000-0000B2070000}"/>
    <cellStyle name="Normal 6 8 6 2" xfId="3645" xr:uid="{00000000-0005-0000-0000-00004E0E0000}"/>
    <cellStyle name="Normal 6 8 6 2 2" xfId="13718" xr:uid="{00000000-0005-0000-0000-0000A7350000}"/>
    <cellStyle name="Normal 6 8 6 2 2 3" xfId="28813" xr:uid="{00000000-0005-0000-0000-0000A1700000}"/>
    <cellStyle name="Normal 6 8 6 2 3" xfId="8698" xr:uid="{00000000-0005-0000-0000-00000B220000}"/>
    <cellStyle name="Normal 6 8 6 2 3 3" xfId="23796" xr:uid="{00000000-0005-0000-0000-0000085D0000}"/>
    <cellStyle name="Normal 6 8 6 2 5" xfId="18783" xr:uid="{00000000-0005-0000-0000-000073490000}"/>
    <cellStyle name="Normal 6 8 6 3" xfId="5337" xr:uid="{00000000-0005-0000-0000-0000EA140000}"/>
    <cellStyle name="Normal 6 8 6 3 2" xfId="15389" xr:uid="{00000000-0005-0000-0000-00002E3C0000}"/>
    <cellStyle name="Normal 6 8 6 3 2 3" xfId="30484" xr:uid="{00000000-0005-0000-0000-000028770000}"/>
    <cellStyle name="Normal 6 8 6 3 3" xfId="10369" xr:uid="{00000000-0005-0000-0000-000092280000}"/>
    <cellStyle name="Normal 6 8 6 3 3 3" xfId="25467" xr:uid="{00000000-0005-0000-0000-00008F630000}"/>
    <cellStyle name="Normal 6 8 6 3 5" xfId="20454" xr:uid="{00000000-0005-0000-0000-0000FA4F0000}"/>
    <cellStyle name="Normal 6 8 6 4" xfId="12047" xr:uid="{00000000-0005-0000-0000-0000202F0000}"/>
    <cellStyle name="Normal 6 8 6 4 3" xfId="27142" xr:uid="{00000000-0005-0000-0000-00001A6A0000}"/>
    <cellStyle name="Normal 6 8 6 5" xfId="7026" xr:uid="{00000000-0005-0000-0000-0000831B0000}"/>
    <cellStyle name="Normal 6 8 6 5 3" xfId="22125" xr:uid="{00000000-0005-0000-0000-000081560000}"/>
    <cellStyle name="Normal 6 8 6 7" xfId="17112" xr:uid="{00000000-0005-0000-0000-0000EC420000}"/>
    <cellStyle name="Normal 6 8 7" xfId="2801" xr:uid="{00000000-0005-0000-0000-0000020B0000}"/>
    <cellStyle name="Normal 6 8 7 2" xfId="12882" xr:uid="{00000000-0005-0000-0000-000063320000}"/>
    <cellStyle name="Normal 6 8 7 2 3" xfId="27977" xr:uid="{00000000-0005-0000-0000-00005D6D0000}"/>
    <cellStyle name="Normal 6 8 7 3" xfId="7861" xr:uid="{00000000-0005-0000-0000-0000C61E0000}"/>
    <cellStyle name="Normal 6 8 7 3 3" xfId="22960" xr:uid="{00000000-0005-0000-0000-0000C4590000}"/>
    <cellStyle name="Normal 6 8 7 5" xfId="17947" xr:uid="{00000000-0005-0000-0000-00002F460000}"/>
    <cellStyle name="Normal 6 8 8" xfId="4497" xr:uid="{00000000-0005-0000-0000-0000A2110000}"/>
    <cellStyle name="Normal 6 8 8 2" xfId="14553" xr:uid="{00000000-0005-0000-0000-0000EA380000}"/>
    <cellStyle name="Normal 6 8 8 2 3" xfId="29648" xr:uid="{00000000-0005-0000-0000-0000E4730000}"/>
    <cellStyle name="Normal 6 8 8 3" xfId="9533" xr:uid="{00000000-0005-0000-0000-00004E250000}"/>
    <cellStyle name="Normal 6 8 8 3 3" xfId="24631" xr:uid="{00000000-0005-0000-0000-00004B600000}"/>
    <cellStyle name="Normal 6 8 8 5" xfId="19618" xr:uid="{00000000-0005-0000-0000-0000B64C0000}"/>
    <cellStyle name="Normal 6 8 9" xfId="11209" xr:uid="{00000000-0005-0000-0000-0000DA2B0000}"/>
    <cellStyle name="Normal 6 8 9 3" xfId="26306" xr:uid="{00000000-0005-0000-0000-0000D6660000}"/>
    <cellStyle name="Normal 6 9" xfId="31366" xr:uid="{F7D6E985-A647-441D-B1B2-6140407FE5A7}"/>
    <cellStyle name="Normal 60" xfId="877" xr:uid="{00000000-0005-0000-0000-00007C030000}"/>
    <cellStyle name="Normal 60 10" xfId="6223" xr:uid="{00000000-0005-0000-0000-000060180000}"/>
    <cellStyle name="Normal 60 10 3" xfId="21324" xr:uid="{00000000-0005-0000-0000-000060530000}"/>
    <cellStyle name="Normal 60 12" xfId="16309" xr:uid="{00000000-0005-0000-0000-0000C93F0000}"/>
    <cellStyle name="Normal 60 2" xfId="1188" xr:uid="{00000000-0005-0000-0000-0000B4040000}"/>
    <cellStyle name="Normal 60 2 11" xfId="16363" xr:uid="{00000000-0005-0000-0000-0000FF3F0000}"/>
    <cellStyle name="Normal 60 2 2" xfId="1296" xr:uid="{00000000-0005-0000-0000-000020050000}"/>
    <cellStyle name="Normal 60 2 2 10" xfId="16467" xr:uid="{00000000-0005-0000-0000-000067400000}"/>
    <cellStyle name="Normal 60 2 2 2" xfId="1513" xr:uid="{00000000-0005-0000-0000-0000F9050000}"/>
    <cellStyle name="Normal 60 2 2 2 2" xfId="1934" xr:uid="{00000000-0005-0000-0000-00009E070000}"/>
    <cellStyle name="Normal 60 2 2 2 2 2" xfId="2773" xr:uid="{00000000-0005-0000-0000-0000E50A0000}"/>
    <cellStyle name="Normal 60 2 2 2 2 2 2" xfId="4462" xr:uid="{00000000-0005-0000-0000-00007F110000}"/>
    <cellStyle name="Normal 60 2 2 2 2 2 2 2" xfId="14535" xr:uid="{00000000-0005-0000-0000-0000D8380000}"/>
    <cellStyle name="Normal 60 2 2 2 2 2 2 2 3" xfId="29630" xr:uid="{00000000-0005-0000-0000-0000D2730000}"/>
    <cellStyle name="Normal 60 2 2 2 2 2 2 3" xfId="9515" xr:uid="{00000000-0005-0000-0000-00003C250000}"/>
    <cellStyle name="Normal 60 2 2 2 2 2 2 3 3" xfId="24613" xr:uid="{00000000-0005-0000-0000-000039600000}"/>
    <cellStyle name="Normal 60 2 2 2 2 2 2 5" xfId="19600" xr:uid="{00000000-0005-0000-0000-0000A44C0000}"/>
    <cellStyle name="Normal 60 2 2 2 2 2 3" xfId="6154" xr:uid="{00000000-0005-0000-0000-00001B180000}"/>
    <cellStyle name="Normal 60 2 2 2 2 2 3 2" xfId="16206" xr:uid="{00000000-0005-0000-0000-00005F3F0000}"/>
    <cellStyle name="Normal 60 2 2 2 2 2 3 3" xfId="11186" xr:uid="{00000000-0005-0000-0000-0000C32B0000}"/>
    <cellStyle name="Normal 60 2 2 2 2 2 3 3 3" xfId="26284" xr:uid="{00000000-0005-0000-0000-0000C0660000}"/>
    <cellStyle name="Normal 60 2 2 2 2 2 3 5" xfId="21271" xr:uid="{00000000-0005-0000-0000-00002B530000}"/>
    <cellStyle name="Normal 60 2 2 2 2 2 4" xfId="12864" xr:uid="{00000000-0005-0000-0000-000051320000}"/>
    <cellStyle name="Normal 60 2 2 2 2 2 4 3" xfId="27959" xr:uid="{00000000-0005-0000-0000-00004B6D0000}"/>
    <cellStyle name="Normal 60 2 2 2 2 2 5" xfId="7843" xr:uid="{00000000-0005-0000-0000-0000B41E0000}"/>
    <cellStyle name="Normal 60 2 2 2 2 2 5 3" xfId="22942" xr:uid="{00000000-0005-0000-0000-0000B2590000}"/>
    <cellStyle name="Normal 60 2 2 2 2 2 7" xfId="17929" xr:uid="{00000000-0005-0000-0000-00001D460000}"/>
    <cellStyle name="Normal 60 2 2 2 2 3" xfId="3625" xr:uid="{00000000-0005-0000-0000-00003A0E0000}"/>
    <cellStyle name="Normal 60 2 2 2 2 3 2" xfId="13699" xr:uid="{00000000-0005-0000-0000-000094350000}"/>
    <cellStyle name="Normal 60 2 2 2 2 3 2 3" xfId="28794" xr:uid="{00000000-0005-0000-0000-00008E700000}"/>
    <cellStyle name="Normal 60 2 2 2 2 3 3" xfId="8679" xr:uid="{00000000-0005-0000-0000-0000F8210000}"/>
    <cellStyle name="Normal 60 2 2 2 2 3 3 3" xfId="23777" xr:uid="{00000000-0005-0000-0000-0000F55C0000}"/>
    <cellStyle name="Normal 60 2 2 2 2 3 5" xfId="18764" xr:uid="{00000000-0005-0000-0000-000060490000}"/>
    <cellStyle name="Normal 60 2 2 2 2 4" xfId="5318" xr:uid="{00000000-0005-0000-0000-0000D7140000}"/>
    <cellStyle name="Normal 60 2 2 2 2 4 2" xfId="15370" xr:uid="{00000000-0005-0000-0000-00001B3C0000}"/>
    <cellStyle name="Normal 60 2 2 2 2 4 2 3" xfId="30465" xr:uid="{00000000-0005-0000-0000-000015770000}"/>
    <cellStyle name="Normal 60 2 2 2 2 4 3" xfId="10350" xr:uid="{00000000-0005-0000-0000-00007F280000}"/>
    <cellStyle name="Normal 60 2 2 2 2 4 3 3" xfId="25448" xr:uid="{00000000-0005-0000-0000-00007C630000}"/>
    <cellStyle name="Normal 60 2 2 2 2 4 5" xfId="20435" xr:uid="{00000000-0005-0000-0000-0000E74F0000}"/>
    <cellStyle name="Normal 60 2 2 2 2 5" xfId="12028" xr:uid="{00000000-0005-0000-0000-00000D2F0000}"/>
    <cellStyle name="Normal 60 2 2 2 2 5 3" xfId="27123" xr:uid="{00000000-0005-0000-0000-0000076A0000}"/>
    <cellStyle name="Normal 60 2 2 2 2 6" xfId="7007" xr:uid="{00000000-0005-0000-0000-0000701B0000}"/>
    <cellStyle name="Normal 60 2 2 2 2 6 3" xfId="22106" xr:uid="{00000000-0005-0000-0000-00006E560000}"/>
    <cellStyle name="Normal 60 2 2 2 2 8" xfId="17093" xr:uid="{00000000-0005-0000-0000-0000D9420000}"/>
    <cellStyle name="Normal 60 2 2 2 3" xfId="2355" xr:uid="{00000000-0005-0000-0000-000043090000}"/>
    <cellStyle name="Normal 60 2 2 2 3 2" xfId="4044" xr:uid="{00000000-0005-0000-0000-0000DD0F0000}"/>
    <cellStyle name="Normal 60 2 2 2 3 2 2" xfId="14117" xr:uid="{00000000-0005-0000-0000-000036370000}"/>
    <cellStyle name="Normal 60 2 2 2 3 2 2 3" xfId="29212" xr:uid="{00000000-0005-0000-0000-000030720000}"/>
    <cellStyle name="Normal 60 2 2 2 3 2 3" xfId="9097" xr:uid="{00000000-0005-0000-0000-00009A230000}"/>
    <cellStyle name="Normal 60 2 2 2 3 2 3 3" xfId="24195" xr:uid="{00000000-0005-0000-0000-0000975E0000}"/>
    <cellStyle name="Normal 60 2 2 2 3 2 5" xfId="19182" xr:uid="{00000000-0005-0000-0000-0000024B0000}"/>
    <cellStyle name="Normal 60 2 2 2 3 3" xfId="5736" xr:uid="{00000000-0005-0000-0000-000079160000}"/>
    <cellStyle name="Normal 60 2 2 2 3 3 2" xfId="15788" xr:uid="{00000000-0005-0000-0000-0000BD3D0000}"/>
    <cellStyle name="Normal 60 2 2 2 3 3 2 3" xfId="30883" xr:uid="{00000000-0005-0000-0000-0000B7780000}"/>
    <cellStyle name="Normal 60 2 2 2 3 3 3" xfId="10768" xr:uid="{00000000-0005-0000-0000-0000212A0000}"/>
    <cellStyle name="Normal 60 2 2 2 3 3 3 3" xfId="25866" xr:uid="{00000000-0005-0000-0000-00001E650000}"/>
    <cellStyle name="Normal 60 2 2 2 3 3 5" xfId="20853" xr:uid="{00000000-0005-0000-0000-000089510000}"/>
    <cellStyle name="Normal 60 2 2 2 3 4" xfId="12446" xr:uid="{00000000-0005-0000-0000-0000AF300000}"/>
    <cellStyle name="Normal 60 2 2 2 3 4 3" xfId="27541" xr:uid="{00000000-0005-0000-0000-0000A96B0000}"/>
    <cellStyle name="Normal 60 2 2 2 3 5" xfId="7425" xr:uid="{00000000-0005-0000-0000-0000121D0000}"/>
    <cellStyle name="Normal 60 2 2 2 3 5 3" xfId="22524" xr:uid="{00000000-0005-0000-0000-000010580000}"/>
    <cellStyle name="Normal 60 2 2 2 3 7" xfId="17511" xr:uid="{00000000-0005-0000-0000-00007B440000}"/>
    <cellStyle name="Normal 60 2 2 2 4" xfId="3207" xr:uid="{00000000-0005-0000-0000-0000980C0000}"/>
    <cellStyle name="Normal 60 2 2 2 4 2" xfId="13281" xr:uid="{00000000-0005-0000-0000-0000F2330000}"/>
    <cellStyle name="Normal 60 2 2 2 4 2 3" xfId="28376" xr:uid="{00000000-0005-0000-0000-0000EC6E0000}"/>
    <cellStyle name="Normal 60 2 2 2 4 3" xfId="8261" xr:uid="{00000000-0005-0000-0000-000056200000}"/>
    <cellStyle name="Normal 60 2 2 2 4 3 3" xfId="23359" xr:uid="{00000000-0005-0000-0000-0000535B0000}"/>
    <cellStyle name="Normal 60 2 2 2 4 5" xfId="18346" xr:uid="{00000000-0005-0000-0000-0000BE470000}"/>
    <cellStyle name="Normal 60 2 2 2 5" xfId="4900" xr:uid="{00000000-0005-0000-0000-000035130000}"/>
    <cellStyle name="Normal 60 2 2 2 5 2" xfId="14952" xr:uid="{00000000-0005-0000-0000-0000793A0000}"/>
    <cellStyle name="Normal 60 2 2 2 5 2 3" xfId="30047" xr:uid="{00000000-0005-0000-0000-000073750000}"/>
    <cellStyle name="Normal 60 2 2 2 5 3" xfId="9932" xr:uid="{00000000-0005-0000-0000-0000DD260000}"/>
    <cellStyle name="Normal 60 2 2 2 5 3 3" xfId="25030" xr:uid="{00000000-0005-0000-0000-0000DA610000}"/>
    <cellStyle name="Normal 60 2 2 2 5 5" xfId="20017" xr:uid="{00000000-0005-0000-0000-0000454E0000}"/>
    <cellStyle name="Normal 60 2 2 2 6" xfId="11610" xr:uid="{00000000-0005-0000-0000-00006B2D0000}"/>
    <cellStyle name="Normal 60 2 2 2 6 3" xfId="26705" xr:uid="{00000000-0005-0000-0000-000065680000}"/>
    <cellStyle name="Normal 60 2 2 2 7" xfId="6589" xr:uid="{00000000-0005-0000-0000-0000CE190000}"/>
    <cellStyle name="Normal 60 2 2 2 7 3" xfId="21688" xr:uid="{00000000-0005-0000-0000-0000CC540000}"/>
    <cellStyle name="Normal 60 2 2 2 9" xfId="16675" xr:uid="{00000000-0005-0000-0000-000037410000}"/>
    <cellStyle name="Normal 60 2 2 3" xfId="1726" xr:uid="{00000000-0005-0000-0000-0000CE060000}"/>
    <cellStyle name="Normal 60 2 2 3 2" xfId="2565" xr:uid="{00000000-0005-0000-0000-0000150A0000}"/>
    <cellStyle name="Normal 60 2 2 3 2 2" xfId="4254" xr:uid="{00000000-0005-0000-0000-0000AF100000}"/>
    <cellStyle name="Normal 60 2 2 3 2 2 2" xfId="14327" xr:uid="{00000000-0005-0000-0000-000008380000}"/>
    <cellStyle name="Normal 60 2 2 3 2 2 2 3" xfId="29422" xr:uid="{00000000-0005-0000-0000-000002730000}"/>
    <cellStyle name="Normal 60 2 2 3 2 2 3" xfId="9307" xr:uid="{00000000-0005-0000-0000-00006C240000}"/>
    <cellStyle name="Normal 60 2 2 3 2 2 3 3" xfId="24405" xr:uid="{00000000-0005-0000-0000-0000695F0000}"/>
    <cellStyle name="Normal 60 2 2 3 2 2 5" xfId="19392" xr:uid="{00000000-0005-0000-0000-0000D44B0000}"/>
    <cellStyle name="Normal 60 2 2 3 2 3" xfId="5946" xr:uid="{00000000-0005-0000-0000-00004B170000}"/>
    <cellStyle name="Normal 60 2 2 3 2 3 2" xfId="15998" xr:uid="{00000000-0005-0000-0000-00008F3E0000}"/>
    <cellStyle name="Normal 60 2 2 3 2 3 2 3" xfId="31093" xr:uid="{00000000-0005-0000-0000-000089790000}"/>
    <cellStyle name="Normal 60 2 2 3 2 3 3" xfId="10978" xr:uid="{00000000-0005-0000-0000-0000F32A0000}"/>
    <cellStyle name="Normal 60 2 2 3 2 3 3 3" xfId="26076" xr:uid="{00000000-0005-0000-0000-0000F0650000}"/>
    <cellStyle name="Normal 60 2 2 3 2 3 5" xfId="21063" xr:uid="{00000000-0005-0000-0000-00005B520000}"/>
    <cellStyle name="Normal 60 2 2 3 2 4" xfId="12656" xr:uid="{00000000-0005-0000-0000-000081310000}"/>
    <cellStyle name="Normal 60 2 2 3 2 4 3" xfId="27751" xr:uid="{00000000-0005-0000-0000-00007B6C0000}"/>
    <cellStyle name="Normal 60 2 2 3 2 5" xfId="7635" xr:uid="{00000000-0005-0000-0000-0000E41D0000}"/>
    <cellStyle name="Normal 60 2 2 3 2 5 3" xfId="22734" xr:uid="{00000000-0005-0000-0000-0000E2580000}"/>
    <cellStyle name="Normal 60 2 2 3 2 7" xfId="17721" xr:uid="{00000000-0005-0000-0000-00004D450000}"/>
    <cellStyle name="Normal 60 2 2 3 3" xfId="3417" xr:uid="{00000000-0005-0000-0000-00006A0D0000}"/>
    <cellStyle name="Normal 60 2 2 3 3 2" xfId="13491" xr:uid="{00000000-0005-0000-0000-0000C4340000}"/>
    <cellStyle name="Normal 60 2 2 3 3 2 3" xfId="28586" xr:uid="{00000000-0005-0000-0000-0000BE6F0000}"/>
    <cellStyle name="Normal 60 2 2 3 3 3" xfId="8471" xr:uid="{00000000-0005-0000-0000-000028210000}"/>
    <cellStyle name="Normal 60 2 2 3 3 3 3" xfId="23569" xr:uid="{00000000-0005-0000-0000-0000255C0000}"/>
    <cellStyle name="Normal 60 2 2 3 3 5" xfId="18556" xr:uid="{00000000-0005-0000-0000-000090480000}"/>
    <cellStyle name="Normal 60 2 2 3 4" xfId="5110" xr:uid="{00000000-0005-0000-0000-000007140000}"/>
    <cellStyle name="Normal 60 2 2 3 4 2" xfId="15162" xr:uid="{00000000-0005-0000-0000-00004B3B0000}"/>
    <cellStyle name="Normal 60 2 2 3 4 2 3" xfId="30257" xr:uid="{00000000-0005-0000-0000-000045760000}"/>
    <cellStyle name="Normal 60 2 2 3 4 3" xfId="10142" xr:uid="{00000000-0005-0000-0000-0000AF270000}"/>
    <cellStyle name="Normal 60 2 2 3 4 3 3" xfId="25240" xr:uid="{00000000-0005-0000-0000-0000AC620000}"/>
    <cellStyle name="Normal 60 2 2 3 4 5" xfId="20227" xr:uid="{00000000-0005-0000-0000-0000174F0000}"/>
    <cellStyle name="Normal 60 2 2 3 5" xfId="11820" xr:uid="{00000000-0005-0000-0000-00003D2E0000}"/>
    <cellStyle name="Normal 60 2 2 3 5 3" xfId="26915" xr:uid="{00000000-0005-0000-0000-000037690000}"/>
    <cellStyle name="Normal 60 2 2 3 6" xfId="6799" xr:uid="{00000000-0005-0000-0000-0000A01A0000}"/>
    <cellStyle name="Normal 60 2 2 3 6 3" xfId="21898" xr:uid="{00000000-0005-0000-0000-00009E550000}"/>
    <cellStyle name="Normal 60 2 2 3 8" xfId="16885" xr:uid="{00000000-0005-0000-0000-000009420000}"/>
    <cellStyle name="Normal 60 2 2 4" xfId="2147" xr:uid="{00000000-0005-0000-0000-000073080000}"/>
    <cellStyle name="Normal 60 2 2 4 2" xfId="3836" xr:uid="{00000000-0005-0000-0000-00000D0F0000}"/>
    <cellStyle name="Normal 60 2 2 4 2 2" xfId="13909" xr:uid="{00000000-0005-0000-0000-000066360000}"/>
    <cellStyle name="Normal 60 2 2 4 2 2 3" xfId="29004" xr:uid="{00000000-0005-0000-0000-000060710000}"/>
    <cellStyle name="Normal 60 2 2 4 2 3" xfId="8889" xr:uid="{00000000-0005-0000-0000-0000CA220000}"/>
    <cellStyle name="Normal 60 2 2 4 2 3 3" xfId="23987" xr:uid="{00000000-0005-0000-0000-0000C75D0000}"/>
    <cellStyle name="Normal 60 2 2 4 2 5" xfId="18974" xr:uid="{00000000-0005-0000-0000-0000324A0000}"/>
    <cellStyle name="Normal 60 2 2 4 3" xfId="5528" xr:uid="{00000000-0005-0000-0000-0000A9150000}"/>
    <cellStyle name="Normal 60 2 2 4 3 2" xfId="15580" xr:uid="{00000000-0005-0000-0000-0000ED3C0000}"/>
    <cellStyle name="Normal 60 2 2 4 3 2 3" xfId="30675" xr:uid="{00000000-0005-0000-0000-0000E7770000}"/>
    <cellStyle name="Normal 60 2 2 4 3 3" xfId="10560" xr:uid="{00000000-0005-0000-0000-000051290000}"/>
    <cellStyle name="Normal 60 2 2 4 3 3 3" xfId="25658" xr:uid="{00000000-0005-0000-0000-00004E640000}"/>
    <cellStyle name="Normal 60 2 2 4 3 5" xfId="20645" xr:uid="{00000000-0005-0000-0000-0000B9500000}"/>
    <cellStyle name="Normal 60 2 2 4 4" xfId="12238" xr:uid="{00000000-0005-0000-0000-0000DF2F0000}"/>
    <cellStyle name="Normal 60 2 2 4 4 3" xfId="27333" xr:uid="{00000000-0005-0000-0000-0000D96A0000}"/>
    <cellStyle name="Normal 60 2 2 4 5" xfId="7217" xr:uid="{00000000-0005-0000-0000-0000421C0000}"/>
    <cellStyle name="Normal 60 2 2 4 5 3" xfId="22316" xr:uid="{00000000-0005-0000-0000-000040570000}"/>
    <cellStyle name="Normal 60 2 2 4 7" xfId="17303" xr:uid="{00000000-0005-0000-0000-0000AB430000}"/>
    <cellStyle name="Normal 60 2 2 5" xfId="2999" xr:uid="{00000000-0005-0000-0000-0000C80B0000}"/>
    <cellStyle name="Normal 60 2 2 5 2" xfId="13073" xr:uid="{00000000-0005-0000-0000-000022330000}"/>
    <cellStyle name="Normal 60 2 2 5 2 3" xfId="28168" xr:uid="{00000000-0005-0000-0000-00001C6E0000}"/>
    <cellStyle name="Normal 60 2 2 5 3" xfId="8053" xr:uid="{00000000-0005-0000-0000-0000861F0000}"/>
    <cellStyle name="Normal 60 2 2 5 3 3" xfId="23151" xr:uid="{00000000-0005-0000-0000-0000835A0000}"/>
    <cellStyle name="Normal 60 2 2 5 5" xfId="18138" xr:uid="{00000000-0005-0000-0000-0000EE460000}"/>
    <cellStyle name="Normal 60 2 2 6" xfId="4692" xr:uid="{00000000-0005-0000-0000-000065120000}"/>
    <cellStyle name="Normal 60 2 2 6 2" xfId="14744" xr:uid="{00000000-0005-0000-0000-0000A9390000}"/>
    <cellStyle name="Normal 60 2 2 6 2 3" xfId="29839" xr:uid="{00000000-0005-0000-0000-0000A3740000}"/>
    <cellStyle name="Normal 60 2 2 6 3" xfId="9724" xr:uid="{00000000-0005-0000-0000-00000D260000}"/>
    <cellStyle name="Normal 60 2 2 6 3 3" xfId="24822" xr:uid="{00000000-0005-0000-0000-00000A610000}"/>
    <cellStyle name="Normal 60 2 2 6 5" xfId="19809" xr:uid="{00000000-0005-0000-0000-0000754D0000}"/>
    <cellStyle name="Normal 60 2 2 7" xfId="11402" xr:uid="{00000000-0005-0000-0000-00009B2C0000}"/>
    <cellStyle name="Normal 60 2 2 7 3" xfId="26497" xr:uid="{00000000-0005-0000-0000-000095670000}"/>
    <cellStyle name="Normal 60 2 2 8" xfId="6381" xr:uid="{00000000-0005-0000-0000-0000FE180000}"/>
    <cellStyle name="Normal 60 2 2 8 3" xfId="21480" xr:uid="{00000000-0005-0000-0000-0000FC530000}"/>
    <cellStyle name="Normal 60 2 3" xfId="1409" xr:uid="{00000000-0005-0000-0000-000091050000}"/>
    <cellStyle name="Normal 60 2 3 2" xfId="1830" xr:uid="{00000000-0005-0000-0000-000036070000}"/>
    <cellStyle name="Normal 60 2 3 2 2" xfId="2669" xr:uid="{00000000-0005-0000-0000-00007D0A0000}"/>
    <cellStyle name="Normal 60 2 3 2 2 2" xfId="4358" xr:uid="{00000000-0005-0000-0000-000017110000}"/>
    <cellStyle name="Normal 60 2 3 2 2 2 2" xfId="14431" xr:uid="{00000000-0005-0000-0000-000070380000}"/>
    <cellStyle name="Normal 60 2 3 2 2 2 2 3" xfId="29526" xr:uid="{00000000-0005-0000-0000-00006A730000}"/>
    <cellStyle name="Normal 60 2 3 2 2 2 3" xfId="9411" xr:uid="{00000000-0005-0000-0000-0000D4240000}"/>
    <cellStyle name="Normal 60 2 3 2 2 2 3 3" xfId="24509" xr:uid="{00000000-0005-0000-0000-0000D15F0000}"/>
    <cellStyle name="Normal 60 2 3 2 2 2 5" xfId="19496" xr:uid="{00000000-0005-0000-0000-00003C4C0000}"/>
    <cellStyle name="Normal 60 2 3 2 2 3" xfId="6050" xr:uid="{00000000-0005-0000-0000-0000B3170000}"/>
    <cellStyle name="Normal 60 2 3 2 2 3 2" xfId="16102" xr:uid="{00000000-0005-0000-0000-0000F73E0000}"/>
    <cellStyle name="Normal 60 2 3 2 2 3 2 3" xfId="31197" xr:uid="{00000000-0005-0000-0000-0000F1790000}"/>
    <cellStyle name="Normal 60 2 3 2 2 3 3" xfId="11082" xr:uid="{00000000-0005-0000-0000-00005B2B0000}"/>
    <cellStyle name="Normal 60 2 3 2 2 3 3 3" xfId="26180" xr:uid="{00000000-0005-0000-0000-000058660000}"/>
    <cellStyle name="Normal 60 2 3 2 2 3 5" xfId="21167" xr:uid="{00000000-0005-0000-0000-0000C3520000}"/>
    <cellStyle name="Normal 60 2 3 2 2 4" xfId="12760" xr:uid="{00000000-0005-0000-0000-0000E9310000}"/>
    <cellStyle name="Normal 60 2 3 2 2 4 3" xfId="27855" xr:uid="{00000000-0005-0000-0000-0000E36C0000}"/>
    <cellStyle name="Normal 60 2 3 2 2 5" xfId="7739" xr:uid="{00000000-0005-0000-0000-00004C1E0000}"/>
    <cellStyle name="Normal 60 2 3 2 2 5 3" xfId="22838" xr:uid="{00000000-0005-0000-0000-00004A590000}"/>
    <cellStyle name="Normal 60 2 3 2 2 7" xfId="17825" xr:uid="{00000000-0005-0000-0000-0000B5450000}"/>
    <cellStyle name="Normal 60 2 3 2 3" xfId="3521" xr:uid="{00000000-0005-0000-0000-0000D20D0000}"/>
    <cellStyle name="Normal 60 2 3 2 3 2" xfId="13595" xr:uid="{00000000-0005-0000-0000-00002C350000}"/>
    <cellStyle name="Normal 60 2 3 2 3 2 3" xfId="28690" xr:uid="{00000000-0005-0000-0000-000026700000}"/>
    <cellStyle name="Normal 60 2 3 2 3 3" xfId="8575" xr:uid="{00000000-0005-0000-0000-000090210000}"/>
    <cellStyle name="Normal 60 2 3 2 3 3 3" xfId="23673" xr:uid="{00000000-0005-0000-0000-00008D5C0000}"/>
    <cellStyle name="Normal 60 2 3 2 3 5" xfId="18660" xr:uid="{00000000-0005-0000-0000-0000F8480000}"/>
    <cellStyle name="Normal 60 2 3 2 4" xfId="5214" xr:uid="{00000000-0005-0000-0000-00006F140000}"/>
    <cellStyle name="Normal 60 2 3 2 4 2" xfId="15266" xr:uid="{00000000-0005-0000-0000-0000B33B0000}"/>
    <cellStyle name="Normal 60 2 3 2 4 2 3" xfId="30361" xr:uid="{00000000-0005-0000-0000-0000AD760000}"/>
    <cellStyle name="Normal 60 2 3 2 4 3" xfId="10246" xr:uid="{00000000-0005-0000-0000-000017280000}"/>
    <cellStyle name="Normal 60 2 3 2 4 3 3" xfId="25344" xr:uid="{00000000-0005-0000-0000-000014630000}"/>
    <cellStyle name="Normal 60 2 3 2 4 5" xfId="20331" xr:uid="{00000000-0005-0000-0000-00007F4F0000}"/>
    <cellStyle name="Normal 60 2 3 2 5" xfId="11924" xr:uid="{00000000-0005-0000-0000-0000A52E0000}"/>
    <cellStyle name="Normal 60 2 3 2 5 3" xfId="27019" xr:uid="{00000000-0005-0000-0000-00009F690000}"/>
    <cellStyle name="Normal 60 2 3 2 6" xfId="6903" xr:uid="{00000000-0005-0000-0000-0000081B0000}"/>
    <cellStyle name="Normal 60 2 3 2 6 3" xfId="22002" xr:uid="{00000000-0005-0000-0000-000006560000}"/>
    <cellStyle name="Normal 60 2 3 2 8" xfId="16989" xr:uid="{00000000-0005-0000-0000-000071420000}"/>
    <cellStyle name="Normal 60 2 3 3" xfId="2251" xr:uid="{00000000-0005-0000-0000-0000DB080000}"/>
    <cellStyle name="Normal 60 2 3 3 2" xfId="3940" xr:uid="{00000000-0005-0000-0000-0000750F0000}"/>
    <cellStyle name="Normal 60 2 3 3 2 2" xfId="14013" xr:uid="{00000000-0005-0000-0000-0000CE360000}"/>
    <cellStyle name="Normal 60 2 3 3 2 2 3" xfId="29108" xr:uid="{00000000-0005-0000-0000-0000C8710000}"/>
    <cellStyle name="Normal 60 2 3 3 2 3" xfId="8993" xr:uid="{00000000-0005-0000-0000-000032230000}"/>
    <cellStyle name="Normal 60 2 3 3 2 3 3" xfId="24091" xr:uid="{00000000-0005-0000-0000-00002F5E0000}"/>
    <cellStyle name="Normal 60 2 3 3 2 5" xfId="19078" xr:uid="{00000000-0005-0000-0000-00009A4A0000}"/>
    <cellStyle name="Normal 60 2 3 3 3" xfId="5632" xr:uid="{00000000-0005-0000-0000-000011160000}"/>
    <cellStyle name="Normal 60 2 3 3 3 2" xfId="15684" xr:uid="{00000000-0005-0000-0000-0000553D0000}"/>
    <cellStyle name="Normal 60 2 3 3 3 2 3" xfId="30779" xr:uid="{00000000-0005-0000-0000-00004F780000}"/>
    <cellStyle name="Normal 60 2 3 3 3 3" xfId="10664" xr:uid="{00000000-0005-0000-0000-0000B9290000}"/>
    <cellStyle name="Normal 60 2 3 3 3 3 3" xfId="25762" xr:uid="{00000000-0005-0000-0000-0000B6640000}"/>
    <cellStyle name="Normal 60 2 3 3 3 5" xfId="20749" xr:uid="{00000000-0005-0000-0000-000021510000}"/>
    <cellStyle name="Normal 60 2 3 3 4" xfId="12342" xr:uid="{00000000-0005-0000-0000-000047300000}"/>
    <cellStyle name="Normal 60 2 3 3 4 3" xfId="27437" xr:uid="{00000000-0005-0000-0000-0000416B0000}"/>
    <cellStyle name="Normal 60 2 3 3 5" xfId="7321" xr:uid="{00000000-0005-0000-0000-0000AA1C0000}"/>
    <cellStyle name="Normal 60 2 3 3 5 3" xfId="22420" xr:uid="{00000000-0005-0000-0000-0000A8570000}"/>
    <cellStyle name="Normal 60 2 3 3 7" xfId="17407" xr:uid="{00000000-0005-0000-0000-000013440000}"/>
    <cellStyle name="Normal 60 2 3 4" xfId="3103" xr:uid="{00000000-0005-0000-0000-0000300C0000}"/>
    <cellStyle name="Normal 60 2 3 4 2" xfId="13177" xr:uid="{00000000-0005-0000-0000-00008A330000}"/>
    <cellStyle name="Normal 60 2 3 4 2 3" xfId="28272" xr:uid="{00000000-0005-0000-0000-0000846E0000}"/>
    <cellStyle name="Normal 60 2 3 4 3" xfId="8157" xr:uid="{00000000-0005-0000-0000-0000EE1F0000}"/>
    <cellStyle name="Normal 60 2 3 4 3 3" xfId="23255" xr:uid="{00000000-0005-0000-0000-0000EB5A0000}"/>
    <cellStyle name="Normal 60 2 3 4 5" xfId="18242" xr:uid="{00000000-0005-0000-0000-000056470000}"/>
    <cellStyle name="Normal 60 2 3 5" xfId="4796" xr:uid="{00000000-0005-0000-0000-0000CD120000}"/>
    <cellStyle name="Normal 60 2 3 5 2" xfId="14848" xr:uid="{00000000-0005-0000-0000-0000113A0000}"/>
    <cellStyle name="Normal 60 2 3 5 2 3" xfId="29943" xr:uid="{00000000-0005-0000-0000-00000B750000}"/>
    <cellStyle name="Normal 60 2 3 5 3" xfId="9828" xr:uid="{00000000-0005-0000-0000-000075260000}"/>
    <cellStyle name="Normal 60 2 3 5 3 3" xfId="24926" xr:uid="{00000000-0005-0000-0000-000072610000}"/>
    <cellStyle name="Normal 60 2 3 5 5" xfId="19913" xr:uid="{00000000-0005-0000-0000-0000DD4D0000}"/>
    <cellStyle name="Normal 60 2 3 6" xfId="11506" xr:uid="{00000000-0005-0000-0000-0000032D0000}"/>
    <cellStyle name="Normal 60 2 3 6 3" xfId="26601" xr:uid="{00000000-0005-0000-0000-0000FD670000}"/>
    <cellStyle name="Normal 60 2 3 7" xfId="6485" xr:uid="{00000000-0005-0000-0000-000066190000}"/>
    <cellStyle name="Normal 60 2 3 7 3" xfId="21584" xr:uid="{00000000-0005-0000-0000-000064540000}"/>
    <cellStyle name="Normal 60 2 3 9" xfId="16571" xr:uid="{00000000-0005-0000-0000-0000CF400000}"/>
    <cellStyle name="Normal 60 2 4" xfId="1622" xr:uid="{00000000-0005-0000-0000-000066060000}"/>
    <cellStyle name="Normal 60 2 4 2" xfId="2461" xr:uid="{00000000-0005-0000-0000-0000AD090000}"/>
    <cellStyle name="Normal 60 2 4 2 2" xfId="4150" xr:uid="{00000000-0005-0000-0000-000047100000}"/>
    <cellStyle name="Normal 60 2 4 2 2 2" xfId="14223" xr:uid="{00000000-0005-0000-0000-0000A0370000}"/>
    <cellStyle name="Normal 60 2 4 2 2 2 3" xfId="29318" xr:uid="{00000000-0005-0000-0000-00009A720000}"/>
    <cellStyle name="Normal 60 2 4 2 2 3" xfId="9203" xr:uid="{00000000-0005-0000-0000-000004240000}"/>
    <cellStyle name="Normal 60 2 4 2 2 3 3" xfId="24301" xr:uid="{00000000-0005-0000-0000-0000015F0000}"/>
    <cellStyle name="Normal 60 2 4 2 2 5" xfId="19288" xr:uid="{00000000-0005-0000-0000-00006C4B0000}"/>
    <cellStyle name="Normal 60 2 4 2 3" xfId="5842" xr:uid="{00000000-0005-0000-0000-0000E3160000}"/>
    <cellStyle name="Normal 60 2 4 2 3 2" xfId="15894" xr:uid="{00000000-0005-0000-0000-0000273E0000}"/>
    <cellStyle name="Normal 60 2 4 2 3 2 3" xfId="30989" xr:uid="{00000000-0005-0000-0000-000021790000}"/>
    <cellStyle name="Normal 60 2 4 2 3 3" xfId="10874" xr:uid="{00000000-0005-0000-0000-00008B2A0000}"/>
    <cellStyle name="Normal 60 2 4 2 3 3 3" xfId="25972" xr:uid="{00000000-0005-0000-0000-000088650000}"/>
    <cellStyle name="Normal 60 2 4 2 3 5" xfId="20959" xr:uid="{00000000-0005-0000-0000-0000F3510000}"/>
    <cellStyle name="Normal 60 2 4 2 4" xfId="12552" xr:uid="{00000000-0005-0000-0000-000019310000}"/>
    <cellStyle name="Normal 60 2 4 2 4 3" xfId="27647" xr:uid="{00000000-0005-0000-0000-0000136C0000}"/>
    <cellStyle name="Normal 60 2 4 2 5" xfId="7531" xr:uid="{00000000-0005-0000-0000-00007C1D0000}"/>
    <cellStyle name="Normal 60 2 4 2 5 3" xfId="22630" xr:uid="{00000000-0005-0000-0000-00007A580000}"/>
    <cellStyle name="Normal 60 2 4 2 7" xfId="17617" xr:uid="{00000000-0005-0000-0000-0000E5440000}"/>
    <cellStyle name="Normal 60 2 4 3" xfId="3313" xr:uid="{00000000-0005-0000-0000-0000020D0000}"/>
    <cellStyle name="Normal 60 2 4 3 2" xfId="13387" xr:uid="{00000000-0005-0000-0000-00005C340000}"/>
    <cellStyle name="Normal 60 2 4 3 2 3" xfId="28482" xr:uid="{00000000-0005-0000-0000-0000566F0000}"/>
    <cellStyle name="Normal 60 2 4 3 3" xfId="8367" xr:uid="{00000000-0005-0000-0000-0000C0200000}"/>
    <cellStyle name="Normal 60 2 4 3 3 3" xfId="23465" xr:uid="{00000000-0005-0000-0000-0000BD5B0000}"/>
    <cellStyle name="Normal 60 2 4 3 5" xfId="18452" xr:uid="{00000000-0005-0000-0000-000028480000}"/>
    <cellStyle name="Normal 60 2 4 4" xfId="5006" xr:uid="{00000000-0005-0000-0000-00009F130000}"/>
    <cellStyle name="Normal 60 2 4 4 2" xfId="15058" xr:uid="{00000000-0005-0000-0000-0000E33A0000}"/>
    <cellStyle name="Normal 60 2 4 4 2 3" xfId="30153" xr:uid="{00000000-0005-0000-0000-0000DD750000}"/>
    <cellStyle name="Normal 60 2 4 4 3" xfId="10038" xr:uid="{00000000-0005-0000-0000-000047270000}"/>
    <cellStyle name="Normal 60 2 4 4 3 3" xfId="25136" xr:uid="{00000000-0005-0000-0000-000044620000}"/>
    <cellStyle name="Normal 60 2 4 4 5" xfId="20123" xr:uid="{00000000-0005-0000-0000-0000AF4E0000}"/>
    <cellStyle name="Normal 60 2 4 5" xfId="11716" xr:uid="{00000000-0005-0000-0000-0000D52D0000}"/>
    <cellStyle name="Normal 60 2 4 5 3" xfId="26811" xr:uid="{00000000-0005-0000-0000-0000CF680000}"/>
    <cellStyle name="Normal 60 2 4 6" xfId="6695" xr:uid="{00000000-0005-0000-0000-0000381A0000}"/>
    <cellStyle name="Normal 60 2 4 6 3" xfId="21794" xr:uid="{00000000-0005-0000-0000-000036550000}"/>
    <cellStyle name="Normal 60 2 4 8" xfId="16781" xr:uid="{00000000-0005-0000-0000-0000A1410000}"/>
    <cellStyle name="Normal 60 2 5" xfId="2043" xr:uid="{00000000-0005-0000-0000-00000B080000}"/>
    <cellStyle name="Normal 60 2 5 2" xfId="3732" xr:uid="{00000000-0005-0000-0000-0000A50E0000}"/>
    <cellStyle name="Normal 60 2 5 2 2" xfId="13805" xr:uid="{00000000-0005-0000-0000-0000FE350000}"/>
    <cellStyle name="Normal 60 2 5 2 2 3" xfId="28900" xr:uid="{00000000-0005-0000-0000-0000F8700000}"/>
    <cellStyle name="Normal 60 2 5 2 3" xfId="8785" xr:uid="{00000000-0005-0000-0000-000062220000}"/>
    <cellStyle name="Normal 60 2 5 2 3 3" xfId="23883" xr:uid="{00000000-0005-0000-0000-00005F5D0000}"/>
    <cellStyle name="Normal 60 2 5 2 5" xfId="18870" xr:uid="{00000000-0005-0000-0000-0000CA490000}"/>
    <cellStyle name="Normal 60 2 5 3" xfId="5424" xr:uid="{00000000-0005-0000-0000-000041150000}"/>
    <cellStyle name="Normal 60 2 5 3 2" xfId="15476" xr:uid="{00000000-0005-0000-0000-0000853C0000}"/>
    <cellStyle name="Normal 60 2 5 3 2 3" xfId="30571" xr:uid="{00000000-0005-0000-0000-00007F770000}"/>
    <cellStyle name="Normal 60 2 5 3 3" xfId="10456" xr:uid="{00000000-0005-0000-0000-0000E9280000}"/>
    <cellStyle name="Normal 60 2 5 3 3 3" xfId="25554" xr:uid="{00000000-0005-0000-0000-0000E6630000}"/>
    <cellStyle name="Normal 60 2 5 3 5" xfId="20541" xr:uid="{00000000-0005-0000-0000-000051500000}"/>
    <cellStyle name="Normal 60 2 5 4" xfId="12134" xr:uid="{00000000-0005-0000-0000-0000772F0000}"/>
    <cellStyle name="Normal 60 2 5 4 3" xfId="27229" xr:uid="{00000000-0005-0000-0000-0000716A0000}"/>
    <cellStyle name="Normal 60 2 5 5" xfId="7113" xr:uid="{00000000-0005-0000-0000-0000DA1B0000}"/>
    <cellStyle name="Normal 60 2 5 5 3" xfId="22212" xr:uid="{00000000-0005-0000-0000-0000D8560000}"/>
    <cellStyle name="Normal 60 2 5 7" xfId="17199" xr:uid="{00000000-0005-0000-0000-000043430000}"/>
    <cellStyle name="Normal 60 2 6" xfId="2895" xr:uid="{00000000-0005-0000-0000-0000600B0000}"/>
    <cellStyle name="Normal 60 2 6 2" xfId="12969" xr:uid="{00000000-0005-0000-0000-0000BA320000}"/>
    <cellStyle name="Normal 60 2 6 2 3" xfId="28064" xr:uid="{00000000-0005-0000-0000-0000B46D0000}"/>
    <cellStyle name="Normal 60 2 6 3" xfId="7949" xr:uid="{00000000-0005-0000-0000-00001E1F0000}"/>
    <cellStyle name="Normal 60 2 6 3 3" xfId="23047" xr:uid="{00000000-0005-0000-0000-00001B5A0000}"/>
    <cellStyle name="Normal 60 2 6 5" xfId="18034" xr:uid="{00000000-0005-0000-0000-000086460000}"/>
    <cellStyle name="Normal 60 2 7" xfId="4588" xr:uid="{00000000-0005-0000-0000-0000FD110000}"/>
    <cellStyle name="Normal 60 2 7 2" xfId="14640" xr:uid="{00000000-0005-0000-0000-000041390000}"/>
    <cellStyle name="Normal 60 2 7 2 3" xfId="29735" xr:uid="{00000000-0005-0000-0000-00003B740000}"/>
    <cellStyle name="Normal 60 2 7 3" xfId="9620" xr:uid="{00000000-0005-0000-0000-0000A5250000}"/>
    <cellStyle name="Normal 60 2 7 3 3" xfId="24718" xr:uid="{00000000-0005-0000-0000-0000A2600000}"/>
    <cellStyle name="Normal 60 2 7 5" xfId="19705" xr:uid="{00000000-0005-0000-0000-00000D4D0000}"/>
    <cellStyle name="Normal 60 2 8" xfId="11298" xr:uid="{00000000-0005-0000-0000-0000332C0000}"/>
    <cellStyle name="Normal 60 2 8 3" xfId="26393" xr:uid="{00000000-0005-0000-0000-00002D670000}"/>
    <cellStyle name="Normal 60 2 9" xfId="6277" xr:uid="{00000000-0005-0000-0000-000096180000}"/>
    <cellStyle name="Normal 60 2 9 3" xfId="21376" xr:uid="{00000000-0005-0000-0000-000094530000}"/>
    <cellStyle name="Normal 60 3" xfId="1242" xr:uid="{00000000-0005-0000-0000-0000EA040000}"/>
    <cellStyle name="Normal 60 3 10" xfId="16415" xr:uid="{00000000-0005-0000-0000-000033400000}"/>
    <cellStyle name="Normal 60 3 2" xfId="1461" xr:uid="{00000000-0005-0000-0000-0000C5050000}"/>
    <cellStyle name="Normal 60 3 2 2" xfId="1882" xr:uid="{00000000-0005-0000-0000-00006A070000}"/>
    <cellStyle name="Normal 60 3 2 2 2" xfId="2721" xr:uid="{00000000-0005-0000-0000-0000B10A0000}"/>
    <cellStyle name="Normal 60 3 2 2 2 2" xfId="4410" xr:uid="{00000000-0005-0000-0000-00004B110000}"/>
    <cellStyle name="Normal 60 3 2 2 2 2 2" xfId="14483" xr:uid="{00000000-0005-0000-0000-0000A4380000}"/>
    <cellStyle name="Normal 60 3 2 2 2 2 2 3" xfId="29578" xr:uid="{00000000-0005-0000-0000-00009E730000}"/>
    <cellStyle name="Normal 60 3 2 2 2 2 3" xfId="9463" xr:uid="{00000000-0005-0000-0000-000008250000}"/>
    <cellStyle name="Normal 60 3 2 2 2 2 3 3" xfId="24561" xr:uid="{00000000-0005-0000-0000-000005600000}"/>
    <cellStyle name="Normal 60 3 2 2 2 2 5" xfId="19548" xr:uid="{00000000-0005-0000-0000-0000704C0000}"/>
    <cellStyle name="Normal 60 3 2 2 2 3" xfId="6102" xr:uid="{00000000-0005-0000-0000-0000E7170000}"/>
    <cellStyle name="Normal 60 3 2 2 2 3 2" xfId="16154" xr:uid="{00000000-0005-0000-0000-00002B3F0000}"/>
    <cellStyle name="Normal 60 3 2 2 2 3 2 3" xfId="31249" xr:uid="{00000000-0005-0000-0000-0000257A0000}"/>
    <cellStyle name="Normal 60 3 2 2 2 3 3" xfId="11134" xr:uid="{00000000-0005-0000-0000-00008F2B0000}"/>
    <cellStyle name="Normal 60 3 2 2 2 3 3 3" xfId="26232" xr:uid="{00000000-0005-0000-0000-00008C660000}"/>
    <cellStyle name="Normal 60 3 2 2 2 3 5" xfId="21219" xr:uid="{00000000-0005-0000-0000-0000F7520000}"/>
    <cellStyle name="Normal 60 3 2 2 2 4" xfId="12812" xr:uid="{00000000-0005-0000-0000-00001D320000}"/>
    <cellStyle name="Normal 60 3 2 2 2 4 3" xfId="27907" xr:uid="{00000000-0005-0000-0000-0000176D0000}"/>
    <cellStyle name="Normal 60 3 2 2 2 5" xfId="7791" xr:uid="{00000000-0005-0000-0000-0000801E0000}"/>
    <cellStyle name="Normal 60 3 2 2 2 5 3" xfId="22890" xr:uid="{00000000-0005-0000-0000-00007E590000}"/>
    <cellStyle name="Normal 60 3 2 2 2 7" xfId="17877" xr:uid="{00000000-0005-0000-0000-0000E9450000}"/>
    <cellStyle name="Normal 60 3 2 2 3" xfId="3573" xr:uid="{00000000-0005-0000-0000-0000060E0000}"/>
    <cellStyle name="Normal 60 3 2 2 3 2" xfId="13647" xr:uid="{00000000-0005-0000-0000-000060350000}"/>
    <cellStyle name="Normal 60 3 2 2 3 2 3" xfId="28742" xr:uid="{00000000-0005-0000-0000-00005A700000}"/>
    <cellStyle name="Normal 60 3 2 2 3 3" xfId="8627" xr:uid="{00000000-0005-0000-0000-0000C4210000}"/>
    <cellStyle name="Normal 60 3 2 2 3 3 3" xfId="23725" xr:uid="{00000000-0005-0000-0000-0000C15C0000}"/>
    <cellStyle name="Normal 60 3 2 2 3 5" xfId="18712" xr:uid="{00000000-0005-0000-0000-00002C490000}"/>
    <cellStyle name="Normal 60 3 2 2 4" xfId="5266" xr:uid="{00000000-0005-0000-0000-0000A3140000}"/>
    <cellStyle name="Normal 60 3 2 2 4 2" xfId="15318" xr:uid="{00000000-0005-0000-0000-0000E73B0000}"/>
    <cellStyle name="Normal 60 3 2 2 4 2 3" xfId="30413" xr:uid="{00000000-0005-0000-0000-0000E1760000}"/>
    <cellStyle name="Normal 60 3 2 2 4 3" xfId="10298" xr:uid="{00000000-0005-0000-0000-00004B280000}"/>
    <cellStyle name="Normal 60 3 2 2 4 3 3" xfId="25396" xr:uid="{00000000-0005-0000-0000-000048630000}"/>
    <cellStyle name="Normal 60 3 2 2 4 5" xfId="20383" xr:uid="{00000000-0005-0000-0000-0000B34F0000}"/>
    <cellStyle name="Normal 60 3 2 2 5" xfId="11976" xr:uid="{00000000-0005-0000-0000-0000D92E0000}"/>
    <cellStyle name="Normal 60 3 2 2 5 3" xfId="27071" xr:uid="{00000000-0005-0000-0000-0000D3690000}"/>
    <cellStyle name="Normal 60 3 2 2 6" xfId="6955" xr:uid="{00000000-0005-0000-0000-00003C1B0000}"/>
    <cellStyle name="Normal 60 3 2 2 6 3" xfId="22054" xr:uid="{00000000-0005-0000-0000-00003A560000}"/>
    <cellStyle name="Normal 60 3 2 2 8" xfId="17041" xr:uid="{00000000-0005-0000-0000-0000A5420000}"/>
    <cellStyle name="Normal 60 3 2 3" xfId="2303" xr:uid="{00000000-0005-0000-0000-00000F090000}"/>
    <cellStyle name="Normal 60 3 2 3 2" xfId="3992" xr:uid="{00000000-0005-0000-0000-0000A90F0000}"/>
    <cellStyle name="Normal 60 3 2 3 2 2" xfId="14065" xr:uid="{00000000-0005-0000-0000-000002370000}"/>
    <cellStyle name="Normal 60 3 2 3 2 2 3" xfId="29160" xr:uid="{00000000-0005-0000-0000-0000FC710000}"/>
    <cellStyle name="Normal 60 3 2 3 2 3" xfId="9045" xr:uid="{00000000-0005-0000-0000-000066230000}"/>
    <cellStyle name="Normal 60 3 2 3 2 3 3" xfId="24143" xr:uid="{00000000-0005-0000-0000-0000635E0000}"/>
    <cellStyle name="Normal 60 3 2 3 2 5" xfId="19130" xr:uid="{00000000-0005-0000-0000-0000CE4A0000}"/>
    <cellStyle name="Normal 60 3 2 3 3" xfId="5684" xr:uid="{00000000-0005-0000-0000-000045160000}"/>
    <cellStyle name="Normal 60 3 2 3 3 2" xfId="15736" xr:uid="{00000000-0005-0000-0000-0000893D0000}"/>
    <cellStyle name="Normal 60 3 2 3 3 2 3" xfId="30831" xr:uid="{00000000-0005-0000-0000-000083780000}"/>
    <cellStyle name="Normal 60 3 2 3 3 3" xfId="10716" xr:uid="{00000000-0005-0000-0000-0000ED290000}"/>
    <cellStyle name="Normal 60 3 2 3 3 3 3" xfId="25814" xr:uid="{00000000-0005-0000-0000-0000EA640000}"/>
    <cellStyle name="Normal 60 3 2 3 3 5" xfId="20801" xr:uid="{00000000-0005-0000-0000-000055510000}"/>
    <cellStyle name="Normal 60 3 2 3 4" xfId="12394" xr:uid="{00000000-0005-0000-0000-00007B300000}"/>
    <cellStyle name="Normal 60 3 2 3 4 3" xfId="27489" xr:uid="{00000000-0005-0000-0000-0000756B0000}"/>
    <cellStyle name="Normal 60 3 2 3 5" xfId="7373" xr:uid="{00000000-0005-0000-0000-0000DE1C0000}"/>
    <cellStyle name="Normal 60 3 2 3 5 3" xfId="22472" xr:uid="{00000000-0005-0000-0000-0000DC570000}"/>
    <cellStyle name="Normal 60 3 2 3 7" xfId="17459" xr:uid="{00000000-0005-0000-0000-000047440000}"/>
    <cellStyle name="Normal 60 3 2 4" xfId="3155" xr:uid="{00000000-0005-0000-0000-0000640C0000}"/>
    <cellStyle name="Normal 60 3 2 4 2" xfId="13229" xr:uid="{00000000-0005-0000-0000-0000BE330000}"/>
    <cellStyle name="Normal 60 3 2 4 2 3" xfId="28324" xr:uid="{00000000-0005-0000-0000-0000B86E0000}"/>
    <cellStyle name="Normal 60 3 2 4 3" xfId="8209" xr:uid="{00000000-0005-0000-0000-000022200000}"/>
    <cellStyle name="Normal 60 3 2 4 3 3" xfId="23307" xr:uid="{00000000-0005-0000-0000-00001F5B0000}"/>
    <cellStyle name="Normal 60 3 2 4 5" xfId="18294" xr:uid="{00000000-0005-0000-0000-00008A470000}"/>
    <cellStyle name="Normal 60 3 2 5" xfId="4848" xr:uid="{00000000-0005-0000-0000-000001130000}"/>
    <cellStyle name="Normal 60 3 2 5 2" xfId="14900" xr:uid="{00000000-0005-0000-0000-0000453A0000}"/>
    <cellStyle name="Normal 60 3 2 5 2 3" xfId="29995" xr:uid="{00000000-0005-0000-0000-00003F750000}"/>
    <cellStyle name="Normal 60 3 2 5 3" xfId="9880" xr:uid="{00000000-0005-0000-0000-0000A9260000}"/>
    <cellStyle name="Normal 60 3 2 5 3 3" xfId="24978" xr:uid="{00000000-0005-0000-0000-0000A6610000}"/>
    <cellStyle name="Normal 60 3 2 5 5" xfId="19965" xr:uid="{00000000-0005-0000-0000-0000114E0000}"/>
    <cellStyle name="Normal 60 3 2 6" xfId="11558" xr:uid="{00000000-0005-0000-0000-0000372D0000}"/>
    <cellStyle name="Normal 60 3 2 6 3" xfId="26653" xr:uid="{00000000-0005-0000-0000-000031680000}"/>
    <cellStyle name="Normal 60 3 2 7" xfId="6537" xr:uid="{00000000-0005-0000-0000-00009A190000}"/>
    <cellStyle name="Normal 60 3 2 7 3" xfId="21636" xr:uid="{00000000-0005-0000-0000-000098540000}"/>
    <cellStyle name="Normal 60 3 2 9" xfId="16623" xr:uid="{00000000-0005-0000-0000-000003410000}"/>
    <cellStyle name="Normal 60 3 3" xfId="1674" xr:uid="{00000000-0005-0000-0000-00009A060000}"/>
    <cellStyle name="Normal 60 3 3 2" xfId="2513" xr:uid="{00000000-0005-0000-0000-0000E1090000}"/>
    <cellStyle name="Normal 60 3 3 2 2" xfId="4202" xr:uid="{00000000-0005-0000-0000-00007B100000}"/>
    <cellStyle name="Normal 60 3 3 2 2 2" xfId="14275" xr:uid="{00000000-0005-0000-0000-0000D4370000}"/>
    <cellStyle name="Normal 60 3 3 2 2 2 3" xfId="29370" xr:uid="{00000000-0005-0000-0000-0000CE720000}"/>
    <cellStyle name="Normal 60 3 3 2 2 3" xfId="9255" xr:uid="{00000000-0005-0000-0000-000038240000}"/>
    <cellStyle name="Normal 60 3 3 2 2 3 3" xfId="24353" xr:uid="{00000000-0005-0000-0000-0000355F0000}"/>
    <cellStyle name="Normal 60 3 3 2 2 5" xfId="19340" xr:uid="{00000000-0005-0000-0000-0000A04B0000}"/>
    <cellStyle name="Normal 60 3 3 2 3" xfId="5894" xr:uid="{00000000-0005-0000-0000-000017170000}"/>
    <cellStyle name="Normal 60 3 3 2 3 2" xfId="15946" xr:uid="{00000000-0005-0000-0000-00005B3E0000}"/>
    <cellStyle name="Normal 60 3 3 2 3 2 3" xfId="31041" xr:uid="{00000000-0005-0000-0000-000055790000}"/>
    <cellStyle name="Normal 60 3 3 2 3 3" xfId="10926" xr:uid="{00000000-0005-0000-0000-0000BF2A0000}"/>
    <cellStyle name="Normal 60 3 3 2 3 3 3" xfId="26024" xr:uid="{00000000-0005-0000-0000-0000BC650000}"/>
    <cellStyle name="Normal 60 3 3 2 3 5" xfId="21011" xr:uid="{00000000-0005-0000-0000-000027520000}"/>
    <cellStyle name="Normal 60 3 3 2 4" xfId="12604" xr:uid="{00000000-0005-0000-0000-00004D310000}"/>
    <cellStyle name="Normal 60 3 3 2 4 3" xfId="27699" xr:uid="{00000000-0005-0000-0000-0000476C0000}"/>
    <cellStyle name="Normal 60 3 3 2 5" xfId="7583" xr:uid="{00000000-0005-0000-0000-0000B01D0000}"/>
    <cellStyle name="Normal 60 3 3 2 5 3" xfId="22682" xr:uid="{00000000-0005-0000-0000-0000AE580000}"/>
    <cellStyle name="Normal 60 3 3 2 7" xfId="17669" xr:uid="{00000000-0005-0000-0000-000019450000}"/>
    <cellStyle name="Normal 60 3 3 3" xfId="3365" xr:uid="{00000000-0005-0000-0000-0000360D0000}"/>
    <cellStyle name="Normal 60 3 3 3 2" xfId="13439" xr:uid="{00000000-0005-0000-0000-000090340000}"/>
    <cellStyle name="Normal 60 3 3 3 2 3" xfId="28534" xr:uid="{00000000-0005-0000-0000-00008A6F0000}"/>
    <cellStyle name="Normal 60 3 3 3 3" xfId="8419" xr:uid="{00000000-0005-0000-0000-0000F4200000}"/>
    <cellStyle name="Normal 60 3 3 3 3 3" xfId="23517" xr:uid="{00000000-0005-0000-0000-0000F15B0000}"/>
    <cellStyle name="Normal 60 3 3 3 5" xfId="18504" xr:uid="{00000000-0005-0000-0000-00005C480000}"/>
    <cellStyle name="Normal 60 3 3 4" xfId="5058" xr:uid="{00000000-0005-0000-0000-0000D3130000}"/>
    <cellStyle name="Normal 60 3 3 4 2" xfId="15110" xr:uid="{00000000-0005-0000-0000-0000173B0000}"/>
    <cellStyle name="Normal 60 3 3 4 2 3" xfId="30205" xr:uid="{00000000-0005-0000-0000-000011760000}"/>
    <cellStyle name="Normal 60 3 3 4 3" xfId="10090" xr:uid="{00000000-0005-0000-0000-00007B270000}"/>
    <cellStyle name="Normal 60 3 3 4 3 3" xfId="25188" xr:uid="{00000000-0005-0000-0000-000078620000}"/>
    <cellStyle name="Normal 60 3 3 4 5" xfId="20175" xr:uid="{00000000-0005-0000-0000-0000E34E0000}"/>
    <cellStyle name="Normal 60 3 3 5" xfId="11768" xr:uid="{00000000-0005-0000-0000-0000092E0000}"/>
    <cellStyle name="Normal 60 3 3 5 3" xfId="26863" xr:uid="{00000000-0005-0000-0000-000003690000}"/>
    <cellStyle name="Normal 60 3 3 6" xfId="6747" xr:uid="{00000000-0005-0000-0000-00006C1A0000}"/>
    <cellStyle name="Normal 60 3 3 6 3" xfId="21846" xr:uid="{00000000-0005-0000-0000-00006A550000}"/>
    <cellStyle name="Normal 60 3 3 8" xfId="16833" xr:uid="{00000000-0005-0000-0000-0000D5410000}"/>
    <cellStyle name="Normal 60 3 4" xfId="2095" xr:uid="{00000000-0005-0000-0000-00003F080000}"/>
    <cellStyle name="Normal 60 3 4 2" xfId="3784" xr:uid="{00000000-0005-0000-0000-0000D90E0000}"/>
    <cellStyle name="Normal 60 3 4 2 2" xfId="13857" xr:uid="{00000000-0005-0000-0000-000032360000}"/>
    <cellStyle name="Normal 60 3 4 2 2 3" xfId="28952" xr:uid="{00000000-0005-0000-0000-00002C710000}"/>
    <cellStyle name="Normal 60 3 4 2 3" xfId="8837" xr:uid="{00000000-0005-0000-0000-000096220000}"/>
    <cellStyle name="Normal 60 3 4 2 3 3" xfId="23935" xr:uid="{00000000-0005-0000-0000-0000935D0000}"/>
    <cellStyle name="Normal 60 3 4 2 5" xfId="18922" xr:uid="{00000000-0005-0000-0000-0000FE490000}"/>
    <cellStyle name="Normal 60 3 4 3" xfId="5476" xr:uid="{00000000-0005-0000-0000-000075150000}"/>
    <cellStyle name="Normal 60 3 4 3 2" xfId="15528" xr:uid="{00000000-0005-0000-0000-0000B93C0000}"/>
    <cellStyle name="Normal 60 3 4 3 2 3" xfId="30623" xr:uid="{00000000-0005-0000-0000-0000B3770000}"/>
    <cellStyle name="Normal 60 3 4 3 3" xfId="10508" xr:uid="{00000000-0005-0000-0000-00001D290000}"/>
    <cellStyle name="Normal 60 3 4 3 3 3" xfId="25606" xr:uid="{00000000-0005-0000-0000-00001A640000}"/>
    <cellStyle name="Normal 60 3 4 3 5" xfId="20593" xr:uid="{00000000-0005-0000-0000-000085500000}"/>
    <cellStyle name="Normal 60 3 4 4" xfId="12186" xr:uid="{00000000-0005-0000-0000-0000AB2F0000}"/>
    <cellStyle name="Normal 60 3 4 4 3" xfId="27281" xr:uid="{00000000-0005-0000-0000-0000A56A0000}"/>
    <cellStyle name="Normal 60 3 4 5" xfId="7165" xr:uid="{00000000-0005-0000-0000-00000E1C0000}"/>
    <cellStyle name="Normal 60 3 4 5 3" xfId="22264" xr:uid="{00000000-0005-0000-0000-00000C570000}"/>
    <cellStyle name="Normal 60 3 4 7" xfId="17251" xr:uid="{00000000-0005-0000-0000-000077430000}"/>
    <cellStyle name="Normal 60 3 5" xfId="2947" xr:uid="{00000000-0005-0000-0000-0000940B0000}"/>
    <cellStyle name="Normal 60 3 5 2" xfId="13021" xr:uid="{00000000-0005-0000-0000-0000EE320000}"/>
    <cellStyle name="Normal 60 3 5 2 3" xfId="28116" xr:uid="{00000000-0005-0000-0000-0000E86D0000}"/>
    <cellStyle name="Normal 60 3 5 3" xfId="8001" xr:uid="{00000000-0005-0000-0000-0000521F0000}"/>
    <cellStyle name="Normal 60 3 5 3 3" xfId="23099" xr:uid="{00000000-0005-0000-0000-00004F5A0000}"/>
    <cellStyle name="Normal 60 3 5 5" xfId="18086" xr:uid="{00000000-0005-0000-0000-0000BA460000}"/>
    <cellStyle name="Normal 60 3 6" xfId="4640" xr:uid="{00000000-0005-0000-0000-000031120000}"/>
    <cellStyle name="Normal 60 3 6 2" xfId="14692" xr:uid="{00000000-0005-0000-0000-000075390000}"/>
    <cellStyle name="Normal 60 3 6 2 3" xfId="29787" xr:uid="{00000000-0005-0000-0000-00006F740000}"/>
    <cellStyle name="Normal 60 3 6 3" xfId="9672" xr:uid="{00000000-0005-0000-0000-0000D9250000}"/>
    <cellStyle name="Normal 60 3 6 3 3" xfId="24770" xr:uid="{00000000-0005-0000-0000-0000D6600000}"/>
    <cellStyle name="Normal 60 3 6 5" xfId="19757" xr:uid="{00000000-0005-0000-0000-0000414D0000}"/>
    <cellStyle name="Normal 60 3 7" xfId="11350" xr:uid="{00000000-0005-0000-0000-0000672C0000}"/>
    <cellStyle name="Normal 60 3 7 3" xfId="26445" xr:uid="{00000000-0005-0000-0000-000061670000}"/>
    <cellStyle name="Normal 60 3 8" xfId="6329" xr:uid="{00000000-0005-0000-0000-0000CA180000}"/>
    <cellStyle name="Normal 60 3 8 3" xfId="21428" xr:uid="{00000000-0005-0000-0000-0000C8530000}"/>
    <cellStyle name="Normal 60 4" xfId="1355" xr:uid="{00000000-0005-0000-0000-00005B050000}"/>
    <cellStyle name="Normal 60 4 2" xfId="1778" xr:uid="{00000000-0005-0000-0000-000002070000}"/>
    <cellStyle name="Normal 60 4 2 2" xfId="2617" xr:uid="{00000000-0005-0000-0000-0000490A0000}"/>
    <cellStyle name="Normal 60 4 2 2 2" xfId="4306" xr:uid="{00000000-0005-0000-0000-0000E3100000}"/>
    <cellStyle name="Normal 60 4 2 2 2 2" xfId="14379" xr:uid="{00000000-0005-0000-0000-00003C380000}"/>
    <cellStyle name="Normal 60 4 2 2 2 2 3" xfId="29474" xr:uid="{00000000-0005-0000-0000-000036730000}"/>
    <cellStyle name="Normal 60 4 2 2 2 3" xfId="9359" xr:uid="{00000000-0005-0000-0000-0000A0240000}"/>
    <cellStyle name="Normal 60 4 2 2 2 3 3" xfId="24457" xr:uid="{00000000-0005-0000-0000-00009D5F0000}"/>
    <cellStyle name="Normal 60 4 2 2 2 5" xfId="19444" xr:uid="{00000000-0005-0000-0000-0000084C0000}"/>
    <cellStyle name="Normal 60 4 2 2 3" xfId="5998" xr:uid="{00000000-0005-0000-0000-00007F170000}"/>
    <cellStyle name="Normal 60 4 2 2 3 2" xfId="16050" xr:uid="{00000000-0005-0000-0000-0000C33E0000}"/>
    <cellStyle name="Normal 60 4 2 2 3 2 3" xfId="31145" xr:uid="{00000000-0005-0000-0000-0000BD790000}"/>
    <cellStyle name="Normal 60 4 2 2 3 3" xfId="11030" xr:uid="{00000000-0005-0000-0000-0000272B0000}"/>
    <cellStyle name="Normal 60 4 2 2 3 3 3" xfId="26128" xr:uid="{00000000-0005-0000-0000-000024660000}"/>
    <cellStyle name="Normal 60 4 2 2 3 5" xfId="21115" xr:uid="{00000000-0005-0000-0000-00008F520000}"/>
    <cellStyle name="Normal 60 4 2 2 4" xfId="12708" xr:uid="{00000000-0005-0000-0000-0000B5310000}"/>
    <cellStyle name="Normal 60 4 2 2 4 3" xfId="27803" xr:uid="{00000000-0005-0000-0000-0000AF6C0000}"/>
    <cellStyle name="Normal 60 4 2 2 5" xfId="7687" xr:uid="{00000000-0005-0000-0000-0000181E0000}"/>
    <cellStyle name="Normal 60 4 2 2 5 3" xfId="22786" xr:uid="{00000000-0005-0000-0000-000016590000}"/>
    <cellStyle name="Normal 60 4 2 2 7" xfId="17773" xr:uid="{00000000-0005-0000-0000-000081450000}"/>
    <cellStyle name="Normal 60 4 2 3" xfId="3469" xr:uid="{00000000-0005-0000-0000-00009E0D0000}"/>
    <cellStyle name="Normal 60 4 2 3 2" xfId="13543" xr:uid="{00000000-0005-0000-0000-0000F8340000}"/>
    <cellStyle name="Normal 60 4 2 3 2 3" xfId="28638" xr:uid="{00000000-0005-0000-0000-0000F26F0000}"/>
    <cellStyle name="Normal 60 4 2 3 3" xfId="8523" xr:uid="{00000000-0005-0000-0000-00005C210000}"/>
    <cellStyle name="Normal 60 4 2 3 3 3" xfId="23621" xr:uid="{00000000-0005-0000-0000-0000595C0000}"/>
    <cellStyle name="Normal 60 4 2 3 5" xfId="18608" xr:uid="{00000000-0005-0000-0000-0000C4480000}"/>
    <cellStyle name="Normal 60 4 2 4" xfId="5162" xr:uid="{00000000-0005-0000-0000-00003B140000}"/>
    <cellStyle name="Normal 60 4 2 4 2" xfId="15214" xr:uid="{00000000-0005-0000-0000-00007F3B0000}"/>
    <cellStyle name="Normal 60 4 2 4 2 3" xfId="30309" xr:uid="{00000000-0005-0000-0000-000079760000}"/>
    <cellStyle name="Normal 60 4 2 4 3" xfId="10194" xr:uid="{00000000-0005-0000-0000-0000E3270000}"/>
    <cellStyle name="Normal 60 4 2 4 3 3" xfId="25292" xr:uid="{00000000-0005-0000-0000-0000E0620000}"/>
    <cellStyle name="Normal 60 4 2 4 5" xfId="20279" xr:uid="{00000000-0005-0000-0000-00004B4F0000}"/>
    <cellStyle name="Normal 60 4 2 5" xfId="11872" xr:uid="{00000000-0005-0000-0000-0000712E0000}"/>
    <cellStyle name="Normal 60 4 2 5 3" xfId="26967" xr:uid="{00000000-0005-0000-0000-00006B690000}"/>
    <cellStyle name="Normal 60 4 2 6" xfId="6851" xr:uid="{00000000-0005-0000-0000-0000D41A0000}"/>
    <cellStyle name="Normal 60 4 2 6 3" xfId="21950" xr:uid="{00000000-0005-0000-0000-0000D2550000}"/>
    <cellStyle name="Normal 60 4 2 8" xfId="16937" xr:uid="{00000000-0005-0000-0000-00003D420000}"/>
    <cellStyle name="Normal 60 4 3" xfId="2199" xr:uid="{00000000-0005-0000-0000-0000A7080000}"/>
    <cellStyle name="Normal 60 4 3 2" xfId="3888" xr:uid="{00000000-0005-0000-0000-0000410F0000}"/>
    <cellStyle name="Normal 60 4 3 2 2" xfId="13961" xr:uid="{00000000-0005-0000-0000-00009A360000}"/>
    <cellStyle name="Normal 60 4 3 2 2 3" xfId="29056" xr:uid="{00000000-0005-0000-0000-000094710000}"/>
    <cellStyle name="Normal 60 4 3 2 3" xfId="8941" xr:uid="{00000000-0005-0000-0000-0000FE220000}"/>
    <cellStyle name="Normal 60 4 3 2 3 3" xfId="24039" xr:uid="{00000000-0005-0000-0000-0000FB5D0000}"/>
    <cellStyle name="Normal 60 4 3 2 5" xfId="19026" xr:uid="{00000000-0005-0000-0000-0000664A0000}"/>
    <cellStyle name="Normal 60 4 3 3" xfId="5580" xr:uid="{00000000-0005-0000-0000-0000DD150000}"/>
    <cellStyle name="Normal 60 4 3 3 2" xfId="15632" xr:uid="{00000000-0005-0000-0000-0000213D0000}"/>
    <cellStyle name="Normal 60 4 3 3 2 3" xfId="30727" xr:uid="{00000000-0005-0000-0000-00001B780000}"/>
    <cellStyle name="Normal 60 4 3 3 3" xfId="10612" xr:uid="{00000000-0005-0000-0000-000085290000}"/>
    <cellStyle name="Normal 60 4 3 3 3 3" xfId="25710" xr:uid="{00000000-0005-0000-0000-000082640000}"/>
    <cellStyle name="Normal 60 4 3 3 5" xfId="20697" xr:uid="{00000000-0005-0000-0000-0000ED500000}"/>
    <cellStyle name="Normal 60 4 3 4" xfId="12290" xr:uid="{00000000-0005-0000-0000-000013300000}"/>
    <cellStyle name="Normal 60 4 3 4 3" xfId="27385" xr:uid="{00000000-0005-0000-0000-00000D6B0000}"/>
    <cellStyle name="Normal 60 4 3 5" xfId="7269" xr:uid="{00000000-0005-0000-0000-0000761C0000}"/>
    <cellStyle name="Normal 60 4 3 5 3" xfId="22368" xr:uid="{00000000-0005-0000-0000-000074570000}"/>
    <cellStyle name="Normal 60 4 3 7" xfId="17355" xr:uid="{00000000-0005-0000-0000-0000DF430000}"/>
    <cellStyle name="Normal 60 4 4" xfId="3051" xr:uid="{00000000-0005-0000-0000-0000FC0B0000}"/>
    <cellStyle name="Normal 60 4 4 2" xfId="13125" xr:uid="{00000000-0005-0000-0000-000056330000}"/>
    <cellStyle name="Normal 60 4 4 2 3" xfId="28220" xr:uid="{00000000-0005-0000-0000-0000506E0000}"/>
    <cellStyle name="Normal 60 4 4 3" xfId="8105" xr:uid="{00000000-0005-0000-0000-0000BA1F0000}"/>
    <cellStyle name="Normal 60 4 4 3 3" xfId="23203" xr:uid="{00000000-0005-0000-0000-0000B75A0000}"/>
    <cellStyle name="Normal 60 4 4 5" xfId="18190" xr:uid="{00000000-0005-0000-0000-000022470000}"/>
    <cellStyle name="Normal 60 4 5" xfId="4744" xr:uid="{00000000-0005-0000-0000-000099120000}"/>
    <cellStyle name="Normal 60 4 5 2" xfId="14796" xr:uid="{00000000-0005-0000-0000-0000DD390000}"/>
    <cellStyle name="Normal 60 4 5 2 3" xfId="29891" xr:uid="{00000000-0005-0000-0000-0000D7740000}"/>
    <cellStyle name="Normal 60 4 5 3" xfId="9776" xr:uid="{00000000-0005-0000-0000-000041260000}"/>
    <cellStyle name="Normal 60 4 5 3 3" xfId="24874" xr:uid="{00000000-0005-0000-0000-00003E610000}"/>
    <cellStyle name="Normal 60 4 5 5" xfId="19861" xr:uid="{00000000-0005-0000-0000-0000A94D0000}"/>
    <cellStyle name="Normal 60 4 6" xfId="11454" xr:uid="{00000000-0005-0000-0000-0000CF2C0000}"/>
    <cellStyle name="Normal 60 4 6 3" xfId="26549" xr:uid="{00000000-0005-0000-0000-0000C9670000}"/>
    <cellStyle name="Normal 60 4 7" xfId="6433" xr:uid="{00000000-0005-0000-0000-000032190000}"/>
    <cellStyle name="Normal 60 4 7 3" xfId="21532" xr:uid="{00000000-0005-0000-0000-000030540000}"/>
    <cellStyle name="Normal 60 4 9" xfId="16519" xr:uid="{00000000-0005-0000-0000-00009B400000}"/>
    <cellStyle name="Normal 60 5" xfId="1568" xr:uid="{00000000-0005-0000-0000-000030060000}"/>
    <cellStyle name="Normal 60 5 2" xfId="2409" xr:uid="{00000000-0005-0000-0000-000079090000}"/>
    <cellStyle name="Normal 60 5 2 2" xfId="4098" xr:uid="{00000000-0005-0000-0000-000013100000}"/>
    <cellStyle name="Normal 60 5 2 2 2" xfId="14171" xr:uid="{00000000-0005-0000-0000-00006C370000}"/>
    <cellStyle name="Normal 60 5 2 2 2 3" xfId="29266" xr:uid="{00000000-0005-0000-0000-000066720000}"/>
    <cellStyle name="Normal 60 5 2 2 3" xfId="9151" xr:uid="{00000000-0005-0000-0000-0000D0230000}"/>
    <cellStyle name="Normal 60 5 2 2 3 3" xfId="24249" xr:uid="{00000000-0005-0000-0000-0000CD5E0000}"/>
    <cellStyle name="Normal 60 5 2 2 5" xfId="19236" xr:uid="{00000000-0005-0000-0000-0000384B0000}"/>
    <cellStyle name="Normal 60 5 2 3" xfId="5790" xr:uid="{00000000-0005-0000-0000-0000AF160000}"/>
    <cellStyle name="Normal 60 5 2 3 2" xfId="15842" xr:uid="{00000000-0005-0000-0000-0000F33D0000}"/>
    <cellStyle name="Normal 60 5 2 3 2 3" xfId="30937" xr:uid="{00000000-0005-0000-0000-0000ED780000}"/>
    <cellStyle name="Normal 60 5 2 3 3" xfId="10822" xr:uid="{00000000-0005-0000-0000-0000572A0000}"/>
    <cellStyle name="Normal 60 5 2 3 3 3" xfId="25920" xr:uid="{00000000-0005-0000-0000-000054650000}"/>
    <cellStyle name="Normal 60 5 2 3 5" xfId="20907" xr:uid="{00000000-0005-0000-0000-0000BF510000}"/>
    <cellStyle name="Normal 60 5 2 4" xfId="12500" xr:uid="{00000000-0005-0000-0000-0000E5300000}"/>
    <cellStyle name="Normal 60 5 2 4 3" xfId="27595" xr:uid="{00000000-0005-0000-0000-0000DF6B0000}"/>
    <cellStyle name="Normal 60 5 2 5" xfId="7479" xr:uid="{00000000-0005-0000-0000-0000481D0000}"/>
    <cellStyle name="Normal 60 5 2 5 3" xfId="22578" xr:uid="{00000000-0005-0000-0000-000046580000}"/>
    <cellStyle name="Normal 60 5 2 7" xfId="17565" xr:uid="{00000000-0005-0000-0000-0000B1440000}"/>
    <cellStyle name="Normal 60 5 3" xfId="3261" xr:uid="{00000000-0005-0000-0000-0000CE0C0000}"/>
    <cellStyle name="Normal 60 5 3 2" xfId="13335" xr:uid="{00000000-0005-0000-0000-000028340000}"/>
    <cellStyle name="Normal 60 5 3 2 3" xfId="28430" xr:uid="{00000000-0005-0000-0000-0000226F0000}"/>
    <cellStyle name="Normal 60 5 3 3" xfId="8315" xr:uid="{00000000-0005-0000-0000-00008C200000}"/>
    <cellStyle name="Normal 60 5 3 3 3" xfId="23413" xr:uid="{00000000-0005-0000-0000-0000895B0000}"/>
    <cellStyle name="Normal 60 5 3 5" xfId="18400" xr:uid="{00000000-0005-0000-0000-0000F4470000}"/>
    <cellStyle name="Normal 60 5 4" xfId="4954" xr:uid="{00000000-0005-0000-0000-00006B130000}"/>
    <cellStyle name="Normal 60 5 4 2" xfId="15006" xr:uid="{00000000-0005-0000-0000-0000AF3A0000}"/>
    <cellStyle name="Normal 60 5 4 2 3" xfId="30101" xr:uid="{00000000-0005-0000-0000-0000A9750000}"/>
    <cellStyle name="Normal 60 5 4 3" xfId="9986" xr:uid="{00000000-0005-0000-0000-000013270000}"/>
    <cellStyle name="Normal 60 5 4 3 3" xfId="25084" xr:uid="{00000000-0005-0000-0000-000010620000}"/>
    <cellStyle name="Normal 60 5 4 5" xfId="20071" xr:uid="{00000000-0005-0000-0000-00007B4E0000}"/>
    <cellStyle name="Normal 60 5 5" xfId="11664" xr:uid="{00000000-0005-0000-0000-0000A12D0000}"/>
    <cellStyle name="Normal 60 5 5 3" xfId="26759" xr:uid="{00000000-0005-0000-0000-00009B680000}"/>
    <cellStyle name="Normal 60 5 6" xfId="6643" xr:uid="{00000000-0005-0000-0000-0000041A0000}"/>
    <cellStyle name="Normal 60 5 6 3" xfId="21742" xr:uid="{00000000-0005-0000-0000-000002550000}"/>
    <cellStyle name="Normal 60 5 8" xfId="16729" xr:uid="{00000000-0005-0000-0000-00006D410000}"/>
    <cellStyle name="Normal 60 6" xfId="1989" xr:uid="{00000000-0005-0000-0000-0000D5070000}"/>
    <cellStyle name="Normal 60 6 2" xfId="3680" xr:uid="{00000000-0005-0000-0000-0000710E0000}"/>
    <cellStyle name="Normal 60 6 2 2" xfId="13753" xr:uid="{00000000-0005-0000-0000-0000CA350000}"/>
    <cellStyle name="Normal 60 6 2 2 3" xfId="28848" xr:uid="{00000000-0005-0000-0000-0000C4700000}"/>
    <cellStyle name="Normal 60 6 2 3" xfId="8733" xr:uid="{00000000-0005-0000-0000-00002E220000}"/>
    <cellStyle name="Normal 60 6 2 3 3" xfId="23831" xr:uid="{00000000-0005-0000-0000-00002B5D0000}"/>
    <cellStyle name="Normal 60 6 2 5" xfId="18818" xr:uid="{00000000-0005-0000-0000-000096490000}"/>
    <cellStyle name="Normal 60 6 3" xfId="5372" xr:uid="{00000000-0005-0000-0000-00000D150000}"/>
    <cellStyle name="Normal 60 6 3 2" xfId="15424" xr:uid="{00000000-0005-0000-0000-0000513C0000}"/>
    <cellStyle name="Normal 60 6 3 2 3" xfId="30519" xr:uid="{00000000-0005-0000-0000-00004B770000}"/>
    <cellStyle name="Normal 60 6 3 3" xfId="10404" xr:uid="{00000000-0005-0000-0000-0000B5280000}"/>
    <cellStyle name="Normal 60 6 3 3 3" xfId="25502" xr:uid="{00000000-0005-0000-0000-0000B2630000}"/>
    <cellStyle name="Normal 60 6 3 5" xfId="20489" xr:uid="{00000000-0005-0000-0000-00001D500000}"/>
    <cellStyle name="Normal 60 6 4" xfId="12082" xr:uid="{00000000-0005-0000-0000-0000432F0000}"/>
    <cellStyle name="Normal 60 6 4 3" xfId="27177" xr:uid="{00000000-0005-0000-0000-00003D6A0000}"/>
    <cellStyle name="Normal 60 6 5" xfId="7061" xr:uid="{00000000-0005-0000-0000-0000A61B0000}"/>
    <cellStyle name="Normal 60 6 5 3" xfId="22160" xr:uid="{00000000-0005-0000-0000-0000A4560000}"/>
    <cellStyle name="Normal 60 6 7" xfId="17147" xr:uid="{00000000-0005-0000-0000-00000F430000}"/>
    <cellStyle name="Normal 60 7" xfId="2839" xr:uid="{00000000-0005-0000-0000-0000280B0000}"/>
    <cellStyle name="Normal 60 7 2" xfId="12917" xr:uid="{00000000-0005-0000-0000-000086320000}"/>
    <cellStyle name="Normal 60 7 2 3" xfId="28012" xr:uid="{00000000-0005-0000-0000-0000806D0000}"/>
    <cellStyle name="Normal 60 7 3" xfId="7897" xr:uid="{00000000-0005-0000-0000-0000EA1E0000}"/>
    <cellStyle name="Normal 60 7 3 3" xfId="22995" xr:uid="{00000000-0005-0000-0000-0000E7590000}"/>
    <cellStyle name="Normal 60 7 5" xfId="17982" xr:uid="{00000000-0005-0000-0000-000052460000}"/>
    <cellStyle name="Normal 60 8" xfId="4533" xr:uid="{00000000-0005-0000-0000-0000C6110000}"/>
    <cellStyle name="Normal 60 8 2" xfId="14588" xr:uid="{00000000-0005-0000-0000-00000D390000}"/>
    <cellStyle name="Normal 60 8 2 3" xfId="29683" xr:uid="{00000000-0005-0000-0000-000007740000}"/>
    <cellStyle name="Normal 60 8 3" xfId="9568" xr:uid="{00000000-0005-0000-0000-000071250000}"/>
    <cellStyle name="Normal 60 8 3 3" xfId="24666" xr:uid="{00000000-0005-0000-0000-00006E600000}"/>
    <cellStyle name="Normal 60 8 5" xfId="19653" xr:uid="{00000000-0005-0000-0000-0000D94C0000}"/>
    <cellStyle name="Normal 60 9" xfId="11244" xr:uid="{00000000-0005-0000-0000-0000FD2B0000}"/>
    <cellStyle name="Normal 60 9 3" xfId="26341" xr:uid="{00000000-0005-0000-0000-0000F9660000}"/>
    <cellStyle name="Normal 61" xfId="878" xr:uid="{00000000-0005-0000-0000-00007D030000}"/>
    <cellStyle name="Normal 61 2" xfId="879" xr:uid="{00000000-0005-0000-0000-00007E030000}"/>
    <cellStyle name="Normal 62" xfId="880" xr:uid="{00000000-0005-0000-0000-00007F030000}"/>
    <cellStyle name="Normal 62 2" xfId="881" xr:uid="{00000000-0005-0000-0000-000080030000}"/>
    <cellStyle name="Normal 63" xfId="882" xr:uid="{00000000-0005-0000-0000-000081030000}"/>
    <cellStyle name="Normal 64" xfId="883" xr:uid="{00000000-0005-0000-0000-000082030000}"/>
    <cellStyle name="Normal 64 10" xfId="6224" xr:uid="{00000000-0005-0000-0000-000061180000}"/>
    <cellStyle name="Normal 64 10 3" xfId="21325" xr:uid="{00000000-0005-0000-0000-000061530000}"/>
    <cellStyle name="Normal 64 12" xfId="16310" xr:uid="{00000000-0005-0000-0000-0000CA3F0000}"/>
    <cellStyle name="Normal 64 2" xfId="1189" xr:uid="{00000000-0005-0000-0000-0000B5040000}"/>
    <cellStyle name="Normal 64 2 11" xfId="16364" xr:uid="{00000000-0005-0000-0000-000000400000}"/>
    <cellStyle name="Normal 64 2 2" xfId="1297" xr:uid="{00000000-0005-0000-0000-000021050000}"/>
    <cellStyle name="Normal 64 2 2 10" xfId="16468" xr:uid="{00000000-0005-0000-0000-000068400000}"/>
    <cellStyle name="Normal 64 2 2 2" xfId="1514" xr:uid="{00000000-0005-0000-0000-0000FA050000}"/>
    <cellStyle name="Normal 64 2 2 2 2" xfId="1935" xr:uid="{00000000-0005-0000-0000-00009F070000}"/>
    <cellStyle name="Normal 64 2 2 2 2 2" xfId="2774" xr:uid="{00000000-0005-0000-0000-0000E60A0000}"/>
    <cellStyle name="Normal 64 2 2 2 2 2 2" xfId="4463" xr:uid="{00000000-0005-0000-0000-000080110000}"/>
    <cellStyle name="Normal 64 2 2 2 2 2 2 2" xfId="14536" xr:uid="{00000000-0005-0000-0000-0000D9380000}"/>
    <cellStyle name="Normal 64 2 2 2 2 2 2 2 3" xfId="29631" xr:uid="{00000000-0005-0000-0000-0000D3730000}"/>
    <cellStyle name="Normal 64 2 2 2 2 2 2 3" xfId="9516" xr:uid="{00000000-0005-0000-0000-00003D250000}"/>
    <cellStyle name="Normal 64 2 2 2 2 2 2 3 3" xfId="24614" xr:uid="{00000000-0005-0000-0000-00003A600000}"/>
    <cellStyle name="Normal 64 2 2 2 2 2 2 5" xfId="19601" xr:uid="{00000000-0005-0000-0000-0000A54C0000}"/>
    <cellStyle name="Normal 64 2 2 2 2 2 3" xfId="6155" xr:uid="{00000000-0005-0000-0000-00001C180000}"/>
    <cellStyle name="Normal 64 2 2 2 2 2 3 2" xfId="16207" xr:uid="{00000000-0005-0000-0000-0000603F0000}"/>
    <cellStyle name="Normal 64 2 2 2 2 2 3 3" xfId="11187" xr:uid="{00000000-0005-0000-0000-0000C42B0000}"/>
    <cellStyle name="Normal 64 2 2 2 2 2 3 3 3" xfId="26285" xr:uid="{00000000-0005-0000-0000-0000C1660000}"/>
    <cellStyle name="Normal 64 2 2 2 2 2 3 5" xfId="21272" xr:uid="{00000000-0005-0000-0000-00002C530000}"/>
    <cellStyle name="Normal 64 2 2 2 2 2 4" xfId="12865" xr:uid="{00000000-0005-0000-0000-000052320000}"/>
    <cellStyle name="Normal 64 2 2 2 2 2 4 3" xfId="27960" xr:uid="{00000000-0005-0000-0000-00004C6D0000}"/>
    <cellStyle name="Normal 64 2 2 2 2 2 5" xfId="7844" xr:uid="{00000000-0005-0000-0000-0000B51E0000}"/>
    <cellStyle name="Normal 64 2 2 2 2 2 5 3" xfId="22943" xr:uid="{00000000-0005-0000-0000-0000B3590000}"/>
    <cellStyle name="Normal 64 2 2 2 2 2 7" xfId="17930" xr:uid="{00000000-0005-0000-0000-00001E460000}"/>
    <cellStyle name="Normal 64 2 2 2 2 3" xfId="3626" xr:uid="{00000000-0005-0000-0000-00003B0E0000}"/>
    <cellStyle name="Normal 64 2 2 2 2 3 2" xfId="13700" xr:uid="{00000000-0005-0000-0000-000095350000}"/>
    <cellStyle name="Normal 64 2 2 2 2 3 2 3" xfId="28795" xr:uid="{00000000-0005-0000-0000-00008F700000}"/>
    <cellStyle name="Normal 64 2 2 2 2 3 3" xfId="8680" xr:uid="{00000000-0005-0000-0000-0000F9210000}"/>
    <cellStyle name="Normal 64 2 2 2 2 3 3 3" xfId="23778" xr:uid="{00000000-0005-0000-0000-0000F65C0000}"/>
    <cellStyle name="Normal 64 2 2 2 2 3 5" xfId="18765" xr:uid="{00000000-0005-0000-0000-000061490000}"/>
    <cellStyle name="Normal 64 2 2 2 2 4" xfId="5319" xr:uid="{00000000-0005-0000-0000-0000D8140000}"/>
    <cellStyle name="Normal 64 2 2 2 2 4 2" xfId="15371" xr:uid="{00000000-0005-0000-0000-00001C3C0000}"/>
    <cellStyle name="Normal 64 2 2 2 2 4 2 3" xfId="30466" xr:uid="{00000000-0005-0000-0000-000016770000}"/>
    <cellStyle name="Normal 64 2 2 2 2 4 3" xfId="10351" xr:uid="{00000000-0005-0000-0000-000080280000}"/>
    <cellStyle name="Normal 64 2 2 2 2 4 3 3" xfId="25449" xr:uid="{00000000-0005-0000-0000-00007D630000}"/>
    <cellStyle name="Normal 64 2 2 2 2 4 5" xfId="20436" xr:uid="{00000000-0005-0000-0000-0000E84F0000}"/>
    <cellStyle name="Normal 64 2 2 2 2 5" xfId="12029" xr:uid="{00000000-0005-0000-0000-00000E2F0000}"/>
    <cellStyle name="Normal 64 2 2 2 2 5 3" xfId="27124" xr:uid="{00000000-0005-0000-0000-0000086A0000}"/>
    <cellStyle name="Normal 64 2 2 2 2 6" xfId="7008" xr:uid="{00000000-0005-0000-0000-0000711B0000}"/>
    <cellStyle name="Normal 64 2 2 2 2 6 3" xfId="22107" xr:uid="{00000000-0005-0000-0000-00006F560000}"/>
    <cellStyle name="Normal 64 2 2 2 2 8" xfId="17094" xr:uid="{00000000-0005-0000-0000-0000DA420000}"/>
    <cellStyle name="Normal 64 2 2 2 3" xfId="2356" xr:uid="{00000000-0005-0000-0000-000044090000}"/>
    <cellStyle name="Normal 64 2 2 2 3 2" xfId="4045" xr:uid="{00000000-0005-0000-0000-0000DE0F0000}"/>
    <cellStyle name="Normal 64 2 2 2 3 2 2" xfId="14118" xr:uid="{00000000-0005-0000-0000-000037370000}"/>
    <cellStyle name="Normal 64 2 2 2 3 2 2 3" xfId="29213" xr:uid="{00000000-0005-0000-0000-000031720000}"/>
    <cellStyle name="Normal 64 2 2 2 3 2 3" xfId="9098" xr:uid="{00000000-0005-0000-0000-00009B230000}"/>
    <cellStyle name="Normal 64 2 2 2 3 2 3 3" xfId="24196" xr:uid="{00000000-0005-0000-0000-0000985E0000}"/>
    <cellStyle name="Normal 64 2 2 2 3 2 5" xfId="19183" xr:uid="{00000000-0005-0000-0000-0000034B0000}"/>
    <cellStyle name="Normal 64 2 2 2 3 3" xfId="5737" xr:uid="{00000000-0005-0000-0000-00007A160000}"/>
    <cellStyle name="Normal 64 2 2 2 3 3 2" xfId="15789" xr:uid="{00000000-0005-0000-0000-0000BE3D0000}"/>
    <cellStyle name="Normal 64 2 2 2 3 3 2 3" xfId="30884" xr:uid="{00000000-0005-0000-0000-0000B8780000}"/>
    <cellStyle name="Normal 64 2 2 2 3 3 3" xfId="10769" xr:uid="{00000000-0005-0000-0000-0000222A0000}"/>
    <cellStyle name="Normal 64 2 2 2 3 3 3 3" xfId="25867" xr:uid="{00000000-0005-0000-0000-00001F650000}"/>
    <cellStyle name="Normal 64 2 2 2 3 3 5" xfId="20854" xr:uid="{00000000-0005-0000-0000-00008A510000}"/>
    <cellStyle name="Normal 64 2 2 2 3 4" xfId="12447" xr:uid="{00000000-0005-0000-0000-0000B0300000}"/>
    <cellStyle name="Normal 64 2 2 2 3 4 3" xfId="27542" xr:uid="{00000000-0005-0000-0000-0000AA6B0000}"/>
    <cellStyle name="Normal 64 2 2 2 3 5" xfId="7426" xr:uid="{00000000-0005-0000-0000-0000131D0000}"/>
    <cellStyle name="Normal 64 2 2 2 3 5 3" xfId="22525" xr:uid="{00000000-0005-0000-0000-000011580000}"/>
    <cellStyle name="Normal 64 2 2 2 3 7" xfId="17512" xr:uid="{00000000-0005-0000-0000-00007C440000}"/>
    <cellStyle name="Normal 64 2 2 2 4" xfId="3208" xr:uid="{00000000-0005-0000-0000-0000990C0000}"/>
    <cellStyle name="Normal 64 2 2 2 4 2" xfId="13282" xr:uid="{00000000-0005-0000-0000-0000F3330000}"/>
    <cellStyle name="Normal 64 2 2 2 4 2 3" xfId="28377" xr:uid="{00000000-0005-0000-0000-0000ED6E0000}"/>
    <cellStyle name="Normal 64 2 2 2 4 3" xfId="8262" xr:uid="{00000000-0005-0000-0000-000057200000}"/>
    <cellStyle name="Normal 64 2 2 2 4 3 3" xfId="23360" xr:uid="{00000000-0005-0000-0000-0000545B0000}"/>
    <cellStyle name="Normal 64 2 2 2 4 5" xfId="18347" xr:uid="{00000000-0005-0000-0000-0000BF470000}"/>
    <cellStyle name="Normal 64 2 2 2 5" xfId="4901" xr:uid="{00000000-0005-0000-0000-000036130000}"/>
    <cellStyle name="Normal 64 2 2 2 5 2" xfId="14953" xr:uid="{00000000-0005-0000-0000-00007A3A0000}"/>
    <cellStyle name="Normal 64 2 2 2 5 2 3" xfId="30048" xr:uid="{00000000-0005-0000-0000-000074750000}"/>
    <cellStyle name="Normal 64 2 2 2 5 3" xfId="9933" xr:uid="{00000000-0005-0000-0000-0000DE260000}"/>
    <cellStyle name="Normal 64 2 2 2 5 3 3" xfId="25031" xr:uid="{00000000-0005-0000-0000-0000DB610000}"/>
    <cellStyle name="Normal 64 2 2 2 5 5" xfId="20018" xr:uid="{00000000-0005-0000-0000-0000464E0000}"/>
    <cellStyle name="Normal 64 2 2 2 6" xfId="11611" xr:uid="{00000000-0005-0000-0000-00006C2D0000}"/>
    <cellStyle name="Normal 64 2 2 2 6 3" xfId="26706" xr:uid="{00000000-0005-0000-0000-000066680000}"/>
    <cellStyle name="Normal 64 2 2 2 7" xfId="6590" xr:uid="{00000000-0005-0000-0000-0000CF190000}"/>
    <cellStyle name="Normal 64 2 2 2 7 3" xfId="21689" xr:uid="{00000000-0005-0000-0000-0000CD540000}"/>
    <cellStyle name="Normal 64 2 2 2 9" xfId="16676" xr:uid="{00000000-0005-0000-0000-000038410000}"/>
    <cellStyle name="Normal 64 2 2 3" xfId="1727" xr:uid="{00000000-0005-0000-0000-0000CF060000}"/>
    <cellStyle name="Normal 64 2 2 3 2" xfId="2566" xr:uid="{00000000-0005-0000-0000-0000160A0000}"/>
    <cellStyle name="Normal 64 2 2 3 2 2" xfId="4255" xr:uid="{00000000-0005-0000-0000-0000B0100000}"/>
    <cellStyle name="Normal 64 2 2 3 2 2 2" xfId="14328" xr:uid="{00000000-0005-0000-0000-000009380000}"/>
    <cellStyle name="Normal 64 2 2 3 2 2 2 3" xfId="29423" xr:uid="{00000000-0005-0000-0000-000003730000}"/>
    <cellStyle name="Normal 64 2 2 3 2 2 3" xfId="9308" xr:uid="{00000000-0005-0000-0000-00006D240000}"/>
    <cellStyle name="Normal 64 2 2 3 2 2 3 3" xfId="24406" xr:uid="{00000000-0005-0000-0000-00006A5F0000}"/>
    <cellStyle name="Normal 64 2 2 3 2 2 5" xfId="19393" xr:uid="{00000000-0005-0000-0000-0000D54B0000}"/>
    <cellStyle name="Normal 64 2 2 3 2 3" xfId="5947" xr:uid="{00000000-0005-0000-0000-00004C170000}"/>
    <cellStyle name="Normal 64 2 2 3 2 3 2" xfId="15999" xr:uid="{00000000-0005-0000-0000-0000903E0000}"/>
    <cellStyle name="Normal 64 2 2 3 2 3 2 3" xfId="31094" xr:uid="{00000000-0005-0000-0000-00008A790000}"/>
    <cellStyle name="Normal 64 2 2 3 2 3 3" xfId="10979" xr:uid="{00000000-0005-0000-0000-0000F42A0000}"/>
    <cellStyle name="Normal 64 2 2 3 2 3 3 3" xfId="26077" xr:uid="{00000000-0005-0000-0000-0000F1650000}"/>
    <cellStyle name="Normal 64 2 2 3 2 3 5" xfId="21064" xr:uid="{00000000-0005-0000-0000-00005C520000}"/>
    <cellStyle name="Normal 64 2 2 3 2 4" xfId="12657" xr:uid="{00000000-0005-0000-0000-000082310000}"/>
    <cellStyle name="Normal 64 2 2 3 2 4 3" xfId="27752" xr:uid="{00000000-0005-0000-0000-00007C6C0000}"/>
    <cellStyle name="Normal 64 2 2 3 2 5" xfId="7636" xr:uid="{00000000-0005-0000-0000-0000E51D0000}"/>
    <cellStyle name="Normal 64 2 2 3 2 5 3" xfId="22735" xr:uid="{00000000-0005-0000-0000-0000E3580000}"/>
    <cellStyle name="Normal 64 2 2 3 2 7" xfId="17722" xr:uid="{00000000-0005-0000-0000-00004E450000}"/>
    <cellStyle name="Normal 64 2 2 3 3" xfId="3418" xr:uid="{00000000-0005-0000-0000-00006B0D0000}"/>
    <cellStyle name="Normal 64 2 2 3 3 2" xfId="13492" xr:uid="{00000000-0005-0000-0000-0000C5340000}"/>
    <cellStyle name="Normal 64 2 2 3 3 2 3" xfId="28587" xr:uid="{00000000-0005-0000-0000-0000BF6F0000}"/>
    <cellStyle name="Normal 64 2 2 3 3 3" xfId="8472" xr:uid="{00000000-0005-0000-0000-000029210000}"/>
    <cellStyle name="Normal 64 2 2 3 3 3 3" xfId="23570" xr:uid="{00000000-0005-0000-0000-0000265C0000}"/>
    <cellStyle name="Normal 64 2 2 3 3 5" xfId="18557" xr:uid="{00000000-0005-0000-0000-000091480000}"/>
    <cellStyle name="Normal 64 2 2 3 4" xfId="5111" xr:uid="{00000000-0005-0000-0000-000008140000}"/>
    <cellStyle name="Normal 64 2 2 3 4 2" xfId="15163" xr:uid="{00000000-0005-0000-0000-00004C3B0000}"/>
    <cellStyle name="Normal 64 2 2 3 4 2 3" xfId="30258" xr:uid="{00000000-0005-0000-0000-000046760000}"/>
    <cellStyle name="Normal 64 2 2 3 4 3" xfId="10143" xr:uid="{00000000-0005-0000-0000-0000B0270000}"/>
    <cellStyle name="Normal 64 2 2 3 4 3 3" xfId="25241" xr:uid="{00000000-0005-0000-0000-0000AD620000}"/>
    <cellStyle name="Normal 64 2 2 3 4 5" xfId="20228" xr:uid="{00000000-0005-0000-0000-0000184F0000}"/>
    <cellStyle name="Normal 64 2 2 3 5" xfId="11821" xr:uid="{00000000-0005-0000-0000-00003E2E0000}"/>
    <cellStyle name="Normal 64 2 2 3 5 3" xfId="26916" xr:uid="{00000000-0005-0000-0000-000038690000}"/>
    <cellStyle name="Normal 64 2 2 3 6" xfId="6800" xr:uid="{00000000-0005-0000-0000-0000A11A0000}"/>
    <cellStyle name="Normal 64 2 2 3 6 3" xfId="21899" xr:uid="{00000000-0005-0000-0000-00009F550000}"/>
    <cellStyle name="Normal 64 2 2 3 8" xfId="16886" xr:uid="{00000000-0005-0000-0000-00000A420000}"/>
    <cellStyle name="Normal 64 2 2 4" xfId="2148" xr:uid="{00000000-0005-0000-0000-000074080000}"/>
    <cellStyle name="Normal 64 2 2 4 2" xfId="3837" xr:uid="{00000000-0005-0000-0000-00000E0F0000}"/>
    <cellStyle name="Normal 64 2 2 4 2 2" xfId="13910" xr:uid="{00000000-0005-0000-0000-000067360000}"/>
    <cellStyle name="Normal 64 2 2 4 2 2 3" xfId="29005" xr:uid="{00000000-0005-0000-0000-000061710000}"/>
    <cellStyle name="Normal 64 2 2 4 2 3" xfId="8890" xr:uid="{00000000-0005-0000-0000-0000CB220000}"/>
    <cellStyle name="Normal 64 2 2 4 2 3 3" xfId="23988" xr:uid="{00000000-0005-0000-0000-0000C85D0000}"/>
    <cellStyle name="Normal 64 2 2 4 2 5" xfId="18975" xr:uid="{00000000-0005-0000-0000-0000334A0000}"/>
    <cellStyle name="Normal 64 2 2 4 3" xfId="5529" xr:uid="{00000000-0005-0000-0000-0000AA150000}"/>
    <cellStyle name="Normal 64 2 2 4 3 2" xfId="15581" xr:uid="{00000000-0005-0000-0000-0000EE3C0000}"/>
    <cellStyle name="Normal 64 2 2 4 3 2 3" xfId="30676" xr:uid="{00000000-0005-0000-0000-0000E8770000}"/>
    <cellStyle name="Normal 64 2 2 4 3 3" xfId="10561" xr:uid="{00000000-0005-0000-0000-000052290000}"/>
    <cellStyle name="Normal 64 2 2 4 3 3 3" xfId="25659" xr:uid="{00000000-0005-0000-0000-00004F640000}"/>
    <cellStyle name="Normal 64 2 2 4 3 5" xfId="20646" xr:uid="{00000000-0005-0000-0000-0000BA500000}"/>
    <cellStyle name="Normal 64 2 2 4 4" xfId="12239" xr:uid="{00000000-0005-0000-0000-0000E02F0000}"/>
    <cellStyle name="Normal 64 2 2 4 4 3" xfId="27334" xr:uid="{00000000-0005-0000-0000-0000DA6A0000}"/>
    <cellStyle name="Normal 64 2 2 4 5" xfId="7218" xr:uid="{00000000-0005-0000-0000-0000431C0000}"/>
    <cellStyle name="Normal 64 2 2 4 5 3" xfId="22317" xr:uid="{00000000-0005-0000-0000-000041570000}"/>
    <cellStyle name="Normal 64 2 2 4 7" xfId="17304" xr:uid="{00000000-0005-0000-0000-0000AC430000}"/>
    <cellStyle name="Normal 64 2 2 5" xfId="3000" xr:uid="{00000000-0005-0000-0000-0000C90B0000}"/>
    <cellStyle name="Normal 64 2 2 5 2" xfId="13074" xr:uid="{00000000-0005-0000-0000-000023330000}"/>
    <cellStyle name="Normal 64 2 2 5 2 3" xfId="28169" xr:uid="{00000000-0005-0000-0000-00001D6E0000}"/>
    <cellStyle name="Normal 64 2 2 5 3" xfId="8054" xr:uid="{00000000-0005-0000-0000-0000871F0000}"/>
    <cellStyle name="Normal 64 2 2 5 3 3" xfId="23152" xr:uid="{00000000-0005-0000-0000-0000845A0000}"/>
    <cellStyle name="Normal 64 2 2 5 5" xfId="18139" xr:uid="{00000000-0005-0000-0000-0000EF460000}"/>
    <cellStyle name="Normal 64 2 2 6" xfId="4693" xr:uid="{00000000-0005-0000-0000-000066120000}"/>
    <cellStyle name="Normal 64 2 2 6 2" xfId="14745" xr:uid="{00000000-0005-0000-0000-0000AA390000}"/>
    <cellStyle name="Normal 64 2 2 6 2 3" xfId="29840" xr:uid="{00000000-0005-0000-0000-0000A4740000}"/>
    <cellStyle name="Normal 64 2 2 6 3" xfId="9725" xr:uid="{00000000-0005-0000-0000-00000E260000}"/>
    <cellStyle name="Normal 64 2 2 6 3 3" xfId="24823" xr:uid="{00000000-0005-0000-0000-00000B610000}"/>
    <cellStyle name="Normal 64 2 2 6 5" xfId="19810" xr:uid="{00000000-0005-0000-0000-0000764D0000}"/>
    <cellStyle name="Normal 64 2 2 7" xfId="11403" xr:uid="{00000000-0005-0000-0000-00009C2C0000}"/>
    <cellStyle name="Normal 64 2 2 7 3" xfId="26498" xr:uid="{00000000-0005-0000-0000-000096670000}"/>
    <cellStyle name="Normal 64 2 2 8" xfId="6382" xr:uid="{00000000-0005-0000-0000-0000FF180000}"/>
    <cellStyle name="Normal 64 2 2 8 3" xfId="21481" xr:uid="{00000000-0005-0000-0000-0000FD530000}"/>
    <cellStyle name="Normal 64 2 3" xfId="1410" xr:uid="{00000000-0005-0000-0000-000092050000}"/>
    <cellStyle name="Normal 64 2 3 2" xfId="1831" xr:uid="{00000000-0005-0000-0000-000037070000}"/>
    <cellStyle name="Normal 64 2 3 2 2" xfId="2670" xr:uid="{00000000-0005-0000-0000-00007E0A0000}"/>
    <cellStyle name="Normal 64 2 3 2 2 2" xfId="4359" xr:uid="{00000000-0005-0000-0000-000018110000}"/>
    <cellStyle name="Normal 64 2 3 2 2 2 2" xfId="14432" xr:uid="{00000000-0005-0000-0000-000071380000}"/>
    <cellStyle name="Normal 64 2 3 2 2 2 2 3" xfId="29527" xr:uid="{00000000-0005-0000-0000-00006B730000}"/>
    <cellStyle name="Normal 64 2 3 2 2 2 3" xfId="9412" xr:uid="{00000000-0005-0000-0000-0000D5240000}"/>
    <cellStyle name="Normal 64 2 3 2 2 2 3 3" xfId="24510" xr:uid="{00000000-0005-0000-0000-0000D25F0000}"/>
    <cellStyle name="Normal 64 2 3 2 2 2 5" xfId="19497" xr:uid="{00000000-0005-0000-0000-00003D4C0000}"/>
    <cellStyle name="Normal 64 2 3 2 2 3" xfId="6051" xr:uid="{00000000-0005-0000-0000-0000B4170000}"/>
    <cellStyle name="Normal 64 2 3 2 2 3 2" xfId="16103" xr:uid="{00000000-0005-0000-0000-0000F83E0000}"/>
    <cellStyle name="Normal 64 2 3 2 2 3 2 3" xfId="31198" xr:uid="{00000000-0005-0000-0000-0000F2790000}"/>
    <cellStyle name="Normal 64 2 3 2 2 3 3" xfId="11083" xr:uid="{00000000-0005-0000-0000-00005C2B0000}"/>
    <cellStyle name="Normal 64 2 3 2 2 3 3 3" xfId="26181" xr:uid="{00000000-0005-0000-0000-000059660000}"/>
    <cellStyle name="Normal 64 2 3 2 2 3 5" xfId="21168" xr:uid="{00000000-0005-0000-0000-0000C4520000}"/>
    <cellStyle name="Normal 64 2 3 2 2 4" xfId="12761" xr:uid="{00000000-0005-0000-0000-0000EA310000}"/>
    <cellStyle name="Normal 64 2 3 2 2 4 3" xfId="27856" xr:uid="{00000000-0005-0000-0000-0000E46C0000}"/>
    <cellStyle name="Normal 64 2 3 2 2 5" xfId="7740" xr:uid="{00000000-0005-0000-0000-00004D1E0000}"/>
    <cellStyle name="Normal 64 2 3 2 2 5 3" xfId="22839" xr:uid="{00000000-0005-0000-0000-00004B590000}"/>
    <cellStyle name="Normal 64 2 3 2 2 7" xfId="17826" xr:uid="{00000000-0005-0000-0000-0000B6450000}"/>
    <cellStyle name="Normal 64 2 3 2 3" xfId="3522" xr:uid="{00000000-0005-0000-0000-0000D30D0000}"/>
    <cellStyle name="Normal 64 2 3 2 3 2" xfId="13596" xr:uid="{00000000-0005-0000-0000-00002D350000}"/>
    <cellStyle name="Normal 64 2 3 2 3 2 3" xfId="28691" xr:uid="{00000000-0005-0000-0000-000027700000}"/>
    <cellStyle name="Normal 64 2 3 2 3 3" xfId="8576" xr:uid="{00000000-0005-0000-0000-000091210000}"/>
    <cellStyle name="Normal 64 2 3 2 3 3 3" xfId="23674" xr:uid="{00000000-0005-0000-0000-00008E5C0000}"/>
    <cellStyle name="Normal 64 2 3 2 3 5" xfId="18661" xr:uid="{00000000-0005-0000-0000-0000F9480000}"/>
    <cellStyle name="Normal 64 2 3 2 4" xfId="5215" xr:uid="{00000000-0005-0000-0000-000070140000}"/>
    <cellStyle name="Normal 64 2 3 2 4 2" xfId="15267" xr:uid="{00000000-0005-0000-0000-0000B43B0000}"/>
    <cellStyle name="Normal 64 2 3 2 4 2 3" xfId="30362" xr:uid="{00000000-0005-0000-0000-0000AE760000}"/>
    <cellStyle name="Normal 64 2 3 2 4 3" xfId="10247" xr:uid="{00000000-0005-0000-0000-000018280000}"/>
    <cellStyle name="Normal 64 2 3 2 4 3 3" xfId="25345" xr:uid="{00000000-0005-0000-0000-000015630000}"/>
    <cellStyle name="Normal 64 2 3 2 4 5" xfId="20332" xr:uid="{00000000-0005-0000-0000-0000804F0000}"/>
    <cellStyle name="Normal 64 2 3 2 5" xfId="11925" xr:uid="{00000000-0005-0000-0000-0000A62E0000}"/>
    <cellStyle name="Normal 64 2 3 2 5 3" xfId="27020" xr:uid="{00000000-0005-0000-0000-0000A0690000}"/>
    <cellStyle name="Normal 64 2 3 2 6" xfId="6904" xr:uid="{00000000-0005-0000-0000-0000091B0000}"/>
    <cellStyle name="Normal 64 2 3 2 6 3" xfId="22003" xr:uid="{00000000-0005-0000-0000-000007560000}"/>
    <cellStyle name="Normal 64 2 3 2 8" xfId="16990" xr:uid="{00000000-0005-0000-0000-000072420000}"/>
    <cellStyle name="Normal 64 2 3 3" xfId="2252" xr:uid="{00000000-0005-0000-0000-0000DC080000}"/>
    <cellStyle name="Normal 64 2 3 3 2" xfId="3941" xr:uid="{00000000-0005-0000-0000-0000760F0000}"/>
    <cellStyle name="Normal 64 2 3 3 2 2" xfId="14014" xr:uid="{00000000-0005-0000-0000-0000CF360000}"/>
    <cellStyle name="Normal 64 2 3 3 2 2 3" xfId="29109" xr:uid="{00000000-0005-0000-0000-0000C9710000}"/>
    <cellStyle name="Normal 64 2 3 3 2 3" xfId="8994" xr:uid="{00000000-0005-0000-0000-000033230000}"/>
    <cellStyle name="Normal 64 2 3 3 2 3 3" xfId="24092" xr:uid="{00000000-0005-0000-0000-0000305E0000}"/>
    <cellStyle name="Normal 64 2 3 3 2 5" xfId="19079" xr:uid="{00000000-0005-0000-0000-00009B4A0000}"/>
    <cellStyle name="Normal 64 2 3 3 3" xfId="5633" xr:uid="{00000000-0005-0000-0000-000012160000}"/>
    <cellStyle name="Normal 64 2 3 3 3 2" xfId="15685" xr:uid="{00000000-0005-0000-0000-0000563D0000}"/>
    <cellStyle name="Normal 64 2 3 3 3 2 3" xfId="30780" xr:uid="{00000000-0005-0000-0000-000050780000}"/>
    <cellStyle name="Normal 64 2 3 3 3 3" xfId="10665" xr:uid="{00000000-0005-0000-0000-0000BA290000}"/>
    <cellStyle name="Normal 64 2 3 3 3 3 3" xfId="25763" xr:uid="{00000000-0005-0000-0000-0000B7640000}"/>
    <cellStyle name="Normal 64 2 3 3 3 5" xfId="20750" xr:uid="{00000000-0005-0000-0000-000022510000}"/>
    <cellStyle name="Normal 64 2 3 3 4" xfId="12343" xr:uid="{00000000-0005-0000-0000-000048300000}"/>
    <cellStyle name="Normal 64 2 3 3 4 3" xfId="27438" xr:uid="{00000000-0005-0000-0000-0000426B0000}"/>
    <cellStyle name="Normal 64 2 3 3 5" xfId="7322" xr:uid="{00000000-0005-0000-0000-0000AB1C0000}"/>
    <cellStyle name="Normal 64 2 3 3 5 3" xfId="22421" xr:uid="{00000000-0005-0000-0000-0000A9570000}"/>
    <cellStyle name="Normal 64 2 3 3 7" xfId="17408" xr:uid="{00000000-0005-0000-0000-000014440000}"/>
    <cellStyle name="Normal 64 2 3 4" xfId="3104" xr:uid="{00000000-0005-0000-0000-0000310C0000}"/>
    <cellStyle name="Normal 64 2 3 4 2" xfId="13178" xr:uid="{00000000-0005-0000-0000-00008B330000}"/>
    <cellStyle name="Normal 64 2 3 4 2 3" xfId="28273" xr:uid="{00000000-0005-0000-0000-0000856E0000}"/>
    <cellStyle name="Normal 64 2 3 4 3" xfId="8158" xr:uid="{00000000-0005-0000-0000-0000EF1F0000}"/>
    <cellStyle name="Normal 64 2 3 4 3 3" xfId="23256" xr:uid="{00000000-0005-0000-0000-0000EC5A0000}"/>
    <cellStyle name="Normal 64 2 3 4 5" xfId="18243" xr:uid="{00000000-0005-0000-0000-000057470000}"/>
    <cellStyle name="Normal 64 2 3 5" xfId="4797" xr:uid="{00000000-0005-0000-0000-0000CE120000}"/>
    <cellStyle name="Normal 64 2 3 5 2" xfId="14849" xr:uid="{00000000-0005-0000-0000-0000123A0000}"/>
    <cellStyle name="Normal 64 2 3 5 2 3" xfId="29944" xr:uid="{00000000-0005-0000-0000-00000C750000}"/>
    <cellStyle name="Normal 64 2 3 5 3" xfId="9829" xr:uid="{00000000-0005-0000-0000-000076260000}"/>
    <cellStyle name="Normal 64 2 3 5 3 3" xfId="24927" xr:uid="{00000000-0005-0000-0000-000073610000}"/>
    <cellStyle name="Normal 64 2 3 5 5" xfId="19914" xr:uid="{00000000-0005-0000-0000-0000DE4D0000}"/>
    <cellStyle name="Normal 64 2 3 6" xfId="11507" xr:uid="{00000000-0005-0000-0000-0000042D0000}"/>
    <cellStyle name="Normal 64 2 3 6 3" xfId="26602" xr:uid="{00000000-0005-0000-0000-0000FE670000}"/>
    <cellStyle name="Normal 64 2 3 7" xfId="6486" xr:uid="{00000000-0005-0000-0000-000067190000}"/>
    <cellStyle name="Normal 64 2 3 7 3" xfId="21585" xr:uid="{00000000-0005-0000-0000-000065540000}"/>
    <cellStyle name="Normal 64 2 3 9" xfId="16572" xr:uid="{00000000-0005-0000-0000-0000D0400000}"/>
    <cellStyle name="Normal 64 2 4" xfId="1623" xr:uid="{00000000-0005-0000-0000-000067060000}"/>
    <cellStyle name="Normal 64 2 4 2" xfId="2462" xr:uid="{00000000-0005-0000-0000-0000AE090000}"/>
    <cellStyle name="Normal 64 2 4 2 2" xfId="4151" xr:uid="{00000000-0005-0000-0000-000048100000}"/>
    <cellStyle name="Normal 64 2 4 2 2 2" xfId="14224" xr:uid="{00000000-0005-0000-0000-0000A1370000}"/>
    <cellStyle name="Normal 64 2 4 2 2 2 3" xfId="29319" xr:uid="{00000000-0005-0000-0000-00009B720000}"/>
    <cellStyle name="Normal 64 2 4 2 2 3" xfId="9204" xr:uid="{00000000-0005-0000-0000-000005240000}"/>
    <cellStyle name="Normal 64 2 4 2 2 3 3" xfId="24302" xr:uid="{00000000-0005-0000-0000-0000025F0000}"/>
    <cellStyle name="Normal 64 2 4 2 2 5" xfId="19289" xr:uid="{00000000-0005-0000-0000-00006D4B0000}"/>
    <cellStyle name="Normal 64 2 4 2 3" xfId="5843" xr:uid="{00000000-0005-0000-0000-0000E4160000}"/>
    <cellStyle name="Normal 64 2 4 2 3 2" xfId="15895" xr:uid="{00000000-0005-0000-0000-0000283E0000}"/>
    <cellStyle name="Normal 64 2 4 2 3 2 3" xfId="30990" xr:uid="{00000000-0005-0000-0000-000022790000}"/>
    <cellStyle name="Normal 64 2 4 2 3 3" xfId="10875" xr:uid="{00000000-0005-0000-0000-00008C2A0000}"/>
    <cellStyle name="Normal 64 2 4 2 3 3 3" xfId="25973" xr:uid="{00000000-0005-0000-0000-000089650000}"/>
    <cellStyle name="Normal 64 2 4 2 3 5" xfId="20960" xr:uid="{00000000-0005-0000-0000-0000F4510000}"/>
    <cellStyle name="Normal 64 2 4 2 4" xfId="12553" xr:uid="{00000000-0005-0000-0000-00001A310000}"/>
    <cellStyle name="Normal 64 2 4 2 4 3" xfId="27648" xr:uid="{00000000-0005-0000-0000-0000146C0000}"/>
    <cellStyle name="Normal 64 2 4 2 5" xfId="7532" xr:uid="{00000000-0005-0000-0000-00007D1D0000}"/>
    <cellStyle name="Normal 64 2 4 2 5 3" xfId="22631" xr:uid="{00000000-0005-0000-0000-00007B580000}"/>
    <cellStyle name="Normal 64 2 4 2 7" xfId="17618" xr:uid="{00000000-0005-0000-0000-0000E6440000}"/>
    <cellStyle name="Normal 64 2 4 3" xfId="3314" xr:uid="{00000000-0005-0000-0000-0000030D0000}"/>
    <cellStyle name="Normal 64 2 4 3 2" xfId="13388" xr:uid="{00000000-0005-0000-0000-00005D340000}"/>
    <cellStyle name="Normal 64 2 4 3 2 3" xfId="28483" xr:uid="{00000000-0005-0000-0000-0000576F0000}"/>
    <cellStyle name="Normal 64 2 4 3 3" xfId="8368" xr:uid="{00000000-0005-0000-0000-0000C1200000}"/>
    <cellStyle name="Normal 64 2 4 3 3 3" xfId="23466" xr:uid="{00000000-0005-0000-0000-0000BE5B0000}"/>
    <cellStyle name="Normal 64 2 4 3 5" xfId="18453" xr:uid="{00000000-0005-0000-0000-000029480000}"/>
    <cellStyle name="Normal 64 2 4 4" xfId="5007" xr:uid="{00000000-0005-0000-0000-0000A0130000}"/>
    <cellStyle name="Normal 64 2 4 4 2" xfId="15059" xr:uid="{00000000-0005-0000-0000-0000E43A0000}"/>
    <cellStyle name="Normal 64 2 4 4 2 3" xfId="30154" xr:uid="{00000000-0005-0000-0000-0000DE750000}"/>
    <cellStyle name="Normal 64 2 4 4 3" xfId="10039" xr:uid="{00000000-0005-0000-0000-000048270000}"/>
    <cellStyle name="Normal 64 2 4 4 3 3" xfId="25137" xr:uid="{00000000-0005-0000-0000-000045620000}"/>
    <cellStyle name="Normal 64 2 4 4 5" xfId="20124" xr:uid="{00000000-0005-0000-0000-0000B04E0000}"/>
    <cellStyle name="Normal 64 2 4 5" xfId="11717" xr:uid="{00000000-0005-0000-0000-0000D62D0000}"/>
    <cellStyle name="Normal 64 2 4 5 3" xfId="26812" xr:uid="{00000000-0005-0000-0000-0000D0680000}"/>
    <cellStyle name="Normal 64 2 4 6" xfId="6696" xr:uid="{00000000-0005-0000-0000-0000391A0000}"/>
    <cellStyle name="Normal 64 2 4 6 3" xfId="21795" xr:uid="{00000000-0005-0000-0000-000037550000}"/>
    <cellStyle name="Normal 64 2 4 8" xfId="16782" xr:uid="{00000000-0005-0000-0000-0000A2410000}"/>
    <cellStyle name="Normal 64 2 5" xfId="2044" xr:uid="{00000000-0005-0000-0000-00000C080000}"/>
    <cellStyle name="Normal 64 2 5 2" xfId="3733" xr:uid="{00000000-0005-0000-0000-0000A60E0000}"/>
    <cellStyle name="Normal 64 2 5 2 2" xfId="13806" xr:uid="{00000000-0005-0000-0000-0000FF350000}"/>
    <cellStyle name="Normal 64 2 5 2 2 3" xfId="28901" xr:uid="{00000000-0005-0000-0000-0000F9700000}"/>
    <cellStyle name="Normal 64 2 5 2 3" xfId="8786" xr:uid="{00000000-0005-0000-0000-000063220000}"/>
    <cellStyle name="Normal 64 2 5 2 3 3" xfId="23884" xr:uid="{00000000-0005-0000-0000-0000605D0000}"/>
    <cellStyle name="Normal 64 2 5 2 5" xfId="18871" xr:uid="{00000000-0005-0000-0000-0000CB490000}"/>
    <cellStyle name="Normal 64 2 5 3" xfId="5425" xr:uid="{00000000-0005-0000-0000-000042150000}"/>
    <cellStyle name="Normal 64 2 5 3 2" xfId="15477" xr:uid="{00000000-0005-0000-0000-0000863C0000}"/>
    <cellStyle name="Normal 64 2 5 3 2 3" xfId="30572" xr:uid="{00000000-0005-0000-0000-000080770000}"/>
    <cellStyle name="Normal 64 2 5 3 3" xfId="10457" xr:uid="{00000000-0005-0000-0000-0000EA280000}"/>
    <cellStyle name="Normal 64 2 5 3 3 3" xfId="25555" xr:uid="{00000000-0005-0000-0000-0000E7630000}"/>
    <cellStyle name="Normal 64 2 5 3 5" xfId="20542" xr:uid="{00000000-0005-0000-0000-000052500000}"/>
    <cellStyle name="Normal 64 2 5 4" xfId="12135" xr:uid="{00000000-0005-0000-0000-0000782F0000}"/>
    <cellStyle name="Normal 64 2 5 4 3" xfId="27230" xr:uid="{00000000-0005-0000-0000-0000726A0000}"/>
    <cellStyle name="Normal 64 2 5 5" xfId="7114" xr:uid="{00000000-0005-0000-0000-0000DB1B0000}"/>
    <cellStyle name="Normal 64 2 5 5 3" xfId="22213" xr:uid="{00000000-0005-0000-0000-0000D9560000}"/>
    <cellStyle name="Normal 64 2 5 7" xfId="17200" xr:uid="{00000000-0005-0000-0000-000044430000}"/>
    <cellStyle name="Normal 64 2 6" xfId="2896" xr:uid="{00000000-0005-0000-0000-0000610B0000}"/>
    <cellStyle name="Normal 64 2 6 2" xfId="12970" xr:uid="{00000000-0005-0000-0000-0000BB320000}"/>
    <cellStyle name="Normal 64 2 6 2 3" xfId="28065" xr:uid="{00000000-0005-0000-0000-0000B56D0000}"/>
    <cellStyle name="Normal 64 2 6 3" xfId="7950" xr:uid="{00000000-0005-0000-0000-00001F1F0000}"/>
    <cellStyle name="Normal 64 2 6 3 3" xfId="23048" xr:uid="{00000000-0005-0000-0000-00001C5A0000}"/>
    <cellStyle name="Normal 64 2 6 5" xfId="18035" xr:uid="{00000000-0005-0000-0000-000087460000}"/>
    <cellStyle name="Normal 64 2 7" xfId="4589" xr:uid="{00000000-0005-0000-0000-0000FE110000}"/>
    <cellStyle name="Normal 64 2 7 2" xfId="14641" xr:uid="{00000000-0005-0000-0000-000042390000}"/>
    <cellStyle name="Normal 64 2 7 2 3" xfId="29736" xr:uid="{00000000-0005-0000-0000-00003C740000}"/>
    <cellStyle name="Normal 64 2 7 3" xfId="9621" xr:uid="{00000000-0005-0000-0000-0000A6250000}"/>
    <cellStyle name="Normal 64 2 7 3 3" xfId="24719" xr:uid="{00000000-0005-0000-0000-0000A3600000}"/>
    <cellStyle name="Normal 64 2 7 5" xfId="19706" xr:uid="{00000000-0005-0000-0000-00000E4D0000}"/>
    <cellStyle name="Normal 64 2 8" xfId="11299" xr:uid="{00000000-0005-0000-0000-0000342C0000}"/>
    <cellStyle name="Normal 64 2 8 3" xfId="26394" xr:uid="{00000000-0005-0000-0000-00002E670000}"/>
    <cellStyle name="Normal 64 2 9" xfId="6278" xr:uid="{00000000-0005-0000-0000-000097180000}"/>
    <cellStyle name="Normal 64 2 9 3" xfId="21377" xr:uid="{00000000-0005-0000-0000-000095530000}"/>
    <cellStyle name="Normal 64 3" xfId="1243" xr:uid="{00000000-0005-0000-0000-0000EB040000}"/>
    <cellStyle name="Normal 64 3 10" xfId="16416" xr:uid="{00000000-0005-0000-0000-000034400000}"/>
    <cellStyle name="Normal 64 3 2" xfId="1462" xr:uid="{00000000-0005-0000-0000-0000C6050000}"/>
    <cellStyle name="Normal 64 3 2 2" xfId="1883" xr:uid="{00000000-0005-0000-0000-00006B070000}"/>
    <cellStyle name="Normal 64 3 2 2 2" xfId="2722" xr:uid="{00000000-0005-0000-0000-0000B20A0000}"/>
    <cellStyle name="Normal 64 3 2 2 2 2" xfId="4411" xr:uid="{00000000-0005-0000-0000-00004C110000}"/>
    <cellStyle name="Normal 64 3 2 2 2 2 2" xfId="14484" xr:uid="{00000000-0005-0000-0000-0000A5380000}"/>
    <cellStyle name="Normal 64 3 2 2 2 2 2 3" xfId="29579" xr:uid="{00000000-0005-0000-0000-00009F730000}"/>
    <cellStyle name="Normal 64 3 2 2 2 2 3" xfId="9464" xr:uid="{00000000-0005-0000-0000-000009250000}"/>
    <cellStyle name="Normal 64 3 2 2 2 2 3 3" xfId="24562" xr:uid="{00000000-0005-0000-0000-000006600000}"/>
    <cellStyle name="Normal 64 3 2 2 2 2 5" xfId="19549" xr:uid="{00000000-0005-0000-0000-0000714C0000}"/>
    <cellStyle name="Normal 64 3 2 2 2 3" xfId="6103" xr:uid="{00000000-0005-0000-0000-0000E8170000}"/>
    <cellStyle name="Normal 64 3 2 2 2 3 2" xfId="16155" xr:uid="{00000000-0005-0000-0000-00002C3F0000}"/>
    <cellStyle name="Normal 64 3 2 2 2 3 2 3" xfId="31250" xr:uid="{00000000-0005-0000-0000-0000267A0000}"/>
    <cellStyle name="Normal 64 3 2 2 2 3 3" xfId="11135" xr:uid="{00000000-0005-0000-0000-0000902B0000}"/>
    <cellStyle name="Normal 64 3 2 2 2 3 3 3" xfId="26233" xr:uid="{00000000-0005-0000-0000-00008D660000}"/>
    <cellStyle name="Normal 64 3 2 2 2 3 5" xfId="21220" xr:uid="{00000000-0005-0000-0000-0000F8520000}"/>
    <cellStyle name="Normal 64 3 2 2 2 4" xfId="12813" xr:uid="{00000000-0005-0000-0000-00001E320000}"/>
    <cellStyle name="Normal 64 3 2 2 2 4 3" xfId="27908" xr:uid="{00000000-0005-0000-0000-0000186D0000}"/>
    <cellStyle name="Normal 64 3 2 2 2 5" xfId="7792" xr:uid="{00000000-0005-0000-0000-0000811E0000}"/>
    <cellStyle name="Normal 64 3 2 2 2 5 3" xfId="22891" xr:uid="{00000000-0005-0000-0000-00007F590000}"/>
    <cellStyle name="Normal 64 3 2 2 2 7" xfId="17878" xr:uid="{00000000-0005-0000-0000-0000EA450000}"/>
    <cellStyle name="Normal 64 3 2 2 3" xfId="3574" xr:uid="{00000000-0005-0000-0000-0000070E0000}"/>
    <cellStyle name="Normal 64 3 2 2 3 2" xfId="13648" xr:uid="{00000000-0005-0000-0000-000061350000}"/>
    <cellStyle name="Normal 64 3 2 2 3 2 3" xfId="28743" xr:uid="{00000000-0005-0000-0000-00005B700000}"/>
    <cellStyle name="Normal 64 3 2 2 3 3" xfId="8628" xr:uid="{00000000-0005-0000-0000-0000C5210000}"/>
    <cellStyle name="Normal 64 3 2 2 3 3 3" xfId="23726" xr:uid="{00000000-0005-0000-0000-0000C25C0000}"/>
    <cellStyle name="Normal 64 3 2 2 3 5" xfId="18713" xr:uid="{00000000-0005-0000-0000-00002D490000}"/>
    <cellStyle name="Normal 64 3 2 2 4" xfId="5267" xr:uid="{00000000-0005-0000-0000-0000A4140000}"/>
    <cellStyle name="Normal 64 3 2 2 4 2" xfId="15319" xr:uid="{00000000-0005-0000-0000-0000E83B0000}"/>
    <cellStyle name="Normal 64 3 2 2 4 2 3" xfId="30414" xr:uid="{00000000-0005-0000-0000-0000E2760000}"/>
    <cellStyle name="Normal 64 3 2 2 4 3" xfId="10299" xr:uid="{00000000-0005-0000-0000-00004C280000}"/>
    <cellStyle name="Normal 64 3 2 2 4 3 3" xfId="25397" xr:uid="{00000000-0005-0000-0000-000049630000}"/>
    <cellStyle name="Normal 64 3 2 2 4 5" xfId="20384" xr:uid="{00000000-0005-0000-0000-0000B44F0000}"/>
    <cellStyle name="Normal 64 3 2 2 5" xfId="11977" xr:uid="{00000000-0005-0000-0000-0000DA2E0000}"/>
    <cellStyle name="Normal 64 3 2 2 5 3" xfId="27072" xr:uid="{00000000-0005-0000-0000-0000D4690000}"/>
    <cellStyle name="Normal 64 3 2 2 6" xfId="6956" xr:uid="{00000000-0005-0000-0000-00003D1B0000}"/>
    <cellStyle name="Normal 64 3 2 2 6 3" xfId="22055" xr:uid="{00000000-0005-0000-0000-00003B560000}"/>
    <cellStyle name="Normal 64 3 2 2 8" xfId="17042" xr:uid="{00000000-0005-0000-0000-0000A6420000}"/>
    <cellStyle name="Normal 64 3 2 3" xfId="2304" xr:uid="{00000000-0005-0000-0000-000010090000}"/>
    <cellStyle name="Normal 64 3 2 3 2" xfId="3993" xr:uid="{00000000-0005-0000-0000-0000AA0F0000}"/>
    <cellStyle name="Normal 64 3 2 3 2 2" xfId="14066" xr:uid="{00000000-0005-0000-0000-000003370000}"/>
    <cellStyle name="Normal 64 3 2 3 2 2 3" xfId="29161" xr:uid="{00000000-0005-0000-0000-0000FD710000}"/>
    <cellStyle name="Normal 64 3 2 3 2 3" xfId="9046" xr:uid="{00000000-0005-0000-0000-000067230000}"/>
    <cellStyle name="Normal 64 3 2 3 2 3 3" xfId="24144" xr:uid="{00000000-0005-0000-0000-0000645E0000}"/>
    <cellStyle name="Normal 64 3 2 3 2 5" xfId="19131" xr:uid="{00000000-0005-0000-0000-0000CF4A0000}"/>
    <cellStyle name="Normal 64 3 2 3 3" xfId="5685" xr:uid="{00000000-0005-0000-0000-000046160000}"/>
    <cellStyle name="Normal 64 3 2 3 3 2" xfId="15737" xr:uid="{00000000-0005-0000-0000-00008A3D0000}"/>
    <cellStyle name="Normal 64 3 2 3 3 2 3" xfId="30832" xr:uid="{00000000-0005-0000-0000-000084780000}"/>
    <cellStyle name="Normal 64 3 2 3 3 3" xfId="10717" xr:uid="{00000000-0005-0000-0000-0000EE290000}"/>
    <cellStyle name="Normal 64 3 2 3 3 3 3" xfId="25815" xr:uid="{00000000-0005-0000-0000-0000EB640000}"/>
    <cellStyle name="Normal 64 3 2 3 3 5" xfId="20802" xr:uid="{00000000-0005-0000-0000-000056510000}"/>
    <cellStyle name="Normal 64 3 2 3 4" xfId="12395" xr:uid="{00000000-0005-0000-0000-00007C300000}"/>
    <cellStyle name="Normal 64 3 2 3 4 3" xfId="27490" xr:uid="{00000000-0005-0000-0000-0000766B0000}"/>
    <cellStyle name="Normal 64 3 2 3 5" xfId="7374" xr:uid="{00000000-0005-0000-0000-0000DF1C0000}"/>
    <cellStyle name="Normal 64 3 2 3 5 3" xfId="22473" xr:uid="{00000000-0005-0000-0000-0000DD570000}"/>
    <cellStyle name="Normal 64 3 2 3 7" xfId="17460" xr:uid="{00000000-0005-0000-0000-000048440000}"/>
    <cellStyle name="Normal 64 3 2 4" xfId="3156" xr:uid="{00000000-0005-0000-0000-0000650C0000}"/>
    <cellStyle name="Normal 64 3 2 4 2" xfId="13230" xr:uid="{00000000-0005-0000-0000-0000BF330000}"/>
    <cellStyle name="Normal 64 3 2 4 2 3" xfId="28325" xr:uid="{00000000-0005-0000-0000-0000B96E0000}"/>
    <cellStyle name="Normal 64 3 2 4 3" xfId="8210" xr:uid="{00000000-0005-0000-0000-000023200000}"/>
    <cellStyle name="Normal 64 3 2 4 3 3" xfId="23308" xr:uid="{00000000-0005-0000-0000-0000205B0000}"/>
    <cellStyle name="Normal 64 3 2 4 5" xfId="18295" xr:uid="{00000000-0005-0000-0000-00008B470000}"/>
    <cellStyle name="Normal 64 3 2 5" xfId="4849" xr:uid="{00000000-0005-0000-0000-000002130000}"/>
    <cellStyle name="Normal 64 3 2 5 2" xfId="14901" xr:uid="{00000000-0005-0000-0000-0000463A0000}"/>
    <cellStyle name="Normal 64 3 2 5 2 3" xfId="29996" xr:uid="{00000000-0005-0000-0000-000040750000}"/>
    <cellStyle name="Normal 64 3 2 5 3" xfId="9881" xr:uid="{00000000-0005-0000-0000-0000AA260000}"/>
    <cellStyle name="Normal 64 3 2 5 3 3" xfId="24979" xr:uid="{00000000-0005-0000-0000-0000A7610000}"/>
    <cellStyle name="Normal 64 3 2 5 5" xfId="19966" xr:uid="{00000000-0005-0000-0000-0000124E0000}"/>
    <cellStyle name="Normal 64 3 2 6" xfId="11559" xr:uid="{00000000-0005-0000-0000-0000382D0000}"/>
    <cellStyle name="Normal 64 3 2 6 3" xfId="26654" xr:uid="{00000000-0005-0000-0000-000032680000}"/>
    <cellStyle name="Normal 64 3 2 7" xfId="6538" xr:uid="{00000000-0005-0000-0000-00009B190000}"/>
    <cellStyle name="Normal 64 3 2 7 3" xfId="21637" xr:uid="{00000000-0005-0000-0000-000099540000}"/>
    <cellStyle name="Normal 64 3 2 9" xfId="16624" xr:uid="{00000000-0005-0000-0000-000004410000}"/>
    <cellStyle name="Normal 64 3 3" xfId="1675" xr:uid="{00000000-0005-0000-0000-00009B060000}"/>
    <cellStyle name="Normal 64 3 3 2" xfId="2514" xr:uid="{00000000-0005-0000-0000-0000E2090000}"/>
    <cellStyle name="Normal 64 3 3 2 2" xfId="4203" xr:uid="{00000000-0005-0000-0000-00007C100000}"/>
    <cellStyle name="Normal 64 3 3 2 2 2" xfId="14276" xr:uid="{00000000-0005-0000-0000-0000D5370000}"/>
    <cellStyle name="Normal 64 3 3 2 2 2 3" xfId="29371" xr:uid="{00000000-0005-0000-0000-0000CF720000}"/>
    <cellStyle name="Normal 64 3 3 2 2 3" xfId="9256" xr:uid="{00000000-0005-0000-0000-000039240000}"/>
    <cellStyle name="Normal 64 3 3 2 2 3 3" xfId="24354" xr:uid="{00000000-0005-0000-0000-0000365F0000}"/>
    <cellStyle name="Normal 64 3 3 2 2 5" xfId="19341" xr:uid="{00000000-0005-0000-0000-0000A14B0000}"/>
    <cellStyle name="Normal 64 3 3 2 3" xfId="5895" xr:uid="{00000000-0005-0000-0000-000018170000}"/>
    <cellStyle name="Normal 64 3 3 2 3 2" xfId="15947" xr:uid="{00000000-0005-0000-0000-00005C3E0000}"/>
    <cellStyle name="Normal 64 3 3 2 3 2 3" xfId="31042" xr:uid="{00000000-0005-0000-0000-000056790000}"/>
    <cellStyle name="Normal 64 3 3 2 3 3" xfId="10927" xr:uid="{00000000-0005-0000-0000-0000C02A0000}"/>
    <cellStyle name="Normal 64 3 3 2 3 3 3" xfId="26025" xr:uid="{00000000-0005-0000-0000-0000BD650000}"/>
    <cellStyle name="Normal 64 3 3 2 3 5" xfId="21012" xr:uid="{00000000-0005-0000-0000-000028520000}"/>
    <cellStyle name="Normal 64 3 3 2 4" xfId="12605" xr:uid="{00000000-0005-0000-0000-00004E310000}"/>
    <cellStyle name="Normal 64 3 3 2 4 3" xfId="27700" xr:uid="{00000000-0005-0000-0000-0000486C0000}"/>
    <cellStyle name="Normal 64 3 3 2 5" xfId="7584" xr:uid="{00000000-0005-0000-0000-0000B11D0000}"/>
    <cellStyle name="Normal 64 3 3 2 5 3" xfId="22683" xr:uid="{00000000-0005-0000-0000-0000AF580000}"/>
    <cellStyle name="Normal 64 3 3 2 7" xfId="17670" xr:uid="{00000000-0005-0000-0000-00001A450000}"/>
    <cellStyle name="Normal 64 3 3 3" xfId="3366" xr:uid="{00000000-0005-0000-0000-0000370D0000}"/>
    <cellStyle name="Normal 64 3 3 3 2" xfId="13440" xr:uid="{00000000-0005-0000-0000-000091340000}"/>
    <cellStyle name="Normal 64 3 3 3 2 3" xfId="28535" xr:uid="{00000000-0005-0000-0000-00008B6F0000}"/>
    <cellStyle name="Normal 64 3 3 3 3" xfId="8420" xr:uid="{00000000-0005-0000-0000-0000F5200000}"/>
    <cellStyle name="Normal 64 3 3 3 3 3" xfId="23518" xr:uid="{00000000-0005-0000-0000-0000F25B0000}"/>
    <cellStyle name="Normal 64 3 3 3 5" xfId="18505" xr:uid="{00000000-0005-0000-0000-00005D480000}"/>
    <cellStyle name="Normal 64 3 3 4" xfId="5059" xr:uid="{00000000-0005-0000-0000-0000D4130000}"/>
    <cellStyle name="Normal 64 3 3 4 2" xfId="15111" xr:uid="{00000000-0005-0000-0000-0000183B0000}"/>
    <cellStyle name="Normal 64 3 3 4 2 3" xfId="30206" xr:uid="{00000000-0005-0000-0000-000012760000}"/>
    <cellStyle name="Normal 64 3 3 4 3" xfId="10091" xr:uid="{00000000-0005-0000-0000-00007C270000}"/>
    <cellStyle name="Normal 64 3 3 4 3 3" xfId="25189" xr:uid="{00000000-0005-0000-0000-000079620000}"/>
    <cellStyle name="Normal 64 3 3 4 5" xfId="20176" xr:uid="{00000000-0005-0000-0000-0000E44E0000}"/>
    <cellStyle name="Normal 64 3 3 5" xfId="11769" xr:uid="{00000000-0005-0000-0000-00000A2E0000}"/>
    <cellStyle name="Normal 64 3 3 5 3" xfId="26864" xr:uid="{00000000-0005-0000-0000-000004690000}"/>
    <cellStyle name="Normal 64 3 3 6" xfId="6748" xr:uid="{00000000-0005-0000-0000-00006D1A0000}"/>
    <cellStyle name="Normal 64 3 3 6 3" xfId="21847" xr:uid="{00000000-0005-0000-0000-00006B550000}"/>
    <cellStyle name="Normal 64 3 3 8" xfId="16834" xr:uid="{00000000-0005-0000-0000-0000D6410000}"/>
    <cellStyle name="Normal 64 3 4" xfId="2096" xr:uid="{00000000-0005-0000-0000-000040080000}"/>
    <cellStyle name="Normal 64 3 4 2" xfId="3785" xr:uid="{00000000-0005-0000-0000-0000DA0E0000}"/>
    <cellStyle name="Normal 64 3 4 2 2" xfId="13858" xr:uid="{00000000-0005-0000-0000-000033360000}"/>
    <cellStyle name="Normal 64 3 4 2 2 3" xfId="28953" xr:uid="{00000000-0005-0000-0000-00002D710000}"/>
    <cellStyle name="Normal 64 3 4 2 3" xfId="8838" xr:uid="{00000000-0005-0000-0000-000097220000}"/>
    <cellStyle name="Normal 64 3 4 2 3 3" xfId="23936" xr:uid="{00000000-0005-0000-0000-0000945D0000}"/>
    <cellStyle name="Normal 64 3 4 2 5" xfId="18923" xr:uid="{00000000-0005-0000-0000-0000FF490000}"/>
    <cellStyle name="Normal 64 3 4 3" xfId="5477" xr:uid="{00000000-0005-0000-0000-000076150000}"/>
    <cellStyle name="Normal 64 3 4 3 2" xfId="15529" xr:uid="{00000000-0005-0000-0000-0000BA3C0000}"/>
    <cellStyle name="Normal 64 3 4 3 2 3" xfId="30624" xr:uid="{00000000-0005-0000-0000-0000B4770000}"/>
    <cellStyle name="Normal 64 3 4 3 3" xfId="10509" xr:uid="{00000000-0005-0000-0000-00001E290000}"/>
    <cellStyle name="Normal 64 3 4 3 3 3" xfId="25607" xr:uid="{00000000-0005-0000-0000-00001B640000}"/>
    <cellStyle name="Normal 64 3 4 3 5" xfId="20594" xr:uid="{00000000-0005-0000-0000-000086500000}"/>
    <cellStyle name="Normal 64 3 4 4" xfId="12187" xr:uid="{00000000-0005-0000-0000-0000AC2F0000}"/>
    <cellStyle name="Normal 64 3 4 4 3" xfId="27282" xr:uid="{00000000-0005-0000-0000-0000A66A0000}"/>
    <cellStyle name="Normal 64 3 4 5" xfId="7166" xr:uid="{00000000-0005-0000-0000-00000F1C0000}"/>
    <cellStyle name="Normal 64 3 4 5 3" xfId="22265" xr:uid="{00000000-0005-0000-0000-00000D570000}"/>
    <cellStyle name="Normal 64 3 4 7" xfId="17252" xr:uid="{00000000-0005-0000-0000-000078430000}"/>
    <cellStyle name="Normal 64 3 5" xfId="2948" xr:uid="{00000000-0005-0000-0000-0000950B0000}"/>
    <cellStyle name="Normal 64 3 5 2" xfId="13022" xr:uid="{00000000-0005-0000-0000-0000EF320000}"/>
    <cellStyle name="Normal 64 3 5 2 3" xfId="28117" xr:uid="{00000000-0005-0000-0000-0000E96D0000}"/>
    <cellStyle name="Normal 64 3 5 3" xfId="8002" xr:uid="{00000000-0005-0000-0000-0000531F0000}"/>
    <cellStyle name="Normal 64 3 5 3 3" xfId="23100" xr:uid="{00000000-0005-0000-0000-0000505A0000}"/>
    <cellStyle name="Normal 64 3 5 5" xfId="18087" xr:uid="{00000000-0005-0000-0000-0000BB460000}"/>
    <cellStyle name="Normal 64 3 6" xfId="4641" xr:uid="{00000000-0005-0000-0000-000032120000}"/>
    <cellStyle name="Normal 64 3 6 2" xfId="14693" xr:uid="{00000000-0005-0000-0000-000076390000}"/>
    <cellStyle name="Normal 64 3 6 2 3" xfId="29788" xr:uid="{00000000-0005-0000-0000-000070740000}"/>
    <cellStyle name="Normal 64 3 6 3" xfId="9673" xr:uid="{00000000-0005-0000-0000-0000DA250000}"/>
    <cellStyle name="Normal 64 3 6 3 3" xfId="24771" xr:uid="{00000000-0005-0000-0000-0000D7600000}"/>
    <cellStyle name="Normal 64 3 6 5" xfId="19758" xr:uid="{00000000-0005-0000-0000-0000424D0000}"/>
    <cellStyle name="Normal 64 3 7" xfId="11351" xr:uid="{00000000-0005-0000-0000-0000682C0000}"/>
    <cellStyle name="Normal 64 3 7 3" xfId="26446" xr:uid="{00000000-0005-0000-0000-000062670000}"/>
    <cellStyle name="Normal 64 3 8" xfId="6330" xr:uid="{00000000-0005-0000-0000-0000CB180000}"/>
    <cellStyle name="Normal 64 3 8 3" xfId="21429" xr:uid="{00000000-0005-0000-0000-0000C9530000}"/>
    <cellStyle name="Normal 64 4" xfId="1356" xr:uid="{00000000-0005-0000-0000-00005C050000}"/>
    <cellStyle name="Normal 64 4 2" xfId="1779" xr:uid="{00000000-0005-0000-0000-000003070000}"/>
    <cellStyle name="Normal 64 4 2 2" xfId="2618" xr:uid="{00000000-0005-0000-0000-00004A0A0000}"/>
    <cellStyle name="Normal 64 4 2 2 2" xfId="4307" xr:uid="{00000000-0005-0000-0000-0000E4100000}"/>
    <cellStyle name="Normal 64 4 2 2 2 2" xfId="14380" xr:uid="{00000000-0005-0000-0000-00003D380000}"/>
    <cellStyle name="Normal 64 4 2 2 2 2 3" xfId="29475" xr:uid="{00000000-0005-0000-0000-000037730000}"/>
    <cellStyle name="Normal 64 4 2 2 2 3" xfId="9360" xr:uid="{00000000-0005-0000-0000-0000A1240000}"/>
    <cellStyle name="Normal 64 4 2 2 2 3 3" xfId="24458" xr:uid="{00000000-0005-0000-0000-00009E5F0000}"/>
    <cellStyle name="Normal 64 4 2 2 2 5" xfId="19445" xr:uid="{00000000-0005-0000-0000-0000094C0000}"/>
    <cellStyle name="Normal 64 4 2 2 3" xfId="5999" xr:uid="{00000000-0005-0000-0000-000080170000}"/>
    <cellStyle name="Normal 64 4 2 2 3 2" xfId="16051" xr:uid="{00000000-0005-0000-0000-0000C43E0000}"/>
    <cellStyle name="Normal 64 4 2 2 3 2 3" xfId="31146" xr:uid="{00000000-0005-0000-0000-0000BE790000}"/>
    <cellStyle name="Normal 64 4 2 2 3 3" xfId="11031" xr:uid="{00000000-0005-0000-0000-0000282B0000}"/>
    <cellStyle name="Normal 64 4 2 2 3 3 3" xfId="26129" xr:uid="{00000000-0005-0000-0000-000025660000}"/>
    <cellStyle name="Normal 64 4 2 2 3 5" xfId="21116" xr:uid="{00000000-0005-0000-0000-000090520000}"/>
    <cellStyle name="Normal 64 4 2 2 4" xfId="12709" xr:uid="{00000000-0005-0000-0000-0000B6310000}"/>
    <cellStyle name="Normal 64 4 2 2 4 3" xfId="27804" xr:uid="{00000000-0005-0000-0000-0000B06C0000}"/>
    <cellStyle name="Normal 64 4 2 2 5" xfId="7688" xr:uid="{00000000-0005-0000-0000-0000191E0000}"/>
    <cellStyle name="Normal 64 4 2 2 5 3" xfId="22787" xr:uid="{00000000-0005-0000-0000-000017590000}"/>
    <cellStyle name="Normal 64 4 2 2 7" xfId="17774" xr:uid="{00000000-0005-0000-0000-000082450000}"/>
    <cellStyle name="Normal 64 4 2 3" xfId="3470" xr:uid="{00000000-0005-0000-0000-00009F0D0000}"/>
    <cellStyle name="Normal 64 4 2 3 2" xfId="13544" xr:uid="{00000000-0005-0000-0000-0000F9340000}"/>
    <cellStyle name="Normal 64 4 2 3 2 3" xfId="28639" xr:uid="{00000000-0005-0000-0000-0000F36F0000}"/>
    <cellStyle name="Normal 64 4 2 3 3" xfId="8524" xr:uid="{00000000-0005-0000-0000-00005D210000}"/>
    <cellStyle name="Normal 64 4 2 3 3 3" xfId="23622" xr:uid="{00000000-0005-0000-0000-00005A5C0000}"/>
    <cellStyle name="Normal 64 4 2 3 5" xfId="18609" xr:uid="{00000000-0005-0000-0000-0000C5480000}"/>
    <cellStyle name="Normal 64 4 2 4" xfId="5163" xr:uid="{00000000-0005-0000-0000-00003C140000}"/>
    <cellStyle name="Normal 64 4 2 4 2" xfId="15215" xr:uid="{00000000-0005-0000-0000-0000803B0000}"/>
    <cellStyle name="Normal 64 4 2 4 2 3" xfId="30310" xr:uid="{00000000-0005-0000-0000-00007A760000}"/>
    <cellStyle name="Normal 64 4 2 4 3" xfId="10195" xr:uid="{00000000-0005-0000-0000-0000E4270000}"/>
    <cellStyle name="Normal 64 4 2 4 3 3" xfId="25293" xr:uid="{00000000-0005-0000-0000-0000E1620000}"/>
    <cellStyle name="Normal 64 4 2 4 5" xfId="20280" xr:uid="{00000000-0005-0000-0000-00004C4F0000}"/>
    <cellStyle name="Normal 64 4 2 5" xfId="11873" xr:uid="{00000000-0005-0000-0000-0000722E0000}"/>
    <cellStyle name="Normal 64 4 2 5 3" xfId="26968" xr:uid="{00000000-0005-0000-0000-00006C690000}"/>
    <cellStyle name="Normal 64 4 2 6" xfId="6852" xr:uid="{00000000-0005-0000-0000-0000D51A0000}"/>
    <cellStyle name="Normal 64 4 2 6 3" xfId="21951" xr:uid="{00000000-0005-0000-0000-0000D3550000}"/>
    <cellStyle name="Normal 64 4 2 8" xfId="16938" xr:uid="{00000000-0005-0000-0000-00003E420000}"/>
    <cellStyle name="Normal 64 4 3" xfId="2200" xr:uid="{00000000-0005-0000-0000-0000A8080000}"/>
    <cellStyle name="Normal 64 4 3 2" xfId="3889" xr:uid="{00000000-0005-0000-0000-0000420F0000}"/>
    <cellStyle name="Normal 64 4 3 2 2" xfId="13962" xr:uid="{00000000-0005-0000-0000-00009B360000}"/>
    <cellStyle name="Normal 64 4 3 2 2 3" xfId="29057" xr:uid="{00000000-0005-0000-0000-000095710000}"/>
    <cellStyle name="Normal 64 4 3 2 3" xfId="8942" xr:uid="{00000000-0005-0000-0000-0000FF220000}"/>
    <cellStyle name="Normal 64 4 3 2 3 3" xfId="24040" xr:uid="{00000000-0005-0000-0000-0000FC5D0000}"/>
    <cellStyle name="Normal 64 4 3 2 5" xfId="19027" xr:uid="{00000000-0005-0000-0000-0000674A0000}"/>
    <cellStyle name="Normal 64 4 3 3" xfId="5581" xr:uid="{00000000-0005-0000-0000-0000DE150000}"/>
    <cellStyle name="Normal 64 4 3 3 2" xfId="15633" xr:uid="{00000000-0005-0000-0000-0000223D0000}"/>
    <cellStyle name="Normal 64 4 3 3 2 3" xfId="30728" xr:uid="{00000000-0005-0000-0000-00001C780000}"/>
    <cellStyle name="Normal 64 4 3 3 3" xfId="10613" xr:uid="{00000000-0005-0000-0000-000086290000}"/>
    <cellStyle name="Normal 64 4 3 3 3 3" xfId="25711" xr:uid="{00000000-0005-0000-0000-000083640000}"/>
    <cellStyle name="Normal 64 4 3 3 5" xfId="20698" xr:uid="{00000000-0005-0000-0000-0000EE500000}"/>
    <cellStyle name="Normal 64 4 3 4" xfId="12291" xr:uid="{00000000-0005-0000-0000-000014300000}"/>
    <cellStyle name="Normal 64 4 3 4 3" xfId="27386" xr:uid="{00000000-0005-0000-0000-00000E6B0000}"/>
    <cellStyle name="Normal 64 4 3 5" xfId="7270" xr:uid="{00000000-0005-0000-0000-0000771C0000}"/>
    <cellStyle name="Normal 64 4 3 5 3" xfId="22369" xr:uid="{00000000-0005-0000-0000-000075570000}"/>
    <cellStyle name="Normal 64 4 3 7" xfId="17356" xr:uid="{00000000-0005-0000-0000-0000E0430000}"/>
    <cellStyle name="Normal 64 4 4" xfId="3052" xr:uid="{00000000-0005-0000-0000-0000FD0B0000}"/>
    <cellStyle name="Normal 64 4 4 2" xfId="13126" xr:uid="{00000000-0005-0000-0000-000057330000}"/>
    <cellStyle name="Normal 64 4 4 2 3" xfId="28221" xr:uid="{00000000-0005-0000-0000-0000516E0000}"/>
    <cellStyle name="Normal 64 4 4 3" xfId="8106" xr:uid="{00000000-0005-0000-0000-0000BB1F0000}"/>
    <cellStyle name="Normal 64 4 4 3 3" xfId="23204" xr:uid="{00000000-0005-0000-0000-0000B85A0000}"/>
    <cellStyle name="Normal 64 4 4 5" xfId="18191" xr:uid="{00000000-0005-0000-0000-000023470000}"/>
    <cellStyle name="Normal 64 4 5" xfId="4745" xr:uid="{00000000-0005-0000-0000-00009A120000}"/>
    <cellStyle name="Normal 64 4 5 2" xfId="14797" xr:uid="{00000000-0005-0000-0000-0000DE390000}"/>
    <cellStyle name="Normal 64 4 5 2 3" xfId="29892" xr:uid="{00000000-0005-0000-0000-0000D8740000}"/>
    <cellStyle name="Normal 64 4 5 3" xfId="9777" xr:uid="{00000000-0005-0000-0000-000042260000}"/>
    <cellStyle name="Normal 64 4 5 3 3" xfId="24875" xr:uid="{00000000-0005-0000-0000-00003F610000}"/>
    <cellStyle name="Normal 64 4 5 5" xfId="19862" xr:uid="{00000000-0005-0000-0000-0000AA4D0000}"/>
    <cellStyle name="Normal 64 4 6" xfId="11455" xr:uid="{00000000-0005-0000-0000-0000D02C0000}"/>
    <cellStyle name="Normal 64 4 6 3" xfId="26550" xr:uid="{00000000-0005-0000-0000-0000CA670000}"/>
    <cellStyle name="Normal 64 4 7" xfId="6434" xr:uid="{00000000-0005-0000-0000-000033190000}"/>
    <cellStyle name="Normal 64 4 7 3" xfId="21533" xr:uid="{00000000-0005-0000-0000-000031540000}"/>
    <cellStyle name="Normal 64 4 9" xfId="16520" xr:uid="{00000000-0005-0000-0000-00009C400000}"/>
    <cellStyle name="Normal 64 5" xfId="1569" xr:uid="{00000000-0005-0000-0000-000031060000}"/>
    <cellStyle name="Normal 64 5 2" xfId="2410" xr:uid="{00000000-0005-0000-0000-00007A090000}"/>
    <cellStyle name="Normal 64 5 2 2" xfId="4099" xr:uid="{00000000-0005-0000-0000-000014100000}"/>
    <cellStyle name="Normal 64 5 2 2 2" xfId="14172" xr:uid="{00000000-0005-0000-0000-00006D370000}"/>
    <cellStyle name="Normal 64 5 2 2 2 3" xfId="29267" xr:uid="{00000000-0005-0000-0000-000067720000}"/>
    <cellStyle name="Normal 64 5 2 2 3" xfId="9152" xr:uid="{00000000-0005-0000-0000-0000D1230000}"/>
    <cellStyle name="Normal 64 5 2 2 3 3" xfId="24250" xr:uid="{00000000-0005-0000-0000-0000CE5E0000}"/>
    <cellStyle name="Normal 64 5 2 2 5" xfId="19237" xr:uid="{00000000-0005-0000-0000-0000394B0000}"/>
    <cellStyle name="Normal 64 5 2 3" xfId="5791" xr:uid="{00000000-0005-0000-0000-0000B0160000}"/>
    <cellStyle name="Normal 64 5 2 3 2" xfId="15843" xr:uid="{00000000-0005-0000-0000-0000F43D0000}"/>
    <cellStyle name="Normal 64 5 2 3 2 3" xfId="30938" xr:uid="{00000000-0005-0000-0000-0000EE780000}"/>
    <cellStyle name="Normal 64 5 2 3 3" xfId="10823" xr:uid="{00000000-0005-0000-0000-0000582A0000}"/>
    <cellStyle name="Normal 64 5 2 3 3 3" xfId="25921" xr:uid="{00000000-0005-0000-0000-000055650000}"/>
    <cellStyle name="Normal 64 5 2 3 5" xfId="20908" xr:uid="{00000000-0005-0000-0000-0000C0510000}"/>
    <cellStyle name="Normal 64 5 2 4" xfId="12501" xr:uid="{00000000-0005-0000-0000-0000E6300000}"/>
    <cellStyle name="Normal 64 5 2 4 3" xfId="27596" xr:uid="{00000000-0005-0000-0000-0000E06B0000}"/>
    <cellStyle name="Normal 64 5 2 5" xfId="7480" xr:uid="{00000000-0005-0000-0000-0000491D0000}"/>
    <cellStyle name="Normal 64 5 2 5 3" xfId="22579" xr:uid="{00000000-0005-0000-0000-000047580000}"/>
    <cellStyle name="Normal 64 5 2 7" xfId="17566" xr:uid="{00000000-0005-0000-0000-0000B2440000}"/>
    <cellStyle name="Normal 64 5 3" xfId="3262" xr:uid="{00000000-0005-0000-0000-0000CF0C0000}"/>
    <cellStyle name="Normal 64 5 3 2" xfId="13336" xr:uid="{00000000-0005-0000-0000-000029340000}"/>
    <cellStyle name="Normal 64 5 3 2 3" xfId="28431" xr:uid="{00000000-0005-0000-0000-0000236F0000}"/>
    <cellStyle name="Normal 64 5 3 3" xfId="8316" xr:uid="{00000000-0005-0000-0000-00008D200000}"/>
    <cellStyle name="Normal 64 5 3 3 3" xfId="23414" xr:uid="{00000000-0005-0000-0000-00008A5B0000}"/>
    <cellStyle name="Normal 64 5 3 5" xfId="18401" xr:uid="{00000000-0005-0000-0000-0000F5470000}"/>
    <cellStyle name="Normal 64 5 4" xfId="4955" xr:uid="{00000000-0005-0000-0000-00006C130000}"/>
    <cellStyle name="Normal 64 5 4 2" xfId="15007" xr:uid="{00000000-0005-0000-0000-0000B03A0000}"/>
    <cellStyle name="Normal 64 5 4 2 3" xfId="30102" xr:uid="{00000000-0005-0000-0000-0000AA750000}"/>
    <cellStyle name="Normal 64 5 4 3" xfId="9987" xr:uid="{00000000-0005-0000-0000-000014270000}"/>
    <cellStyle name="Normal 64 5 4 3 3" xfId="25085" xr:uid="{00000000-0005-0000-0000-000011620000}"/>
    <cellStyle name="Normal 64 5 4 5" xfId="20072" xr:uid="{00000000-0005-0000-0000-00007C4E0000}"/>
    <cellStyle name="Normal 64 5 5" xfId="11665" xr:uid="{00000000-0005-0000-0000-0000A22D0000}"/>
    <cellStyle name="Normal 64 5 5 3" xfId="26760" xr:uid="{00000000-0005-0000-0000-00009C680000}"/>
    <cellStyle name="Normal 64 5 6" xfId="6644" xr:uid="{00000000-0005-0000-0000-0000051A0000}"/>
    <cellStyle name="Normal 64 5 6 3" xfId="21743" xr:uid="{00000000-0005-0000-0000-000003550000}"/>
    <cellStyle name="Normal 64 5 8" xfId="16730" xr:uid="{00000000-0005-0000-0000-00006E410000}"/>
    <cellStyle name="Normal 64 6" xfId="1990" xr:uid="{00000000-0005-0000-0000-0000D6070000}"/>
    <cellStyle name="Normal 64 6 2" xfId="3681" xr:uid="{00000000-0005-0000-0000-0000720E0000}"/>
    <cellStyle name="Normal 64 6 2 2" xfId="13754" xr:uid="{00000000-0005-0000-0000-0000CB350000}"/>
    <cellStyle name="Normal 64 6 2 2 3" xfId="28849" xr:uid="{00000000-0005-0000-0000-0000C5700000}"/>
    <cellStyle name="Normal 64 6 2 3" xfId="8734" xr:uid="{00000000-0005-0000-0000-00002F220000}"/>
    <cellStyle name="Normal 64 6 2 3 3" xfId="23832" xr:uid="{00000000-0005-0000-0000-00002C5D0000}"/>
    <cellStyle name="Normal 64 6 2 5" xfId="18819" xr:uid="{00000000-0005-0000-0000-000097490000}"/>
    <cellStyle name="Normal 64 6 3" xfId="5373" xr:uid="{00000000-0005-0000-0000-00000E150000}"/>
    <cellStyle name="Normal 64 6 3 2" xfId="15425" xr:uid="{00000000-0005-0000-0000-0000523C0000}"/>
    <cellStyle name="Normal 64 6 3 2 3" xfId="30520" xr:uid="{00000000-0005-0000-0000-00004C770000}"/>
    <cellStyle name="Normal 64 6 3 3" xfId="10405" xr:uid="{00000000-0005-0000-0000-0000B6280000}"/>
    <cellStyle name="Normal 64 6 3 3 3" xfId="25503" xr:uid="{00000000-0005-0000-0000-0000B3630000}"/>
    <cellStyle name="Normal 64 6 3 5" xfId="20490" xr:uid="{00000000-0005-0000-0000-00001E500000}"/>
    <cellStyle name="Normal 64 6 4" xfId="12083" xr:uid="{00000000-0005-0000-0000-0000442F0000}"/>
    <cellStyle name="Normal 64 6 4 3" xfId="27178" xr:uid="{00000000-0005-0000-0000-00003E6A0000}"/>
    <cellStyle name="Normal 64 6 5" xfId="7062" xr:uid="{00000000-0005-0000-0000-0000A71B0000}"/>
    <cellStyle name="Normal 64 6 5 3" xfId="22161" xr:uid="{00000000-0005-0000-0000-0000A5560000}"/>
    <cellStyle name="Normal 64 6 7" xfId="17148" xr:uid="{00000000-0005-0000-0000-000010430000}"/>
    <cellStyle name="Normal 64 7" xfId="2841" xr:uid="{00000000-0005-0000-0000-00002A0B0000}"/>
    <cellStyle name="Normal 64 7 2" xfId="12918" xr:uid="{00000000-0005-0000-0000-000087320000}"/>
    <cellStyle name="Normal 64 7 2 3" xfId="28013" xr:uid="{00000000-0005-0000-0000-0000816D0000}"/>
    <cellStyle name="Normal 64 7 3" xfId="7898" xr:uid="{00000000-0005-0000-0000-0000EB1E0000}"/>
    <cellStyle name="Normal 64 7 3 3" xfId="22996" xr:uid="{00000000-0005-0000-0000-0000E8590000}"/>
    <cellStyle name="Normal 64 7 5" xfId="17983" xr:uid="{00000000-0005-0000-0000-000053460000}"/>
    <cellStyle name="Normal 64 8" xfId="4535" xr:uid="{00000000-0005-0000-0000-0000C8110000}"/>
    <cellStyle name="Normal 64 8 2" xfId="14589" xr:uid="{00000000-0005-0000-0000-00000E390000}"/>
    <cellStyle name="Normal 64 8 2 3" xfId="29684" xr:uid="{00000000-0005-0000-0000-000008740000}"/>
    <cellStyle name="Normal 64 8 3" xfId="9569" xr:uid="{00000000-0005-0000-0000-000072250000}"/>
    <cellStyle name="Normal 64 8 3 3" xfId="24667" xr:uid="{00000000-0005-0000-0000-00006F600000}"/>
    <cellStyle name="Normal 64 8 5" xfId="19654" xr:uid="{00000000-0005-0000-0000-0000DA4C0000}"/>
    <cellStyle name="Normal 64 9" xfId="11245" xr:uid="{00000000-0005-0000-0000-0000FE2B0000}"/>
    <cellStyle name="Normal 64 9 3" xfId="26342" xr:uid="{00000000-0005-0000-0000-0000FA660000}"/>
    <cellStyle name="Normal 65" xfId="884" xr:uid="{00000000-0005-0000-0000-000083030000}"/>
    <cellStyle name="Normal 65 10" xfId="6225" xr:uid="{00000000-0005-0000-0000-000062180000}"/>
    <cellStyle name="Normal 65 10 3" xfId="21326" xr:uid="{00000000-0005-0000-0000-000062530000}"/>
    <cellStyle name="Normal 65 12" xfId="16311" xr:uid="{00000000-0005-0000-0000-0000CB3F0000}"/>
    <cellStyle name="Normal 65 2" xfId="1190" xr:uid="{00000000-0005-0000-0000-0000B6040000}"/>
    <cellStyle name="Normal 65 2 11" xfId="16365" xr:uid="{00000000-0005-0000-0000-000001400000}"/>
    <cellStyle name="Normal 65 2 2" xfId="1298" xr:uid="{00000000-0005-0000-0000-000022050000}"/>
    <cellStyle name="Normal 65 2 2 10" xfId="16469" xr:uid="{00000000-0005-0000-0000-000069400000}"/>
    <cellStyle name="Normal 65 2 2 2" xfId="1515" xr:uid="{00000000-0005-0000-0000-0000FB050000}"/>
    <cellStyle name="Normal 65 2 2 2 2" xfId="1936" xr:uid="{00000000-0005-0000-0000-0000A0070000}"/>
    <cellStyle name="Normal 65 2 2 2 2 2" xfId="2775" xr:uid="{00000000-0005-0000-0000-0000E70A0000}"/>
    <cellStyle name="Normal 65 2 2 2 2 2 2" xfId="4464" xr:uid="{00000000-0005-0000-0000-000081110000}"/>
    <cellStyle name="Normal 65 2 2 2 2 2 2 2" xfId="14537" xr:uid="{00000000-0005-0000-0000-0000DA380000}"/>
    <cellStyle name="Normal 65 2 2 2 2 2 2 2 3" xfId="29632" xr:uid="{00000000-0005-0000-0000-0000D4730000}"/>
    <cellStyle name="Normal 65 2 2 2 2 2 2 3" xfId="9517" xr:uid="{00000000-0005-0000-0000-00003E250000}"/>
    <cellStyle name="Normal 65 2 2 2 2 2 2 3 3" xfId="24615" xr:uid="{00000000-0005-0000-0000-00003B600000}"/>
    <cellStyle name="Normal 65 2 2 2 2 2 2 5" xfId="19602" xr:uid="{00000000-0005-0000-0000-0000A64C0000}"/>
    <cellStyle name="Normal 65 2 2 2 2 2 3" xfId="6156" xr:uid="{00000000-0005-0000-0000-00001D180000}"/>
    <cellStyle name="Normal 65 2 2 2 2 2 3 2" xfId="16208" xr:uid="{00000000-0005-0000-0000-0000613F0000}"/>
    <cellStyle name="Normal 65 2 2 2 2 2 3 3" xfId="11188" xr:uid="{00000000-0005-0000-0000-0000C52B0000}"/>
    <cellStyle name="Normal 65 2 2 2 2 2 3 3 3" xfId="26286" xr:uid="{00000000-0005-0000-0000-0000C2660000}"/>
    <cellStyle name="Normal 65 2 2 2 2 2 3 5" xfId="21273" xr:uid="{00000000-0005-0000-0000-00002D530000}"/>
    <cellStyle name="Normal 65 2 2 2 2 2 4" xfId="12866" xr:uid="{00000000-0005-0000-0000-000053320000}"/>
    <cellStyle name="Normal 65 2 2 2 2 2 4 3" xfId="27961" xr:uid="{00000000-0005-0000-0000-00004D6D0000}"/>
    <cellStyle name="Normal 65 2 2 2 2 2 5" xfId="7845" xr:uid="{00000000-0005-0000-0000-0000B61E0000}"/>
    <cellStyle name="Normal 65 2 2 2 2 2 5 3" xfId="22944" xr:uid="{00000000-0005-0000-0000-0000B4590000}"/>
    <cellStyle name="Normal 65 2 2 2 2 2 7" xfId="17931" xr:uid="{00000000-0005-0000-0000-00001F460000}"/>
    <cellStyle name="Normal 65 2 2 2 2 3" xfId="3627" xr:uid="{00000000-0005-0000-0000-00003C0E0000}"/>
    <cellStyle name="Normal 65 2 2 2 2 3 2" xfId="13701" xr:uid="{00000000-0005-0000-0000-000096350000}"/>
    <cellStyle name="Normal 65 2 2 2 2 3 2 3" xfId="28796" xr:uid="{00000000-0005-0000-0000-000090700000}"/>
    <cellStyle name="Normal 65 2 2 2 2 3 3" xfId="8681" xr:uid="{00000000-0005-0000-0000-0000FA210000}"/>
    <cellStyle name="Normal 65 2 2 2 2 3 3 3" xfId="23779" xr:uid="{00000000-0005-0000-0000-0000F75C0000}"/>
    <cellStyle name="Normal 65 2 2 2 2 3 5" xfId="18766" xr:uid="{00000000-0005-0000-0000-000062490000}"/>
    <cellStyle name="Normal 65 2 2 2 2 4" xfId="5320" xr:uid="{00000000-0005-0000-0000-0000D9140000}"/>
    <cellStyle name="Normal 65 2 2 2 2 4 2" xfId="15372" xr:uid="{00000000-0005-0000-0000-00001D3C0000}"/>
    <cellStyle name="Normal 65 2 2 2 2 4 2 3" xfId="30467" xr:uid="{00000000-0005-0000-0000-000017770000}"/>
    <cellStyle name="Normal 65 2 2 2 2 4 3" xfId="10352" xr:uid="{00000000-0005-0000-0000-000081280000}"/>
    <cellStyle name="Normal 65 2 2 2 2 4 3 3" xfId="25450" xr:uid="{00000000-0005-0000-0000-00007E630000}"/>
    <cellStyle name="Normal 65 2 2 2 2 4 5" xfId="20437" xr:uid="{00000000-0005-0000-0000-0000E94F0000}"/>
    <cellStyle name="Normal 65 2 2 2 2 5" xfId="12030" xr:uid="{00000000-0005-0000-0000-00000F2F0000}"/>
    <cellStyle name="Normal 65 2 2 2 2 5 3" xfId="27125" xr:uid="{00000000-0005-0000-0000-0000096A0000}"/>
    <cellStyle name="Normal 65 2 2 2 2 6" xfId="7009" xr:uid="{00000000-0005-0000-0000-0000721B0000}"/>
    <cellStyle name="Normal 65 2 2 2 2 6 3" xfId="22108" xr:uid="{00000000-0005-0000-0000-000070560000}"/>
    <cellStyle name="Normal 65 2 2 2 2 8" xfId="17095" xr:uid="{00000000-0005-0000-0000-0000DB420000}"/>
    <cellStyle name="Normal 65 2 2 2 3" xfId="2357" xr:uid="{00000000-0005-0000-0000-000045090000}"/>
    <cellStyle name="Normal 65 2 2 2 3 2" xfId="4046" xr:uid="{00000000-0005-0000-0000-0000DF0F0000}"/>
    <cellStyle name="Normal 65 2 2 2 3 2 2" xfId="14119" xr:uid="{00000000-0005-0000-0000-000038370000}"/>
    <cellStyle name="Normal 65 2 2 2 3 2 2 3" xfId="29214" xr:uid="{00000000-0005-0000-0000-000032720000}"/>
    <cellStyle name="Normal 65 2 2 2 3 2 3" xfId="9099" xr:uid="{00000000-0005-0000-0000-00009C230000}"/>
    <cellStyle name="Normal 65 2 2 2 3 2 3 3" xfId="24197" xr:uid="{00000000-0005-0000-0000-0000995E0000}"/>
    <cellStyle name="Normal 65 2 2 2 3 2 5" xfId="19184" xr:uid="{00000000-0005-0000-0000-0000044B0000}"/>
    <cellStyle name="Normal 65 2 2 2 3 3" xfId="5738" xr:uid="{00000000-0005-0000-0000-00007B160000}"/>
    <cellStyle name="Normal 65 2 2 2 3 3 2" xfId="15790" xr:uid="{00000000-0005-0000-0000-0000BF3D0000}"/>
    <cellStyle name="Normal 65 2 2 2 3 3 2 3" xfId="30885" xr:uid="{00000000-0005-0000-0000-0000B9780000}"/>
    <cellStyle name="Normal 65 2 2 2 3 3 3" xfId="10770" xr:uid="{00000000-0005-0000-0000-0000232A0000}"/>
    <cellStyle name="Normal 65 2 2 2 3 3 3 3" xfId="25868" xr:uid="{00000000-0005-0000-0000-000020650000}"/>
    <cellStyle name="Normal 65 2 2 2 3 3 5" xfId="20855" xr:uid="{00000000-0005-0000-0000-00008B510000}"/>
    <cellStyle name="Normal 65 2 2 2 3 4" xfId="12448" xr:uid="{00000000-0005-0000-0000-0000B1300000}"/>
    <cellStyle name="Normal 65 2 2 2 3 4 3" xfId="27543" xr:uid="{00000000-0005-0000-0000-0000AB6B0000}"/>
    <cellStyle name="Normal 65 2 2 2 3 5" xfId="7427" xr:uid="{00000000-0005-0000-0000-0000141D0000}"/>
    <cellStyle name="Normal 65 2 2 2 3 5 3" xfId="22526" xr:uid="{00000000-0005-0000-0000-000012580000}"/>
    <cellStyle name="Normal 65 2 2 2 3 7" xfId="17513" xr:uid="{00000000-0005-0000-0000-00007D440000}"/>
    <cellStyle name="Normal 65 2 2 2 4" xfId="3209" xr:uid="{00000000-0005-0000-0000-00009A0C0000}"/>
    <cellStyle name="Normal 65 2 2 2 4 2" xfId="13283" xr:uid="{00000000-0005-0000-0000-0000F4330000}"/>
    <cellStyle name="Normal 65 2 2 2 4 2 3" xfId="28378" xr:uid="{00000000-0005-0000-0000-0000EE6E0000}"/>
    <cellStyle name="Normal 65 2 2 2 4 3" xfId="8263" xr:uid="{00000000-0005-0000-0000-000058200000}"/>
    <cellStyle name="Normal 65 2 2 2 4 3 3" xfId="23361" xr:uid="{00000000-0005-0000-0000-0000555B0000}"/>
    <cellStyle name="Normal 65 2 2 2 4 5" xfId="18348" xr:uid="{00000000-0005-0000-0000-0000C0470000}"/>
    <cellStyle name="Normal 65 2 2 2 5" xfId="4902" xr:uid="{00000000-0005-0000-0000-000037130000}"/>
    <cellStyle name="Normal 65 2 2 2 5 2" xfId="14954" xr:uid="{00000000-0005-0000-0000-00007B3A0000}"/>
    <cellStyle name="Normal 65 2 2 2 5 2 3" xfId="30049" xr:uid="{00000000-0005-0000-0000-000075750000}"/>
    <cellStyle name="Normal 65 2 2 2 5 3" xfId="9934" xr:uid="{00000000-0005-0000-0000-0000DF260000}"/>
    <cellStyle name="Normal 65 2 2 2 5 3 3" xfId="25032" xr:uid="{00000000-0005-0000-0000-0000DC610000}"/>
    <cellStyle name="Normal 65 2 2 2 5 5" xfId="20019" xr:uid="{00000000-0005-0000-0000-0000474E0000}"/>
    <cellStyle name="Normal 65 2 2 2 6" xfId="11612" xr:uid="{00000000-0005-0000-0000-00006D2D0000}"/>
    <cellStyle name="Normal 65 2 2 2 6 3" xfId="26707" xr:uid="{00000000-0005-0000-0000-000067680000}"/>
    <cellStyle name="Normal 65 2 2 2 7" xfId="6591" xr:uid="{00000000-0005-0000-0000-0000D0190000}"/>
    <cellStyle name="Normal 65 2 2 2 7 3" xfId="21690" xr:uid="{00000000-0005-0000-0000-0000CE540000}"/>
    <cellStyle name="Normal 65 2 2 2 9" xfId="16677" xr:uid="{00000000-0005-0000-0000-000039410000}"/>
    <cellStyle name="Normal 65 2 2 3" xfId="1728" xr:uid="{00000000-0005-0000-0000-0000D0060000}"/>
    <cellStyle name="Normal 65 2 2 3 2" xfId="2567" xr:uid="{00000000-0005-0000-0000-0000170A0000}"/>
    <cellStyle name="Normal 65 2 2 3 2 2" xfId="4256" xr:uid="{00000000-0005-0000-0000-0000B1100000}"/>
    <cellStyle name="Normal 65 2 2 3 2 2 2" xfId="14329" xr:uid="{00000000-0005-0000-0000-00000A380000}"/>
    <cellStyle name="Normal 65 2 2 3 2 2 2 3" xfId="29424" xr:uid="{00000000-0005-0000-0000-000004730000}"/>
    <cellStyle name="Normal 65 2 2 3 2 2 3" xfId="9309" xr:uid="{00000000-0005-0000-0000-00006E240000}"/>
    <cellStyle name="Normal 65 2 2 3 2 2 3 3" xfId="24407" xr:uid="{00000000-0005-0000-0000-00006B5F0000}"/>
    <cellStyle name="Normal 65 2 2 3 2 2 5" xfId="19394" xr:uid="{00000000-0005-0000-0000-0000D64B0000}"/>
    <cellStyle name="Normal 65 2 2 3 2 3" xfId="5948" xr:uid="{00000000-0005-0000-0000-00004D170000}"/>
    <cellStyle name="Normal 65 2 2 3 2 3 2" xfId="16000" xr:uid="{00000000-0005-0000-0000-0000913E0000}"/>
    <cellStyle name="Normal 65 2 2 3 2 3 2 3" xfId="31095" xr:uid="{00000000-0005-0000-0000-00008B790000}"/>
    <cellStyle name="Normal 65 2 2 3 2 3 3" xfId="10980" xr:uid="{00000000-0005-0000-0000-0000F52A0000}"/>
    <cellStyle name="Normal 65 2 2 3 2 3 3 3" xfId="26078" xr:uid="{00000000-0005-0000-0000-0000F2650000}"/>
    <cellStyle name="Normal 65 2 2 3 2 3 5" xfId="21065" xr:uid="{00000000-0005-0000-0000-00005D520000}"/>
    <cellStyle name="Normal 65 2 2 3 2 4" xfId="12658" xr:uid="{00000000-0005-0000-0000-000083310000}"/>
    <cellStyle name="Normal 65 2 2 3 2 4 3" xfId="27753" xr:uid="{00000000-0005-0000-0000-00007D6C0000}"/>
    <cellStyle name="Normal 65 2 2 3 2 5" xfId="7637" xr:uid="{00000000-0005-0000-0000-0000E61D0000}"/>
    <cellStyle name="Normal 65 2 2 3 2 5 3" xfId="22736" xr:uid="{00000000-0005-0000-0000-0000E4580000}"/>
    <cellStyle name="Normal 65 2 2 3 2 7" xfId="17723" xr:uid="{00000000-0005-0000-0000-00004F450000}"/>
    <cellStyle name="Normal 65 2 2 3 3" xfId="3419" xr:uid="{00000000-0005-0000-0000-00006C0D0000}"/>
    <cellStyle name="Normal 65 2 2 3 3 2" xfId="13493" xr:uid="{00000000-0005-0000-0000-0000C6340000}"/>
    <cellStyle name="Normal 65 2 2 3 3 2 3" xfId="28588" xr:uid="{00000000-0005-0000-0000-0000C06F0000}"/>
    <cellStyle name="Normal 65 2 2 3 3 3" xfId="8473" xr:uid="{00000000-0005-0000-0000-00002A210000}"/>
    <cellStyle name="Normal 65 2 2 3 3 3 3" xfId="23571" xr:uid="{00000000-0005-0000-0000-0000275C0000}"/>
    <cellStyle name="Normal 65 2 2 3 3 5" xfId="18558" xr:uid="{00000000-0005-0000-0000-000092480000}"/>
    <cellStyle name="Normal 65 2 2 3 4" xfId="5112" xr:uid="{00000000-0005-0000-0000-000009140000}"/>
    <cellStyle name="Normal 65 2 2 3 4 2" xfId="15164" xr:uid="{00000000-0005-0000-0000-00004D3B0000}"/>
    <cellStyle name="Normal 65 2 2 3 4 2 3" xfId="30259" xr:uid="{00000000-0005-0000-0000-000047760000}"/>
    <cellStyle name="Normal 65 2 2 3 4 3" xfId="10144" xr:uid="{00000000-0005-0000-0000-0000B1270000}"/>
    <cellStyle name="Normal 65 2 2 3 4 3 3" xfId="25242" xr:uid="{00000000-0005-0000-0000-0000AE620000}"/>
    <cellStyle name="Normal 65 2 2 3 4 5" xfId="20229" xr:uid="{00000000-0005-0000-0000-0000194F0000}"/>
    <cellStyle name="Normal 65 2 2 3 5" xfId="11822" xr:uid="{00000000-0005-0000-0000-00003F2E0000}"/>
    <cellStyle name="Normal 65 2 2 3 5 3" xfId="26917" xr:uid="{00000000-0005-0000-0000-000039690000}"/>
    <cellStyle name="Normal 65 2 2 3 6" xfId="6801" xr:uid="{00000000-0005-0000-0000-0000A21A0000}"/>
    <cellStyle name="Normal 65 2 2 3 6 3" xfId="21900" xr:uid="{00000000-0005-0000-0000-0000A0550000}"/>
    <cellStyle name="Normal 65 2 2 3 8" xfId="16887" xr:uid="{00000000-0005-0000-0000-00000B420000}"/>
    <cellStyle name="Normal 65 2 2 4" xfId="2149" xr:uid="{00000000-0005-0000-0000-000075080000}"/>
    <cellStyle name="Normal 65 2 2 4 2" xfId="3838" xr:uid="{00000000-0005-0000-0000-00000F0F0000}"/>
    <cellStyle name="Normal 65 2 2 4 2 2" xfId="13911" xr:uid="{00000000-0005-0000-0000-000068360000}"/>
    <cellStyle name="Normal 65 2 2 4 2 2 3" xfId="29006" xr:uid="{00000000-0005-0000-0000-000062710000}"/>
    <cellStyle name="Normal 65 2 2 4 2 3" xfId="8891" xr:uid="{00000000-0005-0000-0000-0000CC220000}"/>
    <cellStyle name="Normal 65 2 2 4 2 3 3" xfId="23989" xr:uid="{00000000-0005-0000-0000-0000C95D0000}"/>
    <cellStyle name="Normal 65 2 2 4 2 5" xfId="18976" xr:uid="{00000000-0005-0000-0000-0000344A0000}"/>
    <cellStyle name="Normal 65 2 2 4 3" xfId="5530" xr:uid="{00000000-0005-0000-0000-0000AB150000}"/>
    <cellStyle name="Normal 65 2 2 4 3 2" xfId="15582" xr:uid="{00000000-0005-0000-0000-0000EF3C0000}"/>
    <cellStyle name="Normal 65 2 2 4 3 2 3" xfId="30677" xr:uid="{00000000-0005-0000-0000-0000E9770000}"/>
    <cellStyle name="Normal 65 2 2 4 3 3" xfId="10562" xr:uid="{00000000-0005-0000-0000-000053290000}"/>
    <cellStyle name="Normal 65 2 2 4 3 3 3" xfId="25660" xr:uid="{00000000-0005-0000-0000-000050640000}"/>
    <cellStyle name="Normal 65 2 2 4 3 5" xfId="20647" xr:uid="{00000000-0005-0000-0000-0000BB500000}"/>
    <cellStyle name="Normal 65 2 2 4 4" xfId="12240" xr:uid="{00000000-0005-0000-0000-0000E12F0000}"/>
    <cellStyle name="Normal 65 2 2 4 4 3" xfId="27335" xr:uid="{00000000-0005-0000-0000-0000DB6A0000}"/>
    <cellStyle name="Normal 65 2 2 4 5" xfId="7219" xr:uid="{00000000-0005-0000-0000-0000441C0000}"/>
    <cellStyle name="Normal 65 2 2 4 5 3" xfId="22318" xr:uid="{00000000-0005-0000-0000-000042570000}"/>
    <cellStyle name="Normal 65 2 2 4 7" xfId="17305" xr:uid="{00000000-0005-0000-0000-0000AD430000}"/>
    <cellStyle name="Normal 65 2 2 5" xfId="3001" xr:uid="{00000000-0005-0000-0000-0000CA0B0000}"/>
    <cellStyle name="Normal 65 2 2 5 2" xfId="13075" xr:uid="{00000000-0005-0000-0000-000024330000}"/>
    <cellStyle name="Normal 65 2 2 5 2 3" xfId="28170" xr:uid="{00000000-0005-0000-0000-00001E6E0000}"/>
    <cellStyle name="Normal 65 2 2 5 3" xfId="8055" xr:uid="{00000000-0005-0000-0000-0000881F0000}"/>
    <cellStyle name="Normal 65 2 2 5 3 3" xfId="23153" xr:uid="{00000000-0005-0000-0000-0000855A0000}"/>
    <cellStyle name="Normal 65 2 2 5 5" xfId="18140" xr:uid="{00000000-0005-0000-0000-0000F0460000}"/>
    <cellStyle name="Normal 65 2 2 6" xfId="4694" xr:uid="{00000000-0005-0000-0000-000067120000}"/>
    <cellStyle name="Normal 65 2 2 6 2" xfId="14746" xr:uid="{00000000-0005-0000-0000-0000AB390000}"/>
    <cellStyle name="Normal 65 2 2 6 2 3" xfId="29841" xr:uid="{00000000-0005-0000-0000-0000A5740000}"/>
    <cellStyle name="Normal 65 2 2 6 3" xfId="9726" xr:uid="{00000000-0005-0000-0000-00000F260000}"/>
    <cellStyle name="Normal 65 2 2 6 3 3" xfId="24824" xr:uid="{00000000-0005-0000-0000-00000C610000}"/>
    <cellStyle name="Normal 65 2 2 6 5" xfId="19811" xr:uid="{00000000-0005-0000-0000-0000774D0000}"/>
    <cellStyle name="Normal 65 2 2 7" xfId="11404" xr:uid="{00000000-0005-0000-0000-00009D2C0000}"/>
    <cellStyle name="Normal 65 2 2 7 3" xfId="26499" xr:uid="{00000000-0005-0000-0000-000097670000}"/>
    <cellStyle name="Normal 65 2 2 8" xfId="6383" xr:uid="{00000000-0005-0000-0000-000000190000}"/>
    <cellStyle name="Normal 65 2 2 8 3" xfId="21482" xr:uid="{00000000-0005-0000-0000-0000FE530000}"/>
    <cellStyle name="Normal 65 2 3" xfId="1411" xr:uid="{00000000-0005-0000-0000-000093050000}"/>
    <cellStyle name="Normal 65 2 3 2" xfId="1832" xr:uid="{00000000-0005-0000-0000-000038070000}"/>
    <cellStyle name="Normal 65 2 3 2 2" xfId="2671" xr:uid="{00000000-0005-0000-0000-00007F0A0000}"/>
    <cellStyle name="Normal 65 2 3 2 2 2" xfId="4360" xr:uid="{00000000-0005-0000-0000-000019110000}"/>
    <cellStyle name="Normal 65 2 3 2 2 2 2" xfId="14433" xr:uid="{00000000-0005-0000-0000-000072380000}"/>
    <cellStyle name="Normal 65 2 3 2 2 2 2 3" xfId="29528" xr:uid="{00000000-0005-0000-0000-00006C730000}"/>
    <cellStyle name="Normal 65 2 3 2 2 2 3" xfId="9413" xr:uid="{00000000-0005-0000-0000-0000D6240000}"/>
    <cellStyle name="Normal 65 2 3 2 2 2 3 3" xfId="24511" xr:uid="{00000000-0005-0000-0000-0000D35F0000}"/>
    <cellStyle name="Normal 65 2 3 2 2 2 5" xfId="19498" xr:uid="{00000000-0005-0000-0000-00003E4C0000}"/>
    <cellStyle name="Normal 65 2 3 2 2 3" xfId="6052" xr:uid="{00000000-0005-0000-0000-0000B5170000}"/>
    <cellStyle name="Normal 65 2 3 2 2 3 2" xfId="16104" xr:uid="{00000000-0005-0000-0000-0000F93E0000}"/>
    <cellStyle name="Normal 65 2 3 2 2 3 2 3" xfId="31199" xr:uid="{00000000-0005-0000-0000-0000F3790000}"/>
    <cellStyle name="Normal 65 2 3 2 2 3 3" xfId="11084" xr:uid="{00000000-0005-0000-0000-00005D2B0000}"/>
    <cellStyle name="Normal 65 2 3 2 2 3 3 3" xfId="26182" xr:uid="{00000000-0005-0000-0000-00005A660000}"/>
    <cellStyle name="Normal 65 2 3 2 2 3 5" xfId="21169" xr:uid="{00000000-0005-0000-0000-0000C5520000}"/>
    <cellStyle name="Normal 65 2 3 2 2 4" xfId="12762" xr:uid="{00000000-0005-0000-0000-0000EB310000}"/>
    <cellStyle name="Normal 65 2 3 2 2 4 3" xfId="27857" xr:uid="{00000000-0005-0000-0000-0000E56C0000}"/>
    <cellStyle name="Normal 65 2 3 2 2 5" xfId="7741" xr:uid="{00000000-0005-0000-0000-00004E1E0000}"/>
    <cellStyle name="Normal 65 2 3 2 2 5 3" xfId="22840" xr:uid="{00000000-0005-0000-0000-00004C590000}"/>
    <cellStyle name="Normal 65 2 3 2 2 7" xfId="17827" xr:uid="{00000000-0005-0000-0000-0000B7450000}"/>
    <cellStyle name="Normal 65 2 3 2 3" xfId="3523" xr:uid="{00000000-0005-0000-0000-0000D40D0000}"/>
    <cellStyle name="Normal 65 2 3 2 3 2" xfId="13597" xr:uid="{00000000-0005-0000-0000-00002E350000}"/>
    <cellStyle name="Normal 65 2 3 2 3 2 3" xfId="28692" xr:uid="{00000000-0005-0000-0000-000028700000}"/>
    <cellStyle name="Normal 65 2 3 2 3 3" xfId="8577" xr:uid="{00000000-0005-0000-0000-000092210000}"/>
    <cellStyle name="Normal 65 2 3 2 3 3 3" xfId="23675" xr:uid="{00000000-0005-0000-0000-00008F5C0000}"/>
    <cellStyle name="Normal 65 2 3 2 3 5" xfId="18662" xr:uid="{00000000-0005-0000-0000-0000FA480000}"/>
    <cellStyle name="Normal 65 2 3 2 4" xfId="5216" xr:uid="{00000000-0005-0000-0000-000071140000}"/>
    <cellStyle name="Normal 65 2 3 2 4 2" xfId="15268" xr:uid="{00000000-0005-0000-0000-0000B53B0000}"/>
    <cellStyle name="Normal 65 2 3 2 4 2 3" xfId="30363" xr:uid="{00000000-0005-0000-0000-0000AF760000}"/>
    <cellStyle name="Normal 65 2 3 2 4 3" xfId="10248" xr:uid="{00000000-0005-0000-0000-000019280000}"/>
    <cellStyle name="Normal 65 2 3 2 4 3 3" xfId="25346" xr:uid="{00000000-0005-0000-0000-000016630000}"/>
    <cellStyle name="Normal 65 2 3 2 4 5" xfId="20333" xr:uid="{00000000-0005-0000-0000-0000814F0000}"/>
    <cellStyle name="Normal 65 2 3 2 5" xfId="11926" xr:uid="{00000000-0005-0000-0000-0000A72E0000}"/>
    <cellStyle name="Normal 65 2 3 2 5 3" xfId="27021" xr:uid="{00000000-0005-0000-0000-0000A1690000}"/>
    <cellStyle name="Normal 65 2 3 2 6" xfId="6905" xr:uid="{00000000-0005-0000-0000-00000A1B0000}"/>
    <cellStyle name="Normal 65 2 3 2 6 3" xfId="22004" xr:uid="{00000000-0005-0000-0000-000008560000}"/>
    <cellStyle name="Normal 65 2 3 2 8" xfId="16991" xr:uid="{00000000-0005-0000-0000-000073420000}"/>
    <cellStyle name="Normal 65 2 3 3" xfId="2253" xr:uid="{00000000-0005-0000-0000-0000DD080000}"/>
    <cellStyle name="Normal 65 2 3 3 2" xfId="3942" xr:uid="{00000000-0005-0000-0000-0000770F0000}"/>
    <cellStyle name="Normal 65 2 3 3 2 2" xfId="14015" xr:uid="{00000000-0005-0000-0000-0000D0360000}"/>
    <cellStyle name="Normal 65 2 3 3 2 2 3" xfId="29110" xr:uid="{00000000-0005-0000-0000-0000CA710000}"/>
    <cellStyle name="Normal 65 2 3 3 2 3" xfId="8995" xr:uid="{00000000-0005-0000-0000-000034230000}"/>
    <cellStyle name="Normal 65 2 3 3 2 3 3" xfId="24093" xr:uid="{00000000-0005-0000-0000-0000315E0000}"/>
    <cellStyle name="Normal 65 2 3 3 2 5" xfId="19080" xr:uid="{00000000-0005-0000-0000-00009C4A0000}"/>
    <cellStyle name="Normal 65 2 3 3 3" xfId="5634" xr:uid="{00000000-0005-0000-0000-000013160000}"/>
    <cellStyle name="Normal 65 2 3 3 3 2" xfId="15686" xr:uid="{00000000-0005-0000-0000-0000573D0000}"/>
    <cellStyle name="Normal 65 2 3 3 3 2 3" xfId="30781" xr:uid="{00000000-0005-0000-0000-000051780000}"/>
    <cellStyle name="Normal 65 2 3 3 3 3" xfId="10666" xr:uid="{00000000-0005-0000-0000-0000BB290000}"/>
    <cellStyle name="Normal 65 2 3 3 3 3 3" xfId="25764" xr:uid="{00000000-0005-0000-0000-0000B8640000}"/>
    <cellStyle name="Normal 65 2 3 3 3 5" xfId="20751" xr:uid="{00000000-0005-0000-0000-000023510000}"/>
    <cellStyle name="Normal 65 2 3 3 4" xfId="12344" xr:uid="{00000000-0005-0000-0000-000049300000}"/>
    <cellStyle name="Normal 65 2 3 3 4 3" xfId="27439" xr:uid="{00000000-0005-0000-0000-0000436B0000}"/>
    <cellStyle name="Normal 65 2 3 3 5" xfId="7323" xr:uid="{00000000-0005-0000-0000-0000AC1C0000}"/>
    <cellStyle name="Normal 65 2 3 3 5 3" xfId="22422" xr:uid="{00000000-0005-0000-0000-0000AA570000}"/>
    <cellStyle name="Normal 65 2 3 3 7" xfId="17409" xr:uid="{00000000-0005-0000-0000-000015440000}"/>
    <cellStyle name="Normal 65 2 3 4" xfId="3105" xr:uid="{00000000-0005-0000-0000-0000320C0000}"/>
    <cellStyle name="Normal 65 2 3 4 2" xfId="13179" xr:uid="{00000000-0005-0000-0000-00008C330000}"/>
    <cellStyle name="Normal 65 2 3 4 2 3" xfId="28274" xr:uid="{00000000-0005-0000-0000-0000866E0000}"/>
    <cellStyle name="Normal 65 2 3 4 3" xfId="8159" xr:uid="{00000000-0005-0000-0000-0000F01F0000}"/>
    <cellStyle name="Normal 65 2 3 4 3 3" xfId="23257" xr:uid="{00000000-0005-0000-0000-0000ED5A0000}"/>
    <cellStyle name="Normal 65 2 3 4 5" xfId="18244" xr:uid="{00000000-0005-0000-0000-000058470000}"/>
    <cellStyle name="Normal 65 2 3 5" xfId="4798" xr:uid="{00000000-0005-0000-0000-0000CF120000}"/>
    <cellStyle name="Normal 65 2 3 5 2" xfId="14850" xr:uid="{00000000-0005-0000-0000-0000133A0000}"/>
    <cellStyle name="Normal 65 2 3 5 2 3" xfId="29945" xr:uid="{00000000-0005-0000-0000-00000D750000}"/>
    <cellStyle name="Normal 65 2 3 5 3" xfId="9830" xr:uid="{00000000-0005-0000-0000-000077260000}"/>
    <cellStyle name="Normal 65 2 3 5 3 3" xfId="24928" xr:uid="{00000000-0005-0000-0000-000074610000}"/>
    <cellStyle name="Normal 65 2 3 5 5" xfId="19915" xr:uid="{00000000-0005-0000-0000-0000DF4D0000}"/>
    <cellStyle name="Normal 65 2 3 6" xfId="11508" xr:uid="{00000000-0005-0000-0000-0000052D0000}"/>
    <cellStyle name="Normal 65 2 3 6 3" xfId="26603" xr:uid="{00000000-0005-0000-0000-0000FF670000}"/>
    <cellStyle name="Normal 65 2 3 7" xfId="6487" xr:uid="{00000000-0005-0000-0000-000068190000}"/>
    <cellStyle name="Normal 65 2 3 7 3" xfId="21586" xr:uid="{00000000-0005-0000-0000-000066540000}"/>
    <cellStyle name="Normal 65 2 3 9" xfId="16573" xr:uid="{00000000-0005-0000-0000-0000D1400000}"/>
    <cellStyle name="Normal 65 2 4" xfId="1624" xr:uid="{00000000-0005-0000-0000-000068060000}"/>
    <cellStyle name="Normal 65 2 4 2" xfId="2463" xr:uid="{00000000-0005-0000-0000-0000AF090000}"/>
    <cellStyle name="Normal 65 2 4 2 2" xfId="4152" xr:uid="{00000000-0005-0000-0000-000049100000}"/>
    <cellStyle name="Normal 65 2 4 2 2 2" xfId="14225" xr:uid="{00000000-0005-0000-0000-0000A2370000}"/>
    <cellStyle name="Normal 65 2 4 2 2 2 3" xfId="29320" xr:uid="{00000000-0005-0000-0000-00009C720000}"/>
    <cellStyle name="Normal 65 2 4 2 2 3" xfId="9205" xr:uid="{00000000-0005-0000-0000-000006240000}"/>
    <cellStyle name="Normal 65 2 4 2 2 3 3" xfId="24303" xr:uid="{00000000-0005-0000-0000-0000035F0000}"/>
    <cellStyle name="Normal 65 2 4 2 2 5" xfId="19290" xr:uid="{00000000-0005-0000-0000-00006E4B0000}"/>
    <cellStyle name="Normal 65 2 4 2 3" xfId="5844" xr:uid="{00000000-0005-0000-0000-0000E5160000}"/>
    <cellStyle name="Normal 65 2 4 2 3 2" xfId="15896" xr:uid="{00000000-0005-0000-0000-0000293E0000}"/>
    <cellStyle name="Normal 65 2 4 2 3 2 3" xfId="30991" xr:uid="{00000000-0005-0000-0000-000023790000}"/>
    <cellStyle name="Normal 65 2 4 2 3 3" xfId="10876" xr:uid="{00000000-0005-0000-0000-00008D2A0000}"/>
    <cellStyle name="Normal 65 2 4 2 3 3 3" xfId="25974" xr:uid="{00000000-0005-0000-0000-00008A650000}"/>
    <cellStyle name="Normal 65 2 4 2 3 5" xfId="20961" xr:uid="{00000000-0005-0000-0000-0000F5510000}"/>
    <cellStyle name="Normal 65 2 4 2 4" xfId="12554" xr:uid="{00000000-0005-0000-0000-00001B310000}"/>
    <cellStyle name="Normal 65 2 4 2 4 3" xfId="27649" xr:uid="{00000000-0005-0000-0000-0000156C0000}"/>
    <cellStyle name="Normal 65 2 4 2 5" xfId="7533" xr:uid="{00000000-0005-0000-0000-00007E1D0000}"/>
    <cellStyle name="Normal 65 2 4 2 5 3" xfId="22632" xr:uid="{00000000-0005-0000-0000-00007C580000}"/>
    <cellStyle name="Normal 65 2 4 2 7" xfId="17619" xr:uid="{00000000-0005-0000-0000-0000E7440000}"/>
    <cellStyle name="Normal 65 2 4 3" xfId="3315" xr:uid="{00000000-0005-0000-0000-0000040D0000}"/>
    <cellStyle name="Normal 65 2 4 3 2" xfId="13389" xr:uid="{00000000-0005-0000-0000-00005E340000}"/>
    <cellStyle name="Normal 65 2 4 3 2 3" xfId="28484" xr:uid="{00000000-0005-0000-0000-0000586F0000}"/>
    <cellStyle name="Normal 65 2 4 3 3" xfId="8369" xr:uid="{00000000-0005-0000-0000-0000C2200000}"/>
    <cellStyle name="Normal 65 2 4 3 3 3" xfId="23467" xr:uid="{00000000-0005-0000-0000-0000BF5B0000}"/>
    <cellStyle name="Normal 65 2 4 3 5" xfId="18454" xr:uid="{00000000-0005-0000-0000-00002A480000}"/>
    <cellStyle name="Normal 65 2 4 4" xfId="5008" xr:uid="{00000000-0005-0000-0000-0000A1130000}"/>
    <cellStyle name="Normal 65 2 4 4 2" xfId="15060" xr:uid="{00000000-0005-0000-0000-0000E53A0000}"/>
    <cellStyle name="Normal 65 2 4 4 2 3" xfId="30155" xr:uid="{00000000-0005-0000-0000-0000DF750000}"/>
    <cellStyle name="Normal 65 2 4 4 3" xfId="10040" xr:uid="{00000000-0005-0000-0000-000049270000}"/>
    <cellStyle name="Normal 65 2 4 4 3 3" xfId="25138" xr:uid="{00000000-0005-0000-0000-000046620000}"/>
    <cellStyle name="Normal 65 2 4 4 5" xfId="20125" xr:uid="{00000000-0005-0000-0000-0000B14E0000}"/>
    <cellStyle name="Normal 65 2 4 5" xfId="11718" xr:uid="{00000000-0005-0000-0000-0000D72D0000}"/>
    <cellStyle name="Normal 65 2 4 5 3" xfId="26813" xr:uid="{00000000-0005-0000-0000-0000D1680000}"/>
    <cellStyle name="Normal 65 2 4 6" xfId="6697" xr:uid="{00000000-0005-0000-0000-00003A1A0000}"/>
    <cellStyle name="Normal 65 2 4 6 3" xfId="21796" xr:uid="{00000000-0005-0000-0000-000038550000}"/>
    <cellStyle name="Normal 65 2 4 8" xfId="16783" xr:uid="{00000000-0005-0000-0000-0000A3410000}"/>
    <cellStyle name="Normal 65 2 5" xfId="2045" xr:uid="{00000000-0005-0000-0000-00000D080000}"/>
    <cellStyle name="Normal 65 2 5 2" xfId="3734" xr:uid="{00000000-0005-0000-0000-0000A70E0000}"/>
    <cellStyle name="Normal 65 2 5 2 2" xfId="13807" xr:uid="{00000000-0005-0000-0000-000000360000}"/>
    <cellStyle name="Normal 65 2 5 2 2 3" xfId="28902" xr:uid="{00000000-0005-0000-0000-0000FA700000}"/>
    <cellStyle name="Normal 65 2 5 2 3" xfId="8787" xr:uid="{00000000-0005-0000-0000-000064220000}"/>
    <cellStyle name="Normal 65 2 5 2 3 3" xfId="23885" xr:uid="{00000000-0005-0000-0000-0000615D0000}"/>
    <cellStyle name="Normal 65 2 5 2 5" xfId="18872" xr:uid="{00000000-0005-0000-0000-0000CC490000}"/>
    <cellStyle name="Normal 65 2 5 3" xfId="5426" xr:uid="{00000000-0005-0000-0000-000043150000}"/>
    <cellStyle name="Normal 65 2 5 3 2" xfId="15478" xr:uid="{00000000-0005-0000-0000-0000873C0000}"/>
    <cellStyle name="Normal 65 2 5 3 2 3" xfId="30573" xr:uid="{00000000-0005-0000-0000-000081770000}"/>
    <cellStyle name="Normal 65 2 5 3 3" xfId="10458" xr:uid="{00000000-0005-0000-0000-0000EB280000}"/>
    <cellStyle name="Normal 65 2 5 3 3 3" xfId="25556" xr:uid="{00000000-0005-0000-0000-0000E8630000}"/>
    <cellStyle name="Normal 65 2 5 3 5" xfId="20543" xr:uid="{00000000-0005-0000-0000-000053500000}"/>
    <cellStyle name="Normal 65 2 5 4" xfId="12136" xr:uid="{00000000-0005-0000-0000-0000792F0000}"/>
    <cellStyle name="Normal 65 2 5 4 3" xfId="27231" xr:uid="{00000000-0005-0000-0000-0000736A0000}"/>
    <cellStyle name="Normal 65 2 5 5" xfId="7115" xr:uid="{00000000-0005-0000-0000-0000DC1B0000}"/>
    <cellStyle name="Normal 65 2 5 5 3" xfId="22214" xr:uid="{00000000-0005-0000-0000-0000DA560000}"/>
    <cellStyle name="Normal 65 2 5 7" xfId="17201" xr:uid="{00000000-0005-0000-0000-000045430000}"/>
    <cellStyle name="Normal 65 2 6" xfId="2897" xr:uid="{00000000-0005-0000-0000-0000620B0000}"/>
    <cellStyle name="Normal 65 2 6 2" xfId="12971" xr:uid="{00000000-0005-0000-0000-0000BC320000}"/>
    <cellStyle name="Normal 65 2 6 2 3" xfId="28066" xr:uid="{00000000-0005-0000-0000-0000B66D0000}"/>
    <cellStyle name="Normal 65 2 6 3" xfId="7951" xr:uid="{00000000-0005-0000-0000-0000201F0000}"/>
    <cellStyle name="Normal 65 2 6 3 3" xfId="23049" xr:uid="{00000000-0005-0000-0000-00001D5A0000}"/>
    <cellStyle name="Normal 65 2 6 5" xfId="18036" xr:uid="{00000000-0005-0000-0000-000088460000}"/>
    <cellStyle name="Normal 65 2 7" xfId="4590" xr:uid="{00000000-0005-0000-0000-0000FF110000}"/>
    <cellStyle name="Normal 65 2 7 2" xfId="14642" xr:uid="{00000000-0005-0000-0000-000043390000}"/>
    <cellStyle name="Normal 65 2 7 2 3" xfId="29737" xr:uid="{00000000-0005-0000-0000-00003D740000}"/>
    <cellStyle name="Normal 65 2 7 3" xfId="9622" xr:uid="{00000000-0005-0000-0000-0000A7250000}"/>
    <cellStyle name="Normal 65 2 7 3 3" xfId="24720" xr:uid="{00000000-0005-0000-0000-0000A4600000}"/>
    <cellStyle name="Normal 65 2 7 5" xfId="19707" xr:uid="{00000000-0005-0000-0000-00000F4D0000}"/>
    <cellStyle name="Normal 65 2 8" xfId="11300" xr:uid="{00000000-0005-0000-0000-0000352C0000}"/>
    <cellStyle name="Normal 65 2 8 3" xfId="26395" xr:uid="{00000000-0005-0000-0000-00002F670000}"/>
    <cellStyle name="Normal 65 2 9" xfId="6279" xr:uid="{00000000-0005-0000-0000-000098180000}"/>
    <cellStyle name="Normal 65 2 9 3" xfId="21378" xr:uid="{00000000-0005-0000-0000-000096530000}"/>
    <cellStyle name="Normal 65 3" xfId="1244" xr:uid="{00000000-0005-0000-0000-0000EC040000}"/>
    <cellStyle name="Normal 65 3 10" xfId="16417" xr:uid="{00000000-0005-0000-0000-000035400000}"/>
    <cellStyle name="Normal 65 3 2" xfId="1463" xr:uid="{00000000-0005-0000-0000-0000C7050000}"/>
    <cellStyle name="Normal 65 3 2 2" xfId="1884" xr:uid="{00000000-0005-0000-0000-00006C070000}"/>
    <cellStyle name="Normal 65 3 2 2 2" xfId="2723" xr:uid="{00000000-0005-0000-0000-0000B30A0000}"/>
    <cellStyle name="Normal 65 3 2 2 2 2" xfId="4412" xr:uid="{00000000-0005-0000-0000-00004D110000}"/>
    <cellStyle name="Normal 65 3 2 2 2 2 2" xfId="14485" xr:uid="{00000000-0005-0000-0000-0000A6380000}"/>
    <cellStyle name="Normal 65 3 2 2 2 2 2 3" xfId="29580" xr:uid="{00000000-0005-0000-0000-0000A0730000}"/>
    <cellStyle name="Normal 65 3 2 2 2 2 3" xfId="9465" xr:uid="{00000000-0005-0000-0000-00000A250000}"/>
    <cellStyle name="Normal 65 3 2 2 2 2 3 3" xfId="24563" xr:uid="{00000000-0005-0000-0000-000007600000}"/>
    <cellStyle name="Normal 65 3 2 2 2 2 5" xfId="19550" xr:uid="{00000000-0005-0000-0000-0000724C0000}"/>
    <cellStyle name="Normal 65 3 2 2 2 3" xfId="6104" xr:uid="{00000000-0005-0000-0000-0000E9170000}"/>
    <cellStyle name="Normal 65 3 2 2 2 3 2" xfId="16156" xr:uid="{00000000-0005-0000-0000-00002D3F0000}"/>
    <cellStyle name="Normal 65 3 2 2 2 3 2 3" xfId="31251" xr:uid="{00000000-0005-0000-0000-0000277A0000}"/>
    <cellStyle name="Normal 65 3 2 2 2 3 3" xfId="11136" xr:uid="{00000000-0005-0000-0000-0000912B0000}"/>
    <cellStyle name="Normal 65 3 2 2 2 3 3 3" xfId="26234" xr:uid="{00000000-0005-0000-0000-00008E660000}"/>
    <cellStyle name="Normal 65 3 2 2 2 3 5" xfId="21221" xr:uid="{00000000-0005-0000-0000-0000F9520000}"/>
    <cellStyle name="Normal 65 3 2 2 2 4" xfId="12814" xr:uid="{00000000-0005-0000-0000-00001F320000}"/>
    <cellStyle name="Normal 65 3 2 2 2 4 3" xfId="27909" xr:uid="{00000000-0005-0000-0000-0000196D0000}"/>
    <cellStyle name="Normal 65 3 2 2 2 5" xfId="7793" xr:uid="{00000000-0005-0000-0000-0000821E0000}"/>
    <cellStyle name="Normal 65 3 2 2 2 5 3" xfId="22892" xr:uid="{00000000-0005-0000-0000-000080590000}"/>
    <cellStyle name="Normal 65 3 2 2 2 7" xfId="17879" xr:uid="{00000000-0005-0000-0000-0000EB450000}"/>
    <cellStyle name="Normal 65 3 2 2 3" xfId="3575" xr:uid="{00000000-0005-0000-0000-0000080E0000}"/>
    <cellStyle name="Normal 65 3 2 2 3 2" xfId="13649" xr:uid="{00000000-0005-0000-0000-000062350000}"/>
    <cellStyle name="Normal 65 3 2 2 3 2 3" xfId="28744" xr:uid="{00000000-0005-0000-0000-00005C700000}"/>
    <cellStyle name="Normal 65 3 2 2 3 3" xfId="8629" xr:uid="{00000000-0005-0000-0000-0000C6210000}"/>
    <cellStyle name="Normal 65 3 2 2 3 3 3" xfId="23727" xr:uid="{00000000-0005-0000-0000-0000C35C0000}"/>
    <cellStyle name="Normal 65 3 2 2 3 5" xfId="18714" xr:uid="{00000000-0005-0000-0000-00002E490000}"/>
    <cellStyle name="Normal 65 3 2 2 4" xfId="5268" xr:uid="{00000000-0005-0000-0000-0000A5140000}"/>
    <cellStyle name="Normal 65 3 2 2 4 2" xfId="15320" xr:uid="{00000000-0005-0000-0000-0000E93B0000}"/>
    <cellStyle name="Normal 65 3 2 2 4 2 3" xfId="30415" xr:uid="{00000000-0005-0000-0000-0000E3760000}"/>
    <cellStyle name="Normal 65 3 2 2 4 3" xfId="10300" xr:uid="{00000000-0005-0000-0000-00004D280000}"/>
    <cellStyle name="Normal 65 3 2 2 4 3 3" xfId="25398" xr:uid="{00000000-0005-0000-0000-00004A630000}"/>
    <cellStyle name="Normal 65 3 2 2 4 5" xfId="20385" xr:uid="{00000000-0005-0000-0000-0000B54F0000}"/>
    <cellStyle name="Normal 65 3 2 2 5" xfId="11978" xr:uid="{00000000-0005-0000-0000-0000DB2E0000}"/>
    <cellStyle name="Normal 65 3 2 2 5 3" xfId="27073" xr:uid="{00000000-0005-0000-0000-0000D5690000}"/>
    <cellStyle name="Normal 65 3 2 2 6" xfId="6957" xr:uid="{00000000-0005-0000-0000-00003E1B0000}"/>
    <cellStyle name="Normal 65 3 2 2 6 3" xfId="22056" xr:uid="{00000000-0005-0000-0000-00003C560000}"/>
    <cellStyle name="Normal 65 3 2 2 8" xfId="17043" xr:uid="{00000000-0005-0000-0000-0000A7420000}"/>
    <cellStyle name="Normal 65 3 2 3" xfId="2305" xr:uid="{00000000-0005-0000-0000-000011090000}"/>
    <cellStyle name="Normal 65 3 2 3 2" xfId="3994" xr:uid="{00000000-0005-0000-0000-0000AB0F0000}"/>
    <cellStyle name="Normal 65 3 2 3 2 2" xfId="14067" xr:uid="{00000000-0005-0000-0000-000004370000}"/>
    <cellStyle name="Normal 65 3 2 3 2 2 3" xfId="29162" xr:uid="{00000000-0005-0000-0000-0000FE710000}"/>
    <cellStyle name="Normal 65 3 2 3 2 3" xfId="9047" xr:uid="{00000000-0005-0000-0000-000068230000}"/>
    <cellStyle name="Normal 65 3 2 3 2 3 3" xfId="24145" xr:uid="{00000000-0005-0000-0000-0000655E0000}"/>
    <cellStyle name="Normal 65 3 2 3 2 5" xfId="19132" xr:uid="{00000000-0005-0000-0000-0000D04A0000}"/>
    <cellStyle name="Normal 65 3 2 3 3" xfId="5686" xr:uid="{00000000-0005-0000-0000-000047160000}"/>
    <cellStyle name="Normal 65 3 2 3 3 2" xfId="15738" xr:uid="{00000000-0005-0000-0000-00008B3D0000}"/>
    <cellStyle name="Normal 65 3 2 3 3 2 3" xfId="30833" xr:uid="{00000000-0005-0000-0000-000085780000}"/>
    <cellStyle name="Normal 65 3 2 3 3 3" xfId="10718" xr:uid="{00000000-0005-0000-0000-0000EF290000}"/>
    <cellStyle name="Normal 65 3 2 3 3 3 3" xfId="25816" xr:uid="{00000000-0005-0000-0000-0000EC640000}"/>
    <cellStyle name="Normal 65 3 2 3 3 5" xfId="20803" xr:uid="{00000000-0005-0000-0000-000057510000}"/>
    <cellStyle name="Normal 65 3 2 3 4" xfId="12396" xr:uid="{00000000-0005-0000-0000-00007D300000}"/>
    <cellStyle name="Normal 65 3 2 3 4 3" xfId="27491" xr:uid="{00000000-0005-0000-0000-0000776B0000}"/>
    <cellStyle name="Normal 65 3 2 3 5" xfId="7375" xr:uid="{00000000-0005-0000-0000-0000E01C0000}"/>
    <cellStyle name="Normal 65 3 2 3 5 3" xfId="22474" xr:uid="{00000000-0005-0000-0000-0000DE570000}"/>
    <cellStyle name="Normal 65 3 2 3 7" xfId="17461" xr:uid="{00000000-0005-0000-0000-000049440000}"/>
    <cellStyle name="Normal 65 3 2 4" xfId="3157" xr:uid="{00000000-0005-0000-0000-0000660C0000}"/>
    <cellStyle name="Normal 65 3 2 4 2" xfId="13231" xr:uid="{00000000-0005-0000-0000-0000C0330000}"/>
    <cellStyle name="Normal 65 3 2 4 2 3" xfId="28326" xr:uid="{00000000-0005-0000-0000-0000BA6E0000}"/>
    <cellStyle name="Normal 65 3 2 4 3" xfId="8211" xr:uid="{00000000-0005-0000-0000-000024200000}"/>
    <cellStyle name="Normal 65 3 2 4 3 3" xfId="23309" xr:uid="{00000000-0005-0000-0000-0000215B0000}"/>
    <cellStyle name="Normal 65 3 2 4 5" xfId="18296" xr:uid="{00000000-0005-0000-0000-00008C470000}"/>
    <cellStyle name="Normal 65 3 2 5" xfId="4850" xr:uid="{00000000-0005-0000-0000-000003130000}"/>
    <cellStyle name="Normal 65 3 2 5 2" xfId="14902" xr:uid="{00000000-0005-0000-0000-0000473A0000}"/>
    <cellStyle name="Normal 65 3 2 5 2 3" xfId="29997" xr:uid="{00000000-0005-0000-0000-000041750000}"/>
    <cellStyle name="Normal 65 3 2 5 3" xfId="9882" xr:uid="{00000000-0005-0000-0000-0000AB260000}"/>
    <cellStyle name="Normal 65 3 2 5 3 3" xfId="24980" xr:uid="{00000000-0005-0000-0000-0000A8610000}"/>
    <cellStyle name="Normal 65 3 2 5 5" xfId="19967" xr:uid="{00000000-0005-0000-0000-0000134E0000}"/>
    <cellStyle name="Normal 65 3 2 6" xfId="11560" xr:uid="{00000000-0005-0000-0000-0000392D0000}"/>
    <cellStyle name="Normal 65 3 2 6 3" xfId="26655" xr:uid="{00000000-0005-0000-0000-000033680000}"/>
    <cellStyle name="Normal 65 3 2 7" xfId="6539" xr:uid="{00000000-0005-0000-0000-00009C190000}"/>
    <cellStyle name="Normal 65 3 2 7 3" xfId="21638" xr:uid="{00000000-0005-0000-0000-00009A540000}"/>
    <cellStyle name="Normal 65 3 2 9" xfId="16625" xr:uid="{00000000-0005-0000-0000-000005410000}"/>
    <cellStyle name="Normal 65 3 3" xfId="1676" xr:uid="{00000000-0005-0000-0000-00009C060000}"/>
    <cellStyle name="Normal 65 3 3 2" xfId="2515" xr:uid="{00000000-0005-0000-0000-0000E3090000}"/>
    <cellStyle name="Normal 65 3 3 2 2" xfId="4204" xr:uid="{00000000-0005-0000-0000-00007D100000}"/>
    <cellStyle name="Normal 65 3 3 2 2 2" xfId="14277" xr:uid="{00000000-0005-0000-0000-0000D6370000}"/>
    <cellStyle name="Normal 65 3 3 2 2 2 3" xfId="29372" xr:uid="{00000000-0005-0000-0000-0000D0720000}"/>
    <cellStyle name="Normal 65 3 3 2 2 3" xfId="9257" xr:uid="{00000000-0005-0000-0000-00003A240000}"/>
    <cellStyle name="Normal 65 3 3 2 2 3 3" xfId="24355" xr:uid="{00000000-0005-0000-0000-0000375F0000}"/>
    <cellStyle name="Normal 65 3 3 2 2 5" xfId="19342" xr:uid="{00000000-0005-0000-0000-0000A24B0000}"/>
    <cellStyle name="Normal 65 3 3 2 3" xfId="5896" xr:uid="{00000000-0005-0000-0000-000019170000}"/>
    <cellStyle name="Normal 65 3 3 2 3 2" xfId="15948" xr:uid="{00000000-0005-0000-0000-00005D3E0000}"/>
    <cellStyle name="Normal 65 3 3 2 3 2 3" xfId="31043" xr:uid="{00000000-0005-0000-0000-000057790000}"/>
    <cellStyle name="Normal 65 3 3 2 3 3" xfId="10928" xr:uid="{00000000-0005-0000-0000-0000C12A0000}"/>
    <cellStyle name="Normal 65 3 3 2 3 3 3" xfId="26026" xr:uid="{00000000-0005-0000-0000-0000BE650000}"/>
    <cellStyle name="Normal 65 3 3 2 3 5" xfId="21013" xr:uid="{00000000-0005-0000-0000-000029520000}"/>
    <cellStyle name="Normal 65 3 3 2 4" xfId="12606" xr:uid="{00000000-0005-0000-0000-00004F310000}"/>
    <cellStyle name="Normal 65 3 3 2 4 3" xfId="27701" xr:uid="{00000000-0005-0000-0000-0000496C0000}"/>
    <cellStyle name="Normal 65 3 3 2 5" xfId="7585" xr:uid="{00000000-0005-0000-0000-0000B21D0000}"/>
    <cellStyle name="Normal 65 3 3 2 5 3" xfId="22684" xr:uid="{00000000-0005-0000-0000-0000B0580000}"/>
    <cellStyle name="Normal 65 3 3 2 7" xfId="17671" xr:uid="{00000000-0005-0000-0000-00001B450000}"/>
    <cellStyle name="Normal 65 3 3 3" xfId="3367" xr:uid="{00000000-0005-0000-0000-0000380D0000}"/>
    <cellStyle name="Normal 65 3 3 3 2" xfId="13441" xr:uid="{00000000-0005-0000-0000-000092340000}"/>
    <cellStyle name="Normal 65 3 3 3 2 3" xfId="28536" xr:uid="{00000000-0005-0000-0000-00008C6F0000}"/>
    <cellStyle name="Normal 65 3 3 3 3" xfId="8421" xr:uid="{00000000-0005-0000-0000-0000F6200000}"/>
    <cellStyle name="Normal 65 3 3 3 3 3" xfId="23519" xr:uid="{00000000-0005-0000-0000-0000F35B0000}"/>
    <cellStyle name="Normal 65 3 3 3 5" xfId="18506" xr:uid="{00000000-0005-0000-0000-00005E480000}"/>
    <cellStyle name="Normal 65 3 3 4" xfId="5060" xr:uid="{00000000-0005-0000-0000-0000D5130000}"/>
    <cellStyle name="Normal 65 3 3 4 2" xfId="15112" xr:uid="{00000000-0005-0000-0000-0000193B0000}"/>
    <cellStyle name="Normal 65 3 3 4 2 3" xfId="30207" xr:uid="{00000000-0005-0000-0000-000013760000}"/>
    <cellStyle name="Normal 65 3 3 4 3" xfId="10092" xr:uid="{00000000-0005-0000-0000-00007D270000}"/>
    <cellStyle name="Normal 65 3 3 4 3 3" xfId="25190" xr:uid="{00000000-0005-0000-0000-00007A620000}"/>
    <cellStyle name="Normal 65 3 3 4 5" xfId="20177" xr:uid="{00000000-0005-0000-0000-0000E54E0000}"/>
    <cellStyle name="Normal 65 3 3 5" xfId="11770" xr:uid="{00000000-0005-0000-0000-00000B2E0000}"/>
    <cellStyle name="Normal 65 3 3 5 3" xfId="26865" xr:uid="{00000000-0005-0000-0000-000005690000}"/>
    <cellStyle name="Normal 65 3 3 6" xfId="6749" xr:uid="{00000000-0005-0000-0000-00006E1A0000}"/>
    <cellStyle name="Normal 65 3 3 6 3" xfId="21848" xr:uid="{00000000-0005-0000-0000-00006C550000}"/>
    <cellStyle name="Normal 65 3 3 8" xfId="16835" xr:uid="{00000000-0005-0000-0000-0000D7410000}"/>
    <cellStyle name="Normal 65 3 4" xfId="2097" xr:uid="{00000000-0005-0000-0000-000041080000}"/>
    <cellStyle name="Normal 65 3 4 2" xfId="3786" xr:uid="{00000000-0005-0000-0000-0000DB0E0000}"/>
    <cellStyle name="Normal 65 3 4 2 2" xfId="13859" xr:uid="{00000000-0005-0000-0000-000034360000}"/>
    <cellStyle name="Normal 65 3 4 2 2 3" xfId="28954" xr:uid="{00000000-0005-0000-0000-00002E710000}"/>
    <cellStyle name="Normal 65 3 4 2 3" xfId="8839" xr:uid="{00000000-0005-0000-0000-000098220000}"/>
    <cellStyle name="Normal 65 3 4 2 3 3" xfId="23937" xr:uid="{00000000-0005-0000-0000-0000955D0000}"/>
    <cellStyle name="Normal 65 3 4 2 5" xfId="18924" xr:uid="{00000000-0005-0000-0000-0000004A0000}"/>
    <cellStyle name="Normal 65 3 4 3" xfId="5478" xr:uid="{00000000-0005-0000-0000-000077150000}"/>
    <cellStyle name="Normal 65 3 4 3 2" xfId="15530" xr:uid="{00000000-0005-0000-0000-0000BB3C0000}"/>
    <cellStyle name="Normal 65 3 4 3 2 3" xfId="30625" xr:uid="{00000000-0005-0000-0000-0000B5770000}"/>
    <cellStyle name="Normal 65 3 4 3 3" xfId="10510" xr:uid="{00000000-0005-0000-0000-00001F290000}"/>
    <cellStyle name="Normal 65 3 4 3 3 3" xfId="25608" xr:uid="{00000000-0005-0000-0000-00001C640000}"/>
    <cellStyle name="Normal 65 3 4 3 5" xfId="20595" xr:uid="{00000000-0005-0000-0000-000087500000}"/>
    <cellStyle name="Normal 65 3 4 4" xfId="12188" xr:uid="{00000000-0005-0000-0000-0000AD2F0000}"/>
    <cellStyle name="Normal 65 3 4 4 3" xfId="27283" xr:uid="{00000000-0005-0000-0000-0000A76A0000}"/>
    <cellStyle name="Normal 65 3 4 5" xfId="7167" xr:uid="{00000000-0005-0000-0000-0000101C0000}"/>
    <cellStyle name="Normal 65 3 4 5 3" xfId="22266" xr:uid="{00000000-0005-0000-0000-00000E570000}"/>
    <cellStyle name="Normal 65 3 4 7" xfId="17253" xr:uid="{00000000-0005-0000-0000-000079430000}"/>
    <cellStyle name="Normal 65 3 5" xfId="2949" xr:uid="{00000000-0005-0000-0000-0000960B0000}"/>
    <cellStyle name="Normal 65 3 5 2" xfId="13023" xr:uid="{00000000-0005-0000-0000-0000F0320000}"/>
    <cellStyle name="Normal 65 3 5 2 3" xfId="28118" xr:uid="{00000000-0005-0000-0000-0000EA6D0000}"/>
    <cellStyle name="Normal 65 3 5 3" xfId="8003" xr:uid="{00000000-0005-0000-0000-0000541F0000}"/>
    <cellStyle name="Normal 65 3 5 3 3" xfId="23101" xr:uid="{00000000-0005-0000-0000-0000515A0000}"/>
    <cellStyle name="Normal 65 3 5 5" xfId="18088" xr:uid="{00000000-0005-0000-0000-0000BC460000}"/>
    <cellStyle name="Normal 65 3 6" xfId="4642" xr:uid="{00000000-0005-0000-0000-000033120000}"/>
    <cellStyle name="Normal 65 3 6 2" xfId="14694" xr:uid="{00000000-0005-0000-0000-000077390000}"/>
    <cellStyle name="Normal 65 3 6 2 3" xfId="29789" xr:uid="{00000000-0005-0000-0000-000071740000}"/>
    <cellStyle name="Normal 65 3 6 3" xfId="9674" xr:uid="{00000000-0005-0000-0000-0000DB250000}"/>
    <cellStyle name="Normal 65 3 6 3 3" xfId="24772" xr:uid="{00000000-0005-0000-0000-0000D8600000}"/>
    <cellStyle name="Normal 65 3 6 5" xfId="19759" xr:uid="{00000000-0005-0000-0000-0000434D0000}"/>
    <cellStyle name="Normal 65 3 7" xfId="11352" xr:uid="{00000000-0005-0000-0000-0000692C0000}"/>
    <cellStyle name="Normal 65 3 7 3" xfId="26447" xr:uid="{00000000-0005-0000-0000-000063670000}"/>
    <cellStyle name="Normal 65 3 8" xfId="6331" xr:uid="{00000000-0005-0000-0000-0000CC180000}"/>
    <cellStyle name="Normal 65 3 8 3" xfId="21430" xr:uid="{00000000-0005-0000-0000-0000CA530000}"/>
    <cellStyle name="Normal 65 4" xfId="1357" xr:uid="{00000000-0005-0000-0000-00005D050000}"/>
    <cellStyle name="Normal 65 4 2" xfId="1780" xr:uid="{00000000-0005-0000-0000-000004070000}"/>
    <cellStyle name="Normal 65 4 2 2" xfId="2619" xr:uid="{00000000-0005-0000-0000-00004B0A0000}"/>
    <cellStyle name="Normal 65 4 2 2 2" xfId="4308" xr:uid="{00000000-0005-0000-0000-0000E5100000}"/>
    <cellStyle name="Normal 65 4 2 2 2 2" xfId="14381" xr:uid="{00000000-0005-0000-0000-00003E380000}"/>
    <cellStyle name="Normal 65 4 2 2 2 2 3" xfId="29476" xr:uid="{00000000-0005-0000-0000-000038730000}"/>
    <cellStyle name="Normal 65 4 2 2 2 3" xfId="9361" xr:uid="{00000000-0005-0000-0000-0000A2240000}"/>
    <cellStyle name="Normal 65 4 2 2 2 3 3" xfId="24459" xr:uid="{00000000-0005-0000-0000-00009F5F0000}"/>
    <cellStyle name="Normal 65 4 2 2 2 5" xfId="19446" xr:uid="{00000000-0005-0000-0000-00000A4C0000}"/>
    <cellStyle name="Normal 65 4 2 2 3" xfId="6000" xr:uid="{00000000-0005-0000-0000-000081170000}"/>
    <cellStyle name="Normal 65 4 2 2 3 2" xfId="16052" xr:uid="{00000000-0005-0000-0000-0000C53E0000}"/>
    <cellStyle name="Normal 65 4 2 2 3 2 3" xfId="31147" xr:uid="{00000000-0005-0000-0000-0000BF790000}"/>
    <cellStyle name="Normal 65 4 2 2 3 3" xfId="11032" xr:uid="{00000000-0005-0000-0000-0000292B0000}"/>
    <cellStyle name="Normal 65 4 2 2 3 3 3" xfId="26130" xr:uid="{00000000-0005-0000-0000-000026660000}"/>
    <cellStyle name="Normal 65 4 2 2 3 5" xfId="21117" xr:uid="{00000000-0005-0000-0000-000091520000}"/>
    <cellStyle name="Normal 65 4 2 2 4" xfId="12710" xr:uid="{00000000-0005-0000-0000-0000B7310000}"/>
    <cellStyle name="Normal 65 4 2 2 4 3" xfId="27805" xr:uid="{00000000-0005-0000-0000-0000B16C0000}"/>
    <cellStyle name="Normal 65 4 2 2 5" xfId="7689" xr:uid="{00000000-0005-0000-0000-00001A1E0000}"/>
    <cellStyle name="Normal 65 4 2 2 5 3" xfId="22788" xr:uid="{00000000-0005-0000-0000-000018590000}"/>
    <cellStyle name="Normal 65 4 2 2 7" xfId="17775" xr:uid="{00000000-0005-0000-0000-000083450000}"/>
    <cellStyle name="Normal 65 4 2 3" xfId="3471" xr:uid="{00000000-0005-0000-0000-0000A00D0000}"/>
    <cellStyle name="Normal 65 4 2 3 2" xfId="13545" xr:uid="{00000000-0005-0000-0000-0000FA340000}"/>
    <cellStyle name="Normal 65 4 2 3 2 3" xfId="28640" xr:uid="{00000000-0005-0000-0000-0000F46F0000}"/>
    <cellStyle name="Normal 65 4 2 3 3" xfId="8525" xr:uid="{00000000-0005-0000-0000-00005E210000}"/>
    <cellStyle name="Normal 65 4 2 3 3 3" xfId="23623" xr:uid="{00000000-0005-0000-0000-00005B5C0000}"/>
    <cellStyle name="Normal 65 4 2 3 5" xfId="18610" xr:uid="{00000000-0005-0000-0000-0000C6480000}"/>
    <cellStyle name="Normal 65 4 2 4" xfId="5164" xr:uid="{00000000-0005-0000-0000-00003D140000}"/>
    <cellStyle name="Normal 65 4 2 4 2" xfId="15216" xr:uid="{00000000-0005-0000-0000-0000813B0000}"/>
    <cellStyle name="Normal 65 4 2 4 2 3" xfId="30311" xr:uid="{00000000-0005-0000-0000-00007B760000}"/>
    <cellStyle name="Normal 65 4 2 4 3" xfId="10196" xr:uid="{00000000-0005-0000-0000-0000E5270000}"/>
    <cellStyle name="Normal 65 4 2 4 3 3" xfId="25294" xr:uid="{00000000-0005-0000-0000-0000E2620000}"/>
    <cellStyle name="Normal 65 4 2 4 5" xfId="20281" xr:uid="{00000000-0005-0000-0000-00004D4F0000}"/>
    <cellStyle name="Normal 65 4 2 5" xfId="11874" xr:uid="{00000000-0005-0000-0000-0000732E0000}"/>
    <cellStyle name="Normal 65 4 2 5 3" xfId="26969" xr:uid="{00000000-0005-0000-0000-00006D690000}"/>
    <cellStyle name="Normal 65 4 2 6" xfId="6853" xr:uid="{00000000-0005-0000-0000-0000D61A0000}"/>
    <cellStyle name="Normal 65 4 2 6 3" xfId="21952" xr:uid="{00000000-0005-0000-0000-0000D4550000}"/>
    <cellStyle name="Normal 65 4 2 8" xfId="16939" xr:uid="{00000000-0005-0000-0000-00003F420000}"/>
    <cellStyle name="Normal 65 4 3" xfId="2201" xr:uid="{00000000-0005-0000-0000-0000A9080000}"/>
    <cellStyle name="Normal 65 4 3 2" xfId="3890" xr:uid="{00000000-0005-0000-0000-0000430F0000}"/>
    <cellStyle name="Normal 65 4 3 2 2" xfId="13963" xr:uid="{00000000-0005-0000-0000-00009C360000}"/>
    <cellStyle name="Normal 65 4 3 2 2 3" xfId="29058" xr:uid="{00000000-0005-0000-0000-000096710000}"/>
    <cellStyle name="Normal 65 4 3 2 3" xfId="8943" xr:uid="{00000000-0005-0000-0000-000000230000}"/>
    <cellStyle name="Normal 65 4 3 2 3 3" xfId="24041" xr:uid="{00000000-0005-0000-0000-0000FD5D0000}"/>
    <cellStyle name="Normal 65 4 3 2 5" xfId="19028" xr:uid="{00000000-0005-0000-0000-0000684A0000}"/>
    <cellStyle name="Normal 65 4 3 3" xfId="5582" xr:uid="{00000000-0005-0000-0000-0000DF150000}"/>
    <cellStyle name="Normal 65 4 3 3 2" xfId="15634" xr:uid="{00000000-0005-0000-0000-0000233D0000}"/>
    <cellStyle name="Normal 65 4 3 3 2 3" xfId="30729" xr:uid="{00000000-0005-0000-0000-00001D780000}"/>
    <cellStyle name="Normal 65 4 3 3 3" xfId="10614" xr:uid="{00000000-0005-0000-0000-000087290000}"/>
    <cellStyle name="Normal 65 4 3 3 3 3" xfId="25712" xr:uid="{00000000-0005-0000-0000-000084640000}"/>
    <cellStyle name="Normal 65 4 3 3 5" xfId="20699" xr:uid="{00000000-0005-0000-0000-0000EF500000}"/>
    <cellStyle name="Normal 65 4 3 4" xfId="12292" xr:uid="{00000000-0005-0000-0000-000015300000}"/>
    <cellStyle name="Normal 65 4 3 4 3" xfId="27387" xr:uid="{00000000-0005-0000-0000-00000F6B0000}"/>
    <cellStyle name="Normal 65 4 3 5" xfId="7271" xr:uid="{00000000-0005-0000-0000-0000781C0000}"/>
    <cellStyle name="Normal 65 4 3 5 3" xfId="22370" xr:uid="{00000000-0005-0000-0000-000076570000}"/>
    <cellStyle name="Normal 65 4 3 7" xfId="17357" xr:uid="{00000000-0005-0000-0000-0000E1430000}"/>
    <cellStyle name="Normal 65 4 4" xfId="3053" xr:uid="{00000000-0005-0000-0000-0000FE0B0000}"/>
    <cellStyle name="Normal 65 4 4 2" xfId="13127" xr:uid="{00000000-0005-0000-0000-000058330000}"/>
    <cellStyle name="Normal 65 4 4 2 3" xfId="28222" xr:uid="{00000000-0005-0000-0000-0000526E0000}"/>
    <cellStyle name="Normal 65 4 4 3" xfId="8107" xr:uid="{00000000-0005-0000-0000-0000BC1F0000}"/>
    <cellStyle name="Normal 65 4 4 3 3" xfId="23205" xr:uid="{00000000-0005-0000-0000-0000B95A0000}"/>
    <cellStyle name="Normal 65 4 4 5" xfId="18192" xr:uid="{00000000-0005-0000-0000-000024470000}"/>
    <cellStyle name="Normal 65 4 5" xfId="4746" xr:uid="{00000000-0005-0000-0000-00009B120000}"/>
    <cellStyle name="Normal 65 4 5 2" xfId="14798" xr:uid="{00000000-0005-0000-0000-0000DF390000}"/>
    <cellStyle name="Normal 65 4 5 2 3" xfId="29893" xr:uid="{00000000-0005-0000-0000-0000D9740000}"/>
    <cellStyle name="Normal 65 4 5 3" xfId="9778" xr:uid="{00000000-0005-0000-0000-000043260000}"/>
    <cellStyle name="Normal 65 4 5 3 3" xfId="24876" xr:uid="{00000000-0005-0000-0000-000040610000}"/>
    <cellStyle name="Normal 65 4 5 5" xfId="19863" xr:uid="{00000000-0005-0000-0000-0000AB4D0000}"/>
    <cellStyle name="Normal 65 4 6" xfId="11456" xr:uid="{00000000-0005-0000-0000-0000D12C0000}"/>
    <cellStyle name="Normal 65 4 6 3" xfId="26551" xr:uid="{00000000-0005-0000-0000-0000CB670000}"/>
    <cellStyle name="Normal 65 4 7" xfId="6435" xr:uid="{00000000-0005-0000-0000-000034190000}"/>
    <cellStyle name="Normal 65 4 7 3" xfId="21534" xr:uid="{00000000-0005-0000-0000-000032540000}"/>
    <cellStyle name="Normal 65 4 9" xfId="16521" xr:uid="{00000000-0005-0000-0000-00009D400000}"/>
    <cellStyle name="Normal 65 5" xfId="1570" xr:uid="{00000000-0005-0000-0000-000032060000}"/>
    <cellStyle name="Normal 65 5 2" xfId="2411" xr:uid="{00000000-0005-0000-0000-00007B090000}"/>
    <cellStyle name="Normal 65 5 2 2" xfId="4100" xr:uid="{00000000-0005-0000-0000-000015100000}"/>
    <cellStyle name="Normal 65 5 2 2 2" xfId="14173" xr:uid="{00000000-0005-0000-0000-00006E370000}"/>
    <cellStyle name="Normal 65 5 2 2 2 3" xfId="29268" xr:uid="{00000000-0005-0000-0000-000068720000}"/>
    <cellStyle name="Normal 65 5 2 2 3" xfId="9153" xr:uid="{00000000-0005-0000-0000-0000D2230000}"/>
    <cellStyle name="Normal 65 5 2 2 3 3" xfId="24251" xr:uid="{00000000-0005-0000-0000-0000CF5E0000}"/>
    <cellStyle name="Normal 65 5 2 2 5" xfId="19238" xr:uid="{00000000-0005-0000-0000-00003A4B0000}"/>
    <cellStyle name="Normal 65 5 2 3" xfId="5792" xr:uid="{00000000-0005-0000-0000-0000B1160000}"/>
    <cellStyle name="Normal 65 5 2 3 2" xfId="15844" xr:uid="{00000000-0005-0000-0000-0000F53D0000}"/>
    <cellStyle name="Normal 65 5 2 3 2 3" xfId="30939" xr:uid="{00000000-0005-0000-0000-0000EF780000}"/>
    <cellStyle name="Normal 65 5 2 3 3" xfId="10824" xr:uid="{00000000-0005-0000-0000-0000592A0000}"/>
    <cellStyle name="Normal 65 5 2 3 3 3" xfId="25922" xr:uid="{00000000-0005-0000-0000-000056650000}"/>
    <cellStyle name="Normal 65 5 2 3 5" xfId="20909" xr:uid="{00000000-0005-0000-0000-0000C1510000}"/>
    <cellStyle name="Normal 65 5 2 4" xfId="12502" xr:uid="{00000000-0005-0000-0000-0000E7300000}"/>
    <cellStyle name="Normal 65 5 2 4 3" xfId="27597" xr:uid="{00000000-0005-0000-0000-0000E16B0000}"/>
    <cellStyle name="Normal 65 5 2 5" xfId="7481" xr:uid="{00000000-0005-0000-0000-00004A1D0000}"/>
    <cellStyle name="Normal 65 5 2 5 3" xfId="22580" xr:uid="{00000000-0005-0000-0000-000048580000}"/>
    <cellStyle name="Normal 65 5 2 7" xfId="17567" xr:uid="{00000000-0005-0000-0000-0000B3440000}"/>
    <cellStyle name="Normal 65 5 3" xfId="3263" xr:uid="{00000000-0005-0000-0000-0000D00C0000}"/>
    <cellStyle name="Normal 65 5 3 2" xfId="13337" xr:uid="{00000000-0005-0000-0000-00002A340000}"/>
    <cellStyle name="Normal 65 5 3 2 3" xfId="28432" xr:uid="{00000000-0005-0000-0000-0000246F0000}"/>
    <cellStyle name="Normal 65 5 3 3" xfId="8317" xr:uid="{00000000-0005-0000-0000-00008E200000}"/>
    <cellStyle name="Normal 65 5 3 3 3" xfId="23415" xr:uid="{00000000-0005-0000-0000-00008B5B0000}"/>
    <cellStyle name="Normal 65 5 3 5" xfId="18402" xr:uid="{00000000-0005-0000-0000-0000F6470000}"/>
    <cellStyle name="Normal 65 5 4" xfId="4956" xr:uid="{00000000-0005-0000-0000-00006D130000}"/>
    <cellStyle name="Normal 65 5 4 2" xfId="15008" xr:uid="{00000000-0005-0000-0000-0000B13A0000}"/>
    <cellStyle name="Normal 65 5 4 2 3" xfId="30103" xr:uid="{00000000-0005-0000-0000-0000AB750000}"/>
    <cellStyle name="Normal 65 5 4 3" xfId="9988" xr:uid="{00000000-0005-0000-0000-000015270000}"/>
    <cellStyle name="Normal 65 5 4 3 3" xfId="25086" xr:uid="{00000000-0005-0000-0000-000012620000}"/>
    <cellStyle name="Normal 65 5 4 5" xfId="20073" xr:uid="{00000000-0005-0000-0000-00007D4E0000}"/>
    <cellStyle name="Normal 65 5 5" xfId="11666" xr:uid="{00000000-0005-0000-0000-0000A32D0000}"/>
    <cellStyle name="Normal 65 5 5 3" xfId="26761" xr:uid="{00000000-0005-0000-0000-00009D680000}"/>
    <cellStyle name="Normal 65 5 6" xfId="6645" xr:uid="{00000000-0005-0000-0000-0000061A0000}"/>
    <cellStyle name="Normal 65 5 6 3" xfId="21744" xr:uid="{00000000-0005-0000-0000-000004550000}"/>
    <cellStyle name="Normal 65 5 8" xfId="16731" xr:uid="{00000000-0005-0000-0000-00006F410000}"/>
    <cellStyle name="Normal 65 6" xfId="1991" xr:uid="{00000000-0005-0000-0000-0000D7070000}"/>
    <cellStyle name="Normal 65 6 2" xfId="3682" xr:uid="{00000000-0005-0000-0000-0000730E0000}"/>
    <cellStyle name="Normal 65 6 2 2" xfId="13755" xr:uid="{00000000-0005-0000-0000-0000CC350000}"/>
    <cellStyle name="Normal 65 6 2 2 3" xfId="28850" xr:uid="{00000000-0005-0000-0000-0000C6700000}"/>
    <cellStyle name="Normal 65 6 2 3" xfId="8735" xr:uid="{00000000-0005-0000-0000-000030220000}"/>
    <cellStyle name="Normal 65 6 2 3 3" xfId="23833" xr:uid="{00000000-0005-0000-0000-00002D5D0000}"/>
    <cellStyle name="Normal 65 6 2 5" xfId="18820" xr:uid="{00000000-0005-0000-0000-000098490000}"/>
    <cellStyle name="Normal 65 6 3" xfId="5374" xr:uid="{00000000-0005-0000-0000-00000F150000}"/>
    <cellStyle name="Normal 65 6 3 2" xfId="15426" xr:uid="{00000000-0005-0000-0000-0000533C0000}"/>
    <cellStyle name="Normal 65 6 3 2 3" xfId="30521" xr:uid="{00000000-0005-0000-0000-00004D770000}"/>
    <cellStyle name="Normal 65 6 3 3" xfId="10406" xr:uid="{00000000-0005-0000-0000-0000B7280000}"/>
    <cellStyle name="Normal 65 6 3 3 3" xfId="25504" xr:uid="{00000000-0005-0000-0000-0000B4630000}"/>
    <cellStyle name="Normal 65 6 3 5" xfId="20491" xr:uid="{00000000-0005-0000-0000-00001F500000}"/>
    <cellStyle name="Normal 65 6 4" xfId="12084" xr:uid="{00000000-0005-0000-0000-0000452F0000}"/>
    <cellStyle name="Normal 65 6 4 3" xfId="27179" xr:uid="{00000000-0005-0000-0000-00003F6A0000}"/>
    <cellStyle name="Normal 65 6 5" xfId="7063" xr:uid="{00000000-0005-0000-0000-0000A81B0000}"/>
    <cellStyle name="Normal 65 6 5 3" xfId="22162" xr:uid="{00000000-0005-0000-0000-0000A6560000}"/>
    <cellStyle name="Normal 65 6 7" xfId="17149" xr:uid="{00000000-0005-0000-0000-000011430000}"/>
    <cellStyle name="Normal 65 7" xfId="2842" xr:uid="{00000000-0005-0000-0000-00002B0B0000}"/>
    <cellStyle name="Normal 65 7 2" xfId="12919" xr:uid="{00000000-0005-0000-0000-000088320000}"/>
    <cellStyle name="Normal 65 7 2 3" xfId="28014" xr:uid="{00000000-0005-0000-0000-0000826D0000}"/>
    <cellStyle name="Normal 65 7 3" xfId="7899" xr:uid="{00000000-0005-0000-0000-0000EC1E0000}"/>
    <cellStyle name="Normal 65 7 3 3" xfId="22997" xr:uid="{00000000-0005-0000-0000-0000E9590000}"/>
    <cellStyle name="Normal 65 7 5" xfId="17984" xr:uid="{00000000-0005-0000-0000-000054460000}"/>
    <cellStyle name="Normal 65 8" xfId="4536" xr:uid="{00000000-0005-0000-0000-0000C9110000}"/>
    <cellStyle name="Normal 65 8 2" xfId="14590" xr:uid="{00000000-0005-0000-0000-00000F390000}"/>
    <cellStyle name="Normal 65 8 2 3" xfId="29685" xr:uid="{00000000-0005-0000-0000-000009740000}"/>
    <cellStyle name="Normal 65 8 3" xfId="9570" xr:uid="{00000000-0005-0000-0000-000073250000}"/>
    <cellStyle name="Normal 65 8 3 3" xfId="24668" xr:uid="{00000000-0005-0000-0000-000070600000}"/>
    <cellStyle name="Normal 65 8 5" xfId="19655" xr:uid="{00000000-0005-0000-0000-0000DB4C0000}"/>
    <cellStyle name="Normal 65 9" xfId="11246" xr:uid="{00000000-0005-0000-0000-0000FF2B0000}"/>
    <cellStyle name="Normal 65 9 3" xfId="26343" xr:uid="{00000000-0005-0000-0000-0000FB660000}"/>
    <cellStyle name="Normal 66" xfId="885" xr:uid="{00000000-0005-0000-0000-000084030000}"/>
    <cellStyle name="Normal 66 10" xfId="6226" xr:uid="{00000000-0005-0000-0000-000063180000}"/>
    <cellStyle name="Normal 66 10 3" xfId="21327" xr:uid="{00000000-0005-0000-0000-000063530000}"/>
    <cellStyle name="Normal 66 12" xfId="16312" xr:uid="{00000000-0005-0000-0000-0000CC3F0000}"/>
    <cellStyle name="Normal 66 2" xfId="1191" xr:uid="{00000000-0005-0000-0000-0000B7040000}"/>
    <cellStyle name="Normal 66 2 11" xfId="16366" xr:uid="{00000000-0005-0000-0000-000002400000}"/>
    <cellStyle name="Normal 66 2 2" xfId="1299" xr:uid="{00000000-0005-0000-0000-000023050000}"/>
    <cellStyle name="Normal 66 2 2 10" xfId="16470" xr:uid="{00000000-0005-0000-0000-00006A400000}"/>
    <cellStyle name="Normal 66 2 2 2" xfId="1516" xr:uid="{00000000-0005-0000-0000-0000FC050000}"/>
    <cellStyle name="Normal 66 2 2 2 2" xfId="1937" xr:uid="{00000000-0005-0000-0000-0000A1070000}"/>
    <cellStyle name="Normal 66 2 2 2 2 2" xfId="2776" xr:uid="{00000000-0005-0000-0000-0000E80A0000}"/>
    <cellStyle name="Normal 66 2 2 2 2 2 2" xfId="4465" xr:uid="{00000000-0005-0000-0000-000082110000}"/>
    <cellStyle name="Normal 66 2 2 2 2 2 2 2" xfId="14538" xr:uid="{00000000-0005-0000-0000-0000DB380000}"/>
    <cellStyle name="Normal 66 2 2 2 2 2 2 2 3" xfId="29633" xr:uid="{00000000-0005-0000-0000-0000D5730000}"/>
    <cellStyle name="Normal 66 2 2 2 2 2 2 3" xfId="9518" xr:uid="{00000000-0005-0000-0000-00003F250000}"/>
    <cellStyle name="Normal 66 2 2 2 2 2 2 3 3" xfId="24616" xr:uid="{00000000-0005-0000-0000-00003C600000}"/>
    <cellStyle name="Normal 66 2 2 2 2 2 2 5" xfId="19603" xr:uid="{00000000-0005-0000-0000-0000A74C0000}"/>
    <cellStyle name="Normal 66 2 2 2 2 2 3" xfId="6157" xr:uid="{00000000-0005-0000-0000-00001E180000}"/>
    <cellStyle name="Normal 66 2 2 2 2 2 3 2" xfId="16209" xr:uid="{00000000-0005-0000-0000-0000623F0000}"/>
    <cellStyle name="Normal 66 2 2 2 2 2 3 3" xfId="11189" xr:uid="{00000000-0005-0000-0000-0000C62B0000}"/>
    <cellStyle name="Normal 66 2 2 2 2 2 3 3 3" xfId="26287" xr:uid="{00000000-0005-0000-0000-0000C3660000}"/>
    <cellStyle name="Normal 66 2 2 2 2 2 3 5" xfId="21274" xr:uid="{00000000-0005-0000-0000-00002E530000}"/>
    <cellStyle name="Normal 66 2 2 2 2 2 4" xfId="12867" xr:uid="{00000000-0005-0000-0000-000054320000}"/>
    <cellStyle name="Normal 66 2 2 2 2 2 4 3" xfId="27962" xr:uid="{00000000-0005-0000-0000-00004E6D0000}"/>
    <cellStyle name="Normal 66 2 2 2 2 2 5" xfId="7846" xr:uid="{00000000-0005-0000-0000-0000B71E0000}"/>
    <cellStyle name="Normal 66 2 2 2 2 2 5 3" xfId="22945" xr:uid="{00000000-0005-0000-0000-0000B5590000}"/>
    <cellStyle name="Normal 66 2 2 2 2 2 7" xfId="17932" xr:uid="{00000000-0005-0000-0000-000020460000}"/>
    <cellStyle name="Normal 66 2 2 2 2 3" xfId="3628" xr:uid="{00000000-0005-0000-0000-00003D0E0000}"/>
    <cellStyle name="Normal 66 2 2 2 2 3 2" xfId="13702" xr:uid="{00000000-0005-0000-0000-000097350000}"/>
    <cellStyle name="Normal 66 2 2 2 2 3 2 3" xfId="28797" xr:uid="{00000000-0005-0000-0000-000091700000}"/>
    <cellStyle name="Normal 66 2 2 2 2 3 3" xfId="8682" xr:uid="{00000000-0005-0000-0000-0000FB210000}"/>
    <cellStyle name="Normal 66 2 2 2 2 3 3 3" xfId="23780" xr:uid="{00000000-0005-0000-0000-0000F85C0000}"/>
    <cellStyle name="Normal 66 2 2 2 2 3 5" xfId="18767" xr:uid="{00000000-0005-0000-0000-000063490000}"/>
    <cellStyle name="Normal 66 2 2 2 2 4" xfId="5321" xr:uid="{00000000-0005-0000-0000-0000DA140000}"/>
    <cellStyle name="Normal 66 2 2 2 2 4 2" xfId="15373" xr:uid="{00000000-0005-0000-0000-00001E3C0000}"/>
    <cellStyle name="Normal 66 2 2 2 2 4 2 3" xfId="30468" xr:uid="{00000000-0005-0000-0000-000018770000}"/>
    <cellStyle name="Normal 66 2 2 2 2 4 3" xfId="10353" xr:uid="{00000000-0005-0000-0000-000082280000}"/>
    <cellStyle name="Normal 66 2 2 2 2 4 3 3" xfId="25451" xr:uid="{00000000-0005-0000-0000-00007F630000}"/>
    <cellStyle name="Normal 66 2 2 2 2 4 5" xfId="20438" xr:uid="{00000000-0005-0000-0000-0000EA4F0000}"/>
    <cellStyle name="Normal 66 2 2 2 2 5" xfId="12031" xr:uid="{00000000-0005-0000-0000-0000102F0000}"/>
    <cellStyle name="Normal 66 2 2 2 2 5 3" xfId="27126" xr:uid="{00000000-0005-0000-0000-00000A6A0000}"/>
    <cellStyle name="Normal 66 2 2 2 2 6" xfId="7010" xr:uid="{00000000-0005-0000-0000-0000731B0000}"/>
    <cellStyle name="Normal 66 2 2 2 2 6 3" xfId="22109" xr:uid="{00000000-0005-0000-0000-000071560000}"/>
    <cellStyle name="Normal 66 2 2 2 2 8" xfId="17096" xr:uid="{00000000-0005-0000-0000-0000DC420000}"/>
    <cellStyle name="Normal 66 2 2 2 3" xfId="2358" xr:uid="{00000000-0005-0000-0000-000046090000}"/>
    <cellStyle name="Normal 66 2 2 2 3 2" xfId="4047" xr:uid="{00000000-0005-0000-0000-0000E00F0000}"/>
    <cellStyle name="Normal 66 2 2 2 3 2 2" xfId="14120" xr:uid="{00000000-0005-0000-0000-000039370000}"/>
    <cellStyle name="Normal 66 2 2 2 3 2 2 3" xfId="29215" xr:uid="{00000000-0005-0000-0000-000033720000}"/>
    <cellStyle name="Normal 66 2 2 2 3 2 3" xfId="9100" xr:uid="{00000000-0005-0000-0000-00009D230000}"/>
    <cellStyle name="Normal 66 2 2 2 3 2 3 3" xfId="24198" xr:uid="{00000000-0005-0000-0000-00009A5E0000}"/>
    <cellStyle name="Normal 66 2 2 2 3 2 5" xfId="19185" xr:uid="{00000000-0005-0000-0000-0000054B0000}"/>
    <cellStyle name="Normal 66 2 2 2 3 3" xfId="5739" xr:uid="{00000000-0005-0000-0000-00007C160000}"/>
    <cellStyle name="Normal 66 2 2 2 3 3 2" xfId="15791" xr:uid="{00000000-0005-0000-0000-0000C03D0000}"/>
    <cellStyle name="Normal 66 2 2 2 3 3 2 3" xfId="30886" xr:uid="{00000000-0005-0000-0000-0000BA780000}"/>
    <cellStyle name="Normal 66 2 2 2 3 3 3" xfId="10771" xr:uid="{00000000-0005-0000-0000-0000242A0000}"/>
    <cellStyle name="Normal 66 2 2 2 3 3 3 3" xfId="25869" xr:uid="{00000000-0005-0000-0000-000021650000}"/>
    <cellStyle name="Normal 66 2 2 2 3 3 5" xfId="20856" xr:uid="{00000000-0005-0000-0000-00008C510000}"/>
    <cellStyle name="Normal 66 2 2 2 3 4" xfId="12449" xr:uid="{00000000-0005-0000-0000-0000B2300000}"/>
    <cellStyle name="Normal 66 2 2 2 3 4 3" xfId="27544" xr:uid="{00000000-0005-0000-0000-0000AC6B0000}"/>
    <cellStyle name="Normal 66 2 2 2 3 5" xfId="7428" xr:uid="{00000000-0005-0000-0000-0000151D0000}"/>
    <cellStyle name="Normal 66 2 2 2 3 5 3" xfId="22527" xr:uid="{00000000-0005-0000-0000-000013580000}"/>
    <cellStyle name="Normal 66 2 2 2 3 7" xfId="17514" xr:uid="{00000000-0005-0000-0000-00007E440000}"/>
    <cellStyle name="Normal 66 2 2 2 4" xfId="3210" xr:uid="{00000000-0005-0000-0000-00009B0C0000}"/>
    <cellStyle name="Normal 66 2 2 2 4 2" xfId="13284" xr:uid="{00000000-0005-0000-0000-0000F5330000}"/>
    <cellStyle name="Normal 66 2 2 2 4 2 3" xfId="28379" xr:uid="{00000000-0005-0000-0000-0000EF6E0000}"/>
    <cellStyle name="Normal 66 2 2 2 4 3" xfId="8264" xr:uid="{00000000-0005-0000-0000-000059200000}"/>
    <cellStyle name="Normal 66 2 2 2 4 3 3" xfId="23362" xr:uid="{00000000-0005-0000-0000-0000565B0000}"/>
    <cellStyle name="Normal 66 2 2 2 4 5" xfId="18349" xr:uid="{00000000-0005-0000-0000-0000C1470000}"/>
    <cellStyle name="Normal 66 2 2 2 5" xfId="4903" xr:uid="{00000000-0005-0000-0000-000038130000}"/>
    <cellStyle name="Normal 66 2 2 2 5 2" xfId="14955" xr:uid="{00000000-0005-0000-0000-00007C3A0000}"/>
    <cellStyle name="Normal 66 2 2 2 5 2 3" xfId="30050" xr:uid="{00000000-0005-0000-0000-000076750000}"/>
    <cellStyle name="Normal 66 2 2 2 5 3" xfId="9935" xr:uid="{00000000-0005-0000-0000-0000E0260000}"/>
    <cellStyle name="Normal 66 2 2 2 5 3 3" xfId="25033" xr:uid="{00000000-0005-0000-0000-0000DD610000}"/>
    <cellStyle name="Normal 66 2 2 2 5 5" xfId="20020" xr:uid="{00000000-0005-0000-0000-0000484E0000}"/>
    <cellStyle name="Normal 66 2 2 2 6" xfId="11613" xr:uid="{00000000-0005-0000-0000-00006E2D0000}"/>
    <cellStyle name="Normal 66 2 2 2 6 3" xfId="26708" xr:uid="{00000000-0005-0000-0000-000068680000}"/>
    <cellStyle name="Normal 66 2 2 2 7" xfId="6592" xr:uid="{00000000-0005-0000-0000-0000D1190000}"/>
    <cellStyle name="Normal 66 2 2 2 7 3" xfId="21691" xr:uid="{00000000-0005-0000-0000-0000CF540000}"/>
    <cellStyle name="Normal 66 2 2 2 9" xfId="16678" xr:uid="{00000000-0005-0000-0000-00003A410000}"/>
    <cellStyle name="Normal 66 2 2 3" xfId="1729" xr:uid="{00000000-0005-0000-0000-0000D1060000}"/>
    <cellStyle name="Normal 66 2 2 3 2" xfId="2568" xr:uid="{00000000-0005-0000-0000-0000180A0000}"/>
    <cellStyle name="Normal 66 2 2 3 2 2" xfId="4257" xr:uid="{00000000-0005-0000-0000-0000B2100000}"/>
    <cellStyle name="Normal 66 2 2 3 2 2 2" xfId="14330" xr:uid="{00000000-0005-0000-0000-00000B380000}"/>
    <cellStyle name="Normal 66 2 2 3 2 2 2 3" xfId="29425" xr:uid="{00000000-0005-0000-0000-000005730000}"/>
    <cellStyle name="Normal 66 2 2 3 2 2 3" xfId="9310" xr:uid="{00000000-0005-0000-0000-00006F240000}"/>
    <cellStyle name="Normal 66 2 2 3 2 2 3 3" xfId="24408" xr:uid="{00000000-0005-0000-0000-00006C5F0000}"/>
    <cellStyle name="Normal 66 2 2 3 2 2 5" xfId="19395" xr:uid="{00000000-0005-0000-0000-0000D74B0000}"/>
    <cellStyle name="Normal 66 2 2 3 2 3" xfId="5949" xr:uid="{00000000-0005-0000-0000-00004E170000}"/>
    <cellStyle name="Normal 66 2 2 3 2 3 2" xfId="16001" xr:uid="{00000000-0005-0000-0000-0000923E0000}"/>
    <cellStyle name="Normal 66 2 2 3 2 3 2 3" xfId="31096" xr:uid="{00000000-0005-0000-0000-00008C790000}"/>
    <cellStyle name="Normal 66 2 2 3 2 3 3" xfId="10981" xr:uid="{00000000-0005-0000-0000-0000F62A0000}"/>
    <cellStyle name="Normal 66 2 2 3 2 3 3 3" xfId="26079" xr:uid="{00000000-0005-0000-0000-0000F3650000}"/>
    <cellStyle name="Normal 66 2 2 3 2 3 5" xfId="21066" xr:uid="{00000000-0005-0000-0000-00005E520000}"/>
    <cellStyle name="Normal 66 2 2 3 2 4" xfId="12659" xr:uid="{00000000-0005-0000-0000-000084310000}"/>
    <cellStyle name="Normal 66 2 2 3 2 4 3" xfId="27754" xr:uid="{00000000-0005-0000-0000-00007E6C0000}"/>
    <cellStyle name="Normal 66 2 2 3 2 5" xfId="7638" xr:uid="{00000000-0005-0000-0000-0000E71D0000}"/>
    <cellStyle name="Normal 66 2 2 3 2 5 3" xfId="22737" xr:uid="{00000000-0005-0000-0000-0000E5580000}"/>
    <cellStyle name="Normal 66 2 2 3 2 7" xfId="17724" xr:uid="{00000000-0005-0000-0000-000050450000}"/>
    <cellStyle name="Normal 66 2 2 3 3" xfId="3420" xr:uid="{00000000-0005-0000-0000-00006D0D0000}"/>
    <cellStyle name="Normal 66 2 2 3 3 2" xfId="13494" xr:uid="{00000000-0005-0000-0000-0000C7340000}"/>
    <cellStyle name="Normal 66 2 2 3 3 2 3" xfId="28589" xr:uid="{00000000-0005-0000-0000-0000C16F0000}"/>
    <cellStyle name="Normal 66 2 2 3 3 3" xfId="8474" xr:uid="{00000000-0005-0000-0000-00002B210000}"/>
    <cellStyle name="Normal 66 2 2 3 3 3 3" xfId="23572" xr:uid="{00000000-0005-0000-0000-0000285C0000}"/>
    <cellStyle name="Normal 66 2 2 3 3 5" xfId="18559" xr:uid="{00000000-0005-0000-0000-000093480000}"/>
    <cellStyle name="Normal 66 2 2 3 4" xfId="5113" xr:uid="{00000000-0005-0000-0000-00000A140000}"/>
    <cellStyle name="Normal 66 2 2 3 4 2" xfId="15165" xr:uid="{00000000-0005-0000-0000-00004E3B0000}"/>
    <cellStyle name="Normal 66 2 2 3 4 2 3" xfId="30260" xr:uid="{00000000-0005-0000-0000-000048760000}"/>
    <cellStyle name="Normal 66 2 2 3 4 3" xfId="10145" xr:uid="{00000000-0005-0000-0000-0000B2270000}"/>
    <cellStyle name="Normal 66 2 2 3 4 3 3" xfId="25243" xr:uid="{00000000-0005-0000-0000-0000AF620000}"/>
    <cellStyle name="Normal 66 2 2 3 4 5" xfId="20230" xr:uid="{00000000-0005-0000-0000-00001A4F0000}"/>
    <cellStyle name="Normal 66 2 2 3 5" xfId="11823" xr:uid="{00000000-0005-0000-0000-0000402E0000}"/>
    <cellStyle name="Normal 66 2 2 3 5 3" xfId="26918" xr:uid="{00000000-0005-0000-0000-00003A690000}"/>
    <cellStyle name="Normal 66 2 2 3 6" xfId="6802" xr:uid="{00000000-0005-0000-0000-0000A31A0000}"/>
    <cellStyle name="Normal 66 2 2 3 6 3" xfId="21901" xr:uid="{00000000-0005-0000-0000-0000A1550000}"/>
    <cellStyle name="Normal 66 2 2 3 8" xfId="16888" xr:uid="{00000000-0005-0000-0000-00000C420000}"/>
    <cellStyle name="Normal 66 2 2 4" xfId="2150" xr:uid="{00000000-0005-0000-0000-000076080000}"/>
    <cellStyle name="Normal 66 2 2 4 2" xfId="3839" xr:uid="{00000000-0005-0000-0000-0000100F0000}"/>
    <cellStyle name="Normal 66 2 2 4 2 2" xfId="13912" xr:uid="{00000000-0005-0000-0000-000069360000}"/>
    <cellStyle name="Normal 66 2 2 4 2 2 3" xfId="29007" xr:uid="{00000000-0005-0000-0000-000063710000}"/>
    <cellStyle name="Normal 66 2 2 4 2 3" xfId="8892" xr:uid="{00000000-0005-0000-0000-0000CD220000}"/>
    <cellStyle name="Normal 66 2 2 4 2 3 3" xfId="23990" xr:uid="{00000000-0005-0000-0000-0000CA5D0000}"/>
    <cellStyle name="Normal 66 2 2 4 2 5" xfId="18977" xr:uid="{00000000-0005-0000-0000-0000354A0000}"/>
    <cellStyle name="Normal 66 2 2 4 3" xfId="5531" xr:uid="{00000000-0005-0000-0000-0000AC150000}"/>
    <cellStyle name="Normal 66 2 2 4 3 2" xfId="15583" xr:uid="{00000000-0005-0000-0000-0000F03C0000}"/>
    <cellStyle name="Normal 66 2 2 4 3 2 3" xfId="30678" xr:uid="{00000000-0005-0000-0000-0000EA770000}"/>
    <cellStyle name="Normal 66 2 2 4 3 3" xfId="10563" xr:uid="{00000000-0005-0000-0000-000054290000}"/>
    <cellStyle name="Normal 66 2 2 4 3 3 3" xfId="25661" xr:uid="{00000000-0005-0000-0000-000051640000}"/>
    <cellStyle name="Normal 66 2 2 4 3 5" xfId="20648" xr:uid="{00000000-0005-0000-0000-0000BC500000}"/>
    <cellStyle name="Normal 66 2 2 4 4" xfId="12241" xr:uid="{00000000-0005-0000-0000-0000E22F0000}"/>
    <cellStyle name="Normal 66 2 2 4 4 3" xfId="27336" xr:uid="{00000000-0005-0000-0000-0000DC6A0000}"/>
    <cellStyle name="Normal 66 2 2 4 5" xfId="7220" xr:uid="{00000000-0005-0000-0000-0000451C0000}"/>
    <cellStyle name="Normal 66 2 2 4 5 3" xfId="22319" xr:uid="{00000000-0005-0000-0000-000043570000}"/>
    <cellStyle name="Normal 66 2 2 4 7" xfId="17306" xr:uid="{00000000-0005-0000-0000-0000AE430000}"/>
    <cellStyle name="Normal 66 2 2 5" xfId="3002" xr:uid="{00000000-0005-0000-0000-0000CB0B0000}"/>
    <cellStyle name="Normal 66 2 2 5 2" xfId="13076" xr:uid="{00000000-0005-0000-0000-000025330000}"/>
    <cellStyle name="Normal 66 2 2 5 2 3" xfId="28171" xr:uid="{00000000-0005-0000-0000-00001F6E0000}"/>
    <cellStyle name="Normal 66 2 2 5 3" xfId="8056" xr:uid="{00000000-0005-0000-0000-0000891F0000}"/>
    <cellStyle name="Normal 66 2 2 5 3 3" xfId="23154" xr:uid="{00000000-0005-0000-0000-0000865A0000}"/>
    <cellStyle name="Normal 66 2 2 5 5" xfId="18141" xr:uid="{00000000-0005-0000-0000-0000F1460000}"/>
    <cellStyle name="Normal 66 2 2 6" xfId="4695" xr:uid="{00000000-0005-0000-0000-000068120000}"/>
    <cellStyle name="Normal 66 2 2 6 2" xfId="14747" xr:uid="{00000000-0005-0000-0000-0000AC390000}"/>
    <cellStyle name="Normal 66 2 2 6 2 3" xfId="29842" xr:uid="{00000000-0005-0000-0000-0000A6740000}"/>
    <cellStyle name="Normal 66 2 2 6 3" xfId="9727" xr:uid="{00000000-0005-0000-0000-000010260000}"/>
    <cellStyle name="Normal 66 2 2 6 3 3" xfId="24825" xr:uid="{00000000-0005-0000-0000-00000D610000}"/>
    <cellStyle name="Normal 66 2 2 6 5" xfId="19812" xr:uid="{00000000-0005-0000-0000-0000784D0000}"/>
    <cellStyle name="Normal 66 2 2 7" xfId="11405" xr:uid="{00000000-0005-0000-0000-00009E2C0000}"/>
    <cellStyle name="Normal 66 2 2 7 3" xfId="26500" xr:uid="{00000000-0005-0000-0000-000098670000}"/>
    <cellStyle name="Normal 66 2 2 8" xfId="6384" xr:uid="{00000000-0005-0000-0000-000001190000}"/>
    <cellStyle name="Normal 66 2 2 8 3" xfId="21483" xr:uid="{00000000-0005-0000-0000-0000FF530000}"/>
    <cellStyle name="Normal 66 2 3" xfId="1412" xr:uid="{00000000-0005-0000-0000-000094050000}"/>
    <cellStyle name="Normal 66 2 3 2" xfId="1833" xr:uid="{00000000-0005-0000-0000-000039070000}"/>
    <cellStyle name="Normal 66 2 3 2 2" xfId="2672" xr:uid="{00000000-0005-0000-0000-0000800A0000}"/>
    <cellStyle name="Normal 66 2 3 2 2 2" xfId="4361" xr:uid="{00000000-0005-0000-0000-00001A110000}"/>
    <cellStyle name="Normal 66 2 3 2 2 2 2" xfId="14434" xr:uid="{00000000-0005-0000-0000-000073380000}"/>
    <cellStyle name="Normal 66 2 3 2 2 2 2 3" xfId="29529" xr:uid="{00000000-0005-0000-0000-00006D730000}"/>
    <cellStyle name="Normal 66 2 3 2 2 2 3" xfId="9414" xr:uid="{00000000-0005-0000-0000-0000D7240000}"/>
    <cellStyle name="Normal 66 2 3 2 2 2 3 3" xfId="24512" xr:uid="{00000000-0005-0000-0000-0000D45F0000}"/>
    <cellStyle name="Normal 66 2 3 2 2 2 5" xfId="19499" xr:uid="{00000000-0005-0000-0000-00003F4C0000}"/>
    <cellStyle name="Normal 66 2 3 2 2 3" xfId="6053" xr:uid="{00000000-0005-0000-0000-0000B6170000}"/>
    <cellStyle name="Normal 66 2 3 2 2 3 2" xfId="16105" xr:uid="{00000000-0005-0000-0000-0000FA3E0000}"/>
    <cellStyle name="Normal 66 2 3 2 2 3 2 3" xfId="31200" xr:uid="{00000000-0005-0000-0000-0000F4790000}"/>
    <cellStyle name="Normal 66 2 3 2 2 3 3" xfId="11085" xr:uid="{00000000-0005-0000-0000-00005E2B0000}"/>
    <cellStyle name="Normal 66 2 3 2 2 3 3 3" xfId="26183" xr:uid="{00000000-0005-0000-0000-00005B660000}"/>
    <cellStyle name="Normal 66 2 3 2 2 3 5" xfId="21170" xr:uid="{00000000-0005-0000-0000-0000C6520000}"/>
    <cellStyle name="Normal 66 2 3 2 2 4" xfId="12763" xr:uid="{00000000-0005-0000-0000-0000EC310000}"/>
    <cellStyle name="Normal 66 2 3 2 2 4 3" xfId="27858" xr:uid="{00000000-0005-0000-0000-0000E66C0000}"/>
    <cellStyle name="Normal 66 2 3 2 2 5" xfId="7742" xr:uid="{00000000-0005-0000-0000-00004F1E0000}"/>
    <cellStyle name="Normal 66 2 3 2 2 5 3" xfId="22841" xr:uid="{00000000-0005-0000-0000-00004D590000}"/>
    <cellStyle name="Normal 66 2 3 2 2 7" xfId="17828" xr:uid="{00000000-0005-0000-0000-0000B8450000}"/>
    <cellStyle name="Normal 66 2 3 2 3" xfId="3524" xr:uid="{00000000-0005-0000-0000-0000D50D0000}"/>
    <cellStyle name="Normal 66 2 3 2 3 2" xfId="13598" xr:uid="{00000000-0005-0000-0000-00002F350000}"/>
    <cellStyle name="Normal 66 2 3 2 3 2 3" xfId="28693" xr:uid="{00000000-0005-0000-0000-000029700000}"/>
    <cellStyle name="Normal 66 2 3 2 3 3" xfId="8578" xr:uid="{00000000-0005-0000-0000-000093210000}"/>
    <cellStyle name="Normal 66 2 3 2 3 3 3" xfId="23676" xr:uid="{00000000-0005-0000-0000-0000905C0000}"/>
    <cellStyle name="Normal 66 2 3 2 3 5" xfId="18663" xr:uid="{00000000-0005-0000-0000-0000FB480000}"/>
    <cellStyle name="Normal 66 2 3 2 4" xfId="5217" xr:uid="{00000000-0005-0000-0000-000072140000}"/>
    <cellStyle name="Normal 66 2 3 2 4 2" xfId="15269" xr:uid="{00000000-0005-0000-0000-0000B63B0000}"/>
    <cellStyle name="Normal 66 2 3 2 4 2 3" xfId="30364" xr:uid="{00000000-0005-0000-0000-0000B0760000}"/>
    <cellStyle name="Normal 66 2 3 2 4 3" xfId="10249" xr:uid="{00000000-0005-0000-0000-00001A280000}"/>
    <cellStyle name="Normal 66 2 3 2 4 3 3" xfId="25347" xr:uid="{00000000-0005-0000-0000-000017630000}"/>
    <cellStyle name="Normal 66 2 3 2 4 5" xfId="20334" xr:uid="{00000000-0005-0000-0000-0000824F0000}"/>
    <cellStyle name="Normal 66 2 3 2 5" xfId="11927" xr:uid="{00000000-0005-0000-0000-0000A82E0000}"/>
    <cellStyle name="Normal 66 2 3 2 5 3" xfId="27022" xr:uid="{00000000-0005-0000-0000-0000A2690000}"/>
    <cellStyle name="Normal 66 2 3 2 6" xfId="6906" xr:uid="{00000000-0005-0000-0000-00000B1B0000}"/>
    <cellStyle name="Normal 66 2 3 2 6 3" xfId="22005" xr:uid="{00000000-0005-0000-0000-000009560000}"/>
    <cellStyle name="Normal 66 2 3 2 8" xfId="16992" xr:uid="{00000000-0005-0000-0000-000074420000}"/>
    <cellStyle name="Normal 66 2 3 3" xfId="2254" xr:uid="{00000000-0005-0000-0000-0000DE080000}"/>
    <cellStyle name="Normal 66 2 3 3 2" xfId="3943" xr:uid="{00000000-0005-0000-0000-0000780F0000}"/>
    <cellStyle name="Normal 66 2 3 3 2 2" xfId="14016" xr:uid="{00000000-0005-0000-0000-0000D1360000}"/>
    <cellStyle name="Normal 66 2 3 3 2 2 3" xfId="29111" xr:uid="{00000000-0005-0000-0000-0000CB710000}"/>
    <cellStyle name="Normal 66 2 3 3 2 3" xfId="8996" xr:uid="{00000000-0005-0000-0000-000035230000}"/>
    <cellStyle name="Normal 66 2 3 3 2 3 3" xfId="24094" xr:uid="{00000000-0005-0000-0000-0000325E0000}"/>
    <cellStyle name="Normal 66 2 3 3 2 5" xfId="19081" xr:uid="{00000000-0005-0000-0000-00009D4A0000}"/>
    <cellStyle name="Normal 66 2 3 3 3" xfId="5635" xr:uid="{00000000-0005-0000-0000-000014160000}"/>
    <cellStyle name="Normal 66 2 3 3 3 2" xfId="15687" xr:uid="{00000000-0005-0000-0000-0000583D0000}"/>
    <cellStyle name="Normal 66 2 3 3 3 2 3" xfId="30782" xr:uid="{00000000-0005-0000-0000-000052780000}"/>
    <cellStyle name="Normal 66 2 3 3 3 3" xfId="10667" xr:uid="{00000000-0005-0000-0000-0000BC290000}"/>
    <cellStyle name="Normal 66 2 3 3 3 3 3" xfId="25765" xr:uid="{00000000-0005-0000-0000-0000B9640000}"/>
    <cellStyle name="Normal 66 2 3 3 3 5" xfId="20752" xr:uid="{00000000-0005-0000-0000-000024510000}"/>
    <cellStyle name="Normal 66 2 3 3 4" xfId="12345" xr:uid="{00000000-0005-0000-0000-00004A300000}"/>
    <cellStyle name="Normal 66 2 3 3 4 3" xfId="27440" xr:uid="{00000000-0005-0000-0000-0000446B0000}"/>
    <cellStyle name="Normal 66 2 3 3 5" xfId="7324" xr:uid="{00000000-0005-0000-0000-0000AD1C0000}"/>
    <cellStyle name="Normal 66 2 3 3 5 3" xfId="22423" xr:uid="{00000000-0005-0000-0000-0000AB570000}"/>
    <cellStyle name="Normal 66 2 3 3 7" xfId="17410" xr:uid="{00000000-0005-0000-0000-000016440000}"/>
    <cellStyle name="Normal 66 2 3 4" xfId="3106" xr:uid="{00000000-0005-0000-0000-0000330C0000}"/>
    <cellStyle name="Normal 66 2 3 4 2" xfId="13180" xr:uid="{00000000-0005-0000-0000-00008D330000}"/>
    <cellStyle name="Normal 66 2 3 4 2 3" xfId="28275" xr:uid="{00000000-0005-0000-0000-0000876E0000}"/>
    <cellStyle name="Normal 66 2 3 4 3" xfId="8160" xr:uid="{00000000-0005-0000-0000-0000F11F0000}"/>
    <cellStyle name="Normal 66 2 3 4 3 3" xfId="23258" xr:uid="{00000000-0005-0000-0000-0000EE5A0000}"/>
    <cellStyle name="Normal 66 2 3 4 5" xfId="18245" xr:uid="{00000000-0005-0000-0000-000059470000}"/>
    <cellStyle name="Normal 66 2 3 5" xfId="4799" xr:uid="{00000000-0005-0000-0000-0000D0120000}"/>
    <cellStyle name="Normal 66 2 3 5 2" xfId="14851" xr:uid="{00000000-0005-0000-0000-0000143A0000}"/>
    <cellStyle name="Normal 66 2 3 5 2 3" xfId="29946" xr:uid="{00000000-0005-0000-0000-00000E750000}"/>
    <cellStyle name="Normal 66 2 3 5 3" xfId="9831" xr:uid="{00000000-0005-0000-0000-000078260000}"/>
    <cellStyle name="Normal 66 2 3 5 3 3" xfId="24929" xr:uid="{00000000-0005-0000-0000-000075610000}"/>
    <cellStyle name="Normal 66 2 3 5 5" xfId="19916" xr:uid="{00000000-0005-0000-0000-0000E04D0000}"/>
    <cellStyle name="Normal 66 2 3 6" xfId="11509" xr:uid="{00000000-0005-0000-0000-0000062D0000}"/>
    <cellStyle name="Normal 66 2 3 6 3" xfId="26604" xr:uid="{00000000-0005-0000-0000-000000680000}"/>
    <cellStyle name="Normal 66 2 3 7" xfId="6488" xr:uid="{00000000-0005-0000-0000-000069190000}"/>
    <cellStyle name="Normal 66 2 3 7 3" xfId="21587" xr:uid="{00000000-0005-0000-0000-000067540000}"/>
    <cellStyle name="Normal 66 2 3 9" xfId="16574" xr:uid="{00000000-0005-0000-0000-0000D2400000}"/>
    <cellStyle name="Normal 66 2 4" xfId="1625" xr:uid="{00000000-0005-0000-0000-000069060000}"/>
    <cellStyle name="Normal 66 2 4 2" xfId="2464" xr:uid="{00000000-0005-0000-0000-0000B0090000}"/>
    <cellStyle name="Normal 66 2 4 2 2" xfId="4153" xr:uid="{00000000-0005-0000-0000-00004A100000}"/>
    <cellStyle name="Normal 66 2 4 2 2 2" xfId="14226" xr:uid="{00000000-0005-0000-0000-0000A3370000}"/>
    <cellStyle name="Normal 66 2 4 2 2 2 3" xfId="29321" xr:uid="{00000000-0005-0000-0000-00009D720000}"/>
    <cellStyle name="Normal 66 2 4 2 2 3" xfId="9206" xr:uid="{00000000-0005-0000-0000-000007240000}"/>
    <cellStyle name="Normal 66 2 4 2 2 3 3" xfId="24304" xr:uid="{00000000-0005-0000-0000-0000045F0000}"/>
    <cellStyle name="Normal 66 2 4 2 2 5" xfId="19291" xr:uid="{00000000-0005-0000-0000-00006F4B0000}"/>
    <cellStyle name="Normal 66 2 4 2 3" xfId="5845" xr:uid="{00000000-0005-0000-0000-0000E6160000}"/>
    <cellStyle name="Normal 66 2 4 2 3 2" xfId="15897" xr:uid="{00000000-0005-0000-0000-00002A3E0000}"/>
    <cellStyle name="Normal 66 2 4 2 3 2 3" xfId="30992" xr:uid="{00000000-0005-0000-0000-000024790000}"/>
    <cellStyle name="Normal 66 2 4 2 3 3" xfId="10877" xr:uid="{00000000-0005-0000-0000-00008E2A0000}"/>
    <cellStyle name="Normal 66 2 4 2 3 3 3" xfId="25975" xr:uid="{00000000-0005-0000-0000-00008B650000}"/>
    <cellStyle name="Normal 66 2 4 2 3 5" xfId="20962" xr:uid="{00000000-0005-0000-0000-0000F6510000}"/>
    <cellStyle name="Normal 66 2 4 2 4" xfId="12555" xr:uid="{00000000-0005-0000-0000-00001C310000}"/>
    <cellStyle name="Normal 66 2 4 2 4 3" xfId="27650" xr:uid="{00000000-0005-0000-0000-0000166C0000}"/>
    <cellStyle name="Normal 66 2 4 2 5" xfId="7534" xr:uid="{00000000-0005-0000-0000-00007F1D0000}"/>
    <cellStyle name="Normal 66 2 4 2 5 3" xfId="22633" xr:uid="{00000000-0005-0000-0000-00007D580000}"/>
    <cellStyle name="Normal 66 2 4 2 7" xfId="17620" xr:uid="{00000000-0005-0000-0000-0000E8440000}"/>
    <cellStyle name="Normal 66 2 4 3" xfId="3316" xr:uid="{00000000-0005-0000-0000-0000050D0000}"/>
    <cellStyle name="Normal 66 2 4 3 2" xfId="13390" xr:uid="{00000000-0005-0000-0000-00005F340000}"/>
    <cellStyle name="Normal 66 2 4 3 2 3" xfId="28485" xr:uid="{00000000-0005-0000-0000-0000596F0000}"/>
    <cellStyle name="Normal 66 2 4 3 3" xfId="8370" xr:uid="{00000000-0005-0000-0000-0000C3200000}"/>
    <cellStyle name="Normal 66 2 4 3 3 3" xfId="23468" xr:uid="{00000000-0005-0000-0000-0000C05B0000}"/>
    <cellStyle name="Normal 66 2 4 3 5" xfId="18455" xr:uid="{00000000-0005-0000-0000-00002B480000}"/>
    <cellStyle name="Normal 66 2 4 4" xfId="5009" xr:uid="{00000000-0005-0000-0000-0000A2130000}"/>
    <cellStyle name="Normal 66 2 4 4 2" xfId="15061" xr:uid="{00000000-0005-0000-0000-0000E63A0000}"/>
    <cellStyle name="Normal 66 2 4 4 2 3" xfId="30156" xr:uid="{00000000-0005-0000-0000-0000E0750000}"/>
    <cellStyle name="Normal 66 2 4 4 3" xfId="10041" xr:uid="{00000000-0005-0000-0000-00004A270000}"/>
    <cellStyle name="Normal 66 2 4 4 3 3" xfId="25139" xr:uid="{00000000-0005-0000-0000-000047620000}"/>
    <cellStyle name="Normal 66 2 4 4 5" xfId="20126" xr:uid="{00000000-0005-0000-0000-0000B24E0000}"/>
    <cellStyle name="Normal 66 2 4 5" xfId="11719" xr:uid="{00000000-0005-0000-0000-0000D82D0000}"/>
    <cellStyle name="Normal 66 2 4 5 3" xfId="26814" xr:uid="{00000000-0005-0000-0000-0000D2680000}"/>
    <cellStyle name="Normal 66 2 4 6" xfId="6698" xr:uid="{00000000-0005-0000-0000-00003B1A0000}"/>
    <cellStyle name="Normal 66 2 4 6 3" xfId="21797" xr:uid="{00000000-0005-0000-0000-000039550000}"/>
    <cellStyle name="Normal 66 2 4 8" xfId="16784" xr:uid="{00000000-0005-0000-0000-0000A4410000}"/>
    <cellStyle name="Normal 66 2 5" xfId="2046" xr:uid="{00000000-0005-0000-0000-00000E080000}"/>
    <cellStyle name="Normal 66 2 5 2" xfId="3735" xr:uid="{00000000-0005-0000-0000-0000A80E0000}"/>
    <cellStyle name="Normal 66 2 5 2 2" xfId="13808" xr:uid="{00000000-0005-0000-0000-000001360000}"/>
    <cellStyle name="Normal 66 2 5 2 2 3" xfId="28903" xr:uid="{00000000-0005-0000-0000-0000FB700000}"/>
    <cellStyle name="Normal 66 2 5 2 3" xfId="8788" xr:uid="{00000000-0005-0000-0000-000065220000}"/>
    <cellStyle name="Normal 66 2 5 2 3 3" xfId="23886" xr:uid="{00000000-0005-0000-0000-0000625D0000}"/>
    <cellStyle name="Normal 66 2 5 2 5" xfId="18873" xr:uid="{00000000-0005-0000-0000-0000CD490000}"/>
    <cellStyle name="Normal 66 2 5 3" xfId="5427" xr:uid="{00000000-0005-0000-0000-000044150000}"/>
    <cellStyle name="Normal 66 2 5 3 2" xfId="15479" xr:uid="{00000000-0005-0000-0000-0000883C0000}"/>
    <cellStyle name="Normal 66 2 5 3 2 3" xfId="30574" xr:uid="{00000000-0005-0000-0000-000082770000}"/>
    <cellStyle name="Normal 66 2 5 3 3" xfId="10459" xr:uid="{00000000-0005-0000-0000-0000EC280000}"/>
    <cellStyle name="Normal 66 2 5 3 3 3" xfId="25557" xr:uid="{00000000-0005-0000-0000-0000E9630000}"/>
    <cellStyle name="Normal 66 2 5 3 5" xfId="20544" xr:uid="{00000000-0005-0000-0000-000054500000}"/>
    <cellStyle name="Normal 66 2 5 4" xfId="12137" xr:uid="{00000000-0005-0000-0000-00007A2F0000}"/>
    <cellStyle name="Normal 66 2 5 4 3" xfId="27232" xr:uid="{00000000-0005-0000-0000-0000746A0000}"/>
    <cellStyle name="Normal 66 2 5 5" xfId="7116" xr:uid="{00000000-0005-0000-0000-0000DD1B0000}"/>
    <cellStyle name="Normal 66 2 5 5 3" xfId="22215" xr:uid="{00000000-0005-0000-0000-0000DB560000}"/>
    <cellStyle name="Normal 66 2 5 7" xfId="17202" xr:uid="{00000000-0005-0000-0000-000046430000}"/>
    <cellStyle name="Normal 66 2 6" xfId="2898" xr:uid="{00000000-0005-0000-0000-0000630B0000}"/>
    <cellStyle name="Normal 66 2 6 2" xfId="12972" xr:uid="{00000000-0005-0000-0000-0000BD320000}"/>
    <cellStyle name="Normal 66 2 6 2 3" xfId="28067" xr:uid="{00000000-0005-0000-0000-0000B76D0000}"/>
    <cellStyle name="Normal 66 2 6 3" xfId="7952" xr:uid="{00000000-0005-0000-0000-0000211F0000}"/>
    <cellStyle name="Normal 66 2 6 3 3" xfId="23050" xr:uid="{00000000-0005-0000-0000-00001E5A0000}"/>
    <cellStyle name="Normal 66 2 6 5" xfId="18037" xr:uid="{00000000-0005-0000-0000-000089460000}"/>
    <cellStyle name="Normal 66 2 7" xfId="4591" xr:uid="{00000000-0005-0000-0000-000000120000}"/>
    <cellStyle name="Normal 66 2 7 2" xfId="14643" xr:uid="{00000000-0005-0000-0000-000044390000}"/>
    <cellStyle name="Normal 66 2 7 2 3" xfId="29738" xr:uid="{00000000-0005-0000-0000-00003E740000}"/>
    <cellStyle name="Normal 66 2 7 3" xfId="9623" xr:uid="{00000000-0005-0000-0000-0000A8250000}"/>
    <cellStyle name="Normal 66 2 7 3 3" xfId="24721" xr:uid="{00000000-0005-0000-0000-0000A5600000}"/>
    <cellStyle name="Normal 66 2 7 5" xfId="19708" xr:uid="{00000000-0005-0000-0000-0000104D0000}"/>
    <cellStyle name="Normal 66 2 8" xfId="11301" xr:uid="{00000000-0005-0000-0000-0000362C0000}"/>
    <cellStyle name="Normal 66 2 8 3" xfId="26396" xr:uid="{00000000-0005-0000-0000-000030670000}"/>
    <cellStyle name="Normal 66 2 9" xfId="6280" xr:uid="{00000000-0005-0000-0000-000099180000}"/>
    <cellStyle name="Normal 66 2 9 3" xfId="21379" xr:uid="{00000000-0005-0000-0000-000097530000}"/>
    <cellStyle name="Normal 66 3" xfId="1245" xr:uid="{00000000-0005-0000-0000-0000ED040000}"/>
    <cellStyle name="Normal 66 3 10" xfId="16418" xr:uid="{00000000-0005-0000-0000-000036400000}"/>
    <cellStyle name="Normal 66 3 2" xfId="1464" xr:uid="{00000000-0005-0000-0000-0000C8050000}"/>
    <cellStyle name="Normal 66 3 2 2" xfId="1885" xr:uid="{00000000-0005-0000-0000-00006D070000}"/>
    <cellStyle name="Normal 66 3 2 2 2" xfId="2724" xr:uid="{00000000-0005-0000-0000-0000B40A0000}"/>
    <cellStyle name="Normal 66 3 2 2 2 2" xfId="4413" xr:uid="{00000000-0005-0000-0000-00004E110000}"/>
    <cellStyle name="Normal 66 3 2 2 2 2 2" xfId="14486" xr:uid="{00000000-0005-0000-0000-0000A7380000}"/>
    <cellStyle name="Normal 66 3 2 2 2 2 2 3" xfId="29581" xr:uid="{00000000-0005-0000-0000-0000A1730000}"/>
    <cellStyle name="Normal 66 3 2 2 2 2 3" xfId="9466" xr:uid="{00000000-0005-0000-0000-00000B250000}"/>
    <cellStyle name="Normal 66 3 2 2 2 2 3 3" xfId="24564" xr:uid="{00000000-0005-0000-0000-000008600000}"/>
    <cellStyle name="Normal 66 3 2 2 2 2 5" xfId="19551" xr:uid="{00000000-0005-0000-0000-0000734C0000}"/>
    <cellStyle name="Normal 66 3 2 2 2 3" xfId="6105" xr:uid="{00000000-0005-0000-0000-0000EA170000}"/>
    <cellStyle name="Normal 66 3 2 2 2 3 2" xfId="16157" xr:uid="{00000000-0005-0000-0000-00002E3F0000}"/>
    <cellStyle name="Normal 66 3 2 2 2 3 2 3" xfId="31252" xr:uid="{00000000-0005-0000-0000-0000287A0000}"/>
    <cellStyle name="Normal 66 3 2 2 2 3 3" xfId="11137" xr:uid="{00000000-0005-0000-0000-0000922B0000}"/>
    <cellStyle name="Normal 66 3 2 2 2 3 3 3" xfId="26235" xr:uid="{00000000-0005-0000-0000-00008F660000}"/>
    <cellStyle name="Normal 66 3 2 2 2 3 5" xfId="21222" xr:uid="{00000000-0005-0000-0000-0000FA520000}"/>
    <cellStyle name="Normal 66 3 2 2 2 4" xfId="12815" xr:uid="{00000000-0005-0000-0000-000020320000}"/>
    <cellStyle name="Normal 66 3 2 2 2 4 3" xfId="27910" xr:uid="{00000000-0005-0000-0000-00001A6D0000}"/>
    <cellStyle name="Normal 66 3 2 2 2 5" xfId="7794" xr:uid="{00000000-0005-0000-0000-0000831E0000}"/>
    <cellStyle name="Normal 66 3 2 2 2 5 3" xfId="22893" xr:uid="{00000000-0005-0000-0000-000081590000}"/>
    <cellStyle name="Normal 66 3 2 2 2 7" xfId="17880" xr:uid="{00000000-0005-0000-0000-0000EC450000}"/>
    <cellStyle name="Normal 66 3 2 2 3" xfId="3576" xr:uid="{00000000-0005-0000-0000-0000090E0000}"/>
    <cellStyle name="Normal 66 3 2 2 3 2" xfId="13650" xr:uid="{00000000-0005-0000-0000-000063350000}"/>
    <cellStyle name="Normal 66 3 2 2 3 2 3" xfId="28745" xr:uid="{00000000-0005-0000-0000-00005D700000}"/>
    <cellStyle name="Normal 66 3 2 2 3 3" xfId="8630" xr:uid="{00000000-0005-0000-0000-0000C7210000}"/>
    <cellStyle name="Normal 66 3 2 2 3 3 3" xfId="23728" xr:uid="{00000000-0005-0000-0000-0000C45C0000}"/>
    <cellStyle name="Normal 66 3 2 2 3 5" xfId="18715" xr:uid="{00000000-0005-0000-0000-00002F490000}"/>
    <cellStyle name="Normal 66 3 2 2 4" xfId="5269" xr:uid="{00000000-0005-0000-0000-0000A6140000}"/>
    <cellStyle name="Normal 66 3 2 2 4 2" xfId="15321" xr:uid="{00000000-0005-0000-0000-0000EA3B0000}"/>
    <cellStyle name="Normal 66 3 2 2 4 2 3" xfId="30416" xr:uid="{00000000-0005-0000-0000-0000E4760000}"/>
    <cellStyle name="Normal 66 3 2 2 4 3" xfId="10301" xr:uid="{00000000-0005-0000-0000-00004E280000}"/>
    <cellStyle name="Normal 66 3 2 2 4 3 3" xfId="25399" xr:uid="{00000000-0005-0000-0000-00004B630000}"/>
    <cellStyle name="Normal 66 3 2 2 4 5" xfId="20386" xr:uid="{00000000-0005-0000-0000-0000B64F0000}"/>
    <cellStyle name="Normal 66 3 2 2 5" xfId="11979" xr:uid="{00000000-0005-0000-0000-0000DC2E0000}"/>
    <cellStyle name="Normal 66 3 2 2 5 3" xfId="27074" xr:uid="{00000000-0005-0000-0000-0000D6690000}"/>
    <cellStyle name="Normal 66 3 2 2 6" xfId="6958" xr:uid="{00000000-0005-0000-0000-00003F1B0000}"/>
    <cellStyle name="Normal 66 3 2 2 6 3" xfId="22057" xr:uid="{00000000-0005-0000-0000-00003D560000}"/>
    <cellStyle name="Normal 66 3 2 2 8" xfId="17044" xr:uid="{00000000-0005-0000-0000-0000A8420000}"/>
    <cellStyle name="Normal 66 3 2 3" xfId="2306" xr:uid="{00000000-0005-0000-0000-000012090000}"/>
    <cellStyle name="Normal 66 3 2 3 2" xfId="3995" xr:uid="{00000000-0005-0000-0000-0000AC0F0000}"/>
    <cellStyle name="Normal 66 3 2 3 2 2" xfId="14068" xr:uid="{00000000-0005-0000-0000-000005370000}"/>
    <cellStyle name="Normal 66 3 2 3 2 2 3" xfId="29163" xr:uid="{00000000-0005-0000-0000-0000FF710000}"/>
    <cellStyle name="Normal 66 3 2 3 2 3" xfId="9048" xr:uid="{00000000-0005-0000-0000-000069230000}"/>
    <cellStyle name="Normal 66 3 2 3 2 3 3" xfId="24146" xr:uid="{00000000-0005-0000-0000-0000665E0000}"/>
    <cellStyle name="Normal 66 3 2 3 2 5" xfId="19133" xr:uid="{00000000-0005-0000-0000-0000D14A0000}"/>
    <cellStyle name="Normal 66 3 2 3 3" xfId="5687" xr:uid="{00000000-0005-0000-0000-000048160000}"/>
    <cellStyle name="Normal 66 3 2 3 3 2" xfId="15739" xr:uid="{00000000-0005-0000-0000-00008C3D0000}"/>
    <cellStyle name="Normal 66 3 2 3 3 2 3" xfId="30834" xr:uid="{00000000-0005-0000-0000-000086780000}"/>
    <cellStyle name="Normal 66 3 2 3 3 3" xfId="10719" xr:uid="{00000000-0005-0000-0000-0000F0290000}"/>
    <cellStyle name="Normal 66 3 2 3 3 3 3" xfId="25817" xr:uid="{00000000-0005-0000-0000-0000ED640000}"/>
    <cellStyle name="Normal 66 3 2 3 3 5" xfId="20804" xr:uid="{00000000-0005-0000-0000-000058510000}"/>
    <cellStyle name="Normal 66 3 2 3 4" xfId="12397" xr:uid="{00000000-0005-0000-0000-00007E300000}"/>
    <cellStyle name="Normal 66 3 2 3 4 3" xfId="27492" xr:uid="{00000000-0005-0000-0000-0000786B0000}"/>
    <cellStyle name="Normal 66 3 2 3 5" xfId="7376" xr:uid="{00000000-0005-0000-0000-0000E11C0000}"/>
    <cellStyle name="Normal 66 3 2 3 5 3" xfId="22475" xr:uid="{00000000-0005-0000-0000-0000DF570000}"/>
    <cellStyle name="Normal 66 3 2 3 7" xfId="17462" xr:uid="{00000000-0005-0000-0000-00004A440000}"/>
    <cellStyle name="Normal 66 3 2 4" xfId="3158" xr:uid="{00000000-0005-0000-0000-0000670C0000}"/>
    <cellStyle name="Normal 66 3 2 4 2" xfId="13232" xr:uid="{00000000-0005-0000-0000-0000C1330000}"/>
    <cellStyle name="Normal 66 3 2 4 2 3" xfId="28327" xr:uid="{00000000-0005-0000-0000-0000BB6E0000}"/>
    <cellStyle name="Normal 66 3 2 4 3" xfId="8212" xr:uid="{00000000-0005-0000-0000-000025200000}"/>
    <cellStyle name="Normal 66 3 2 4 3 3" xfId="23310" xr:uid="{00000000-0005-0000-0000-0000225B0000}"/>
    <cellStyle name="Normal 66 3 2 4 5" xfId="18297" xr:uid="{00000000-0005-0000-0000-00008D470000}"/>
    <cellStyle name="Normal 66 3 2 5" xfId="4851" xr:uid="{00000000-0005-0000-0000-000004130000}"/>
    <cellStyle name="Normal 66 3 2 5 2" xfId="14903" xr:uid="{00000000-0005-0000-0000-0000483A0000}"/>
    <cellStyle name="Normal 66 3 2 5 2 3" xfId="29998" xr:uid="{00000000-0005-0000-0000-000042750000}"/>
    <cellStyle name="Normal 66 3 2 5 3" xfId="9883" xr:uid="{00000000-0005-0000-0000-0000AC260000}"/>
    <cellStyle name="Normal 66 3 2 5 3 3" xfId="24981" xr:uid="{00000000-0005-0000-0000-0000A9610000}"/>
    <cellStyle name="Normal 66 3 2 5 5" xfId="19968" xr:uid="{00000000-0005-0000-0000-0000144E0000}"/>
    <cellStyle name="Normal 66 3 2 6" xfId="11561" xr:uid="{00000000-0005-0000-0000-00003A2D0000}"/>
    <cellStyle name="Normal 66 3 2 6 3" xfId="26656" xr:uid="{00000000-0005-0000-0000-000034680000}"/>
    <cellStyle name="Normal 66 3 2 7" xfId="6540" xr:uid="{00000000-0005-0000-0000-00009D190000}"/>
    <cellStyle name="Normal 66 3 2 7 3" xfId="21639" xr:uid="{00000000-0005-0000-0000-00009B540000}"/>
    <cellStyle name="Normal 66 3 2 9" xfId="16626" xr:uid="{00000000-0005-0000-0000-000006410000}"/>
    <cellStyle name="Normal 66 3 3" xfId="1677" xr:uid="{00000000-0005-0000-0000-00009D060000}"/>
    <cellStyle name="Normal 66 3 3 2" xfId="2516" xr:uid="{00000000-0005-0000-0000-0000E4090000}"/>
    <cellStyle name="Normal 66 3 3 2 2" xfId="4205" xr:uid="{00000000-0005-0000-0000-00007E100000}"/>
    <cellStyle name="Normal 66 3 3 2 2 2" xfId="14278" xr:uid="{00000000-0005-0000-0000-0000D7370000}"/>
    <cellStyle name="Normal 66 3 3 2 2 2 3" xfId="29373" xr:uid="{00000000-0005-0000-0000-0000D1720000}"/>
    <cellStyle name="Normal 66 3 3 2 2 3" xfId="9258" xr:uid="{00000000-0005-0000-0000-00003B240000}"/>
    <cellStyle name="Normal 66 3 3 2 2 3 3" xfId="24356" xr:uid="{00000000-0005-0000-0000-0000385F0000}"/>
    <cellStyle name="Normal 66 3 3 2 2 5" xfId="19343" xr:uid="{00000000-0005-0000-0000-0000A34B0000}"/>
    <cellStyle name="Normal 66 3 3 2 3" xfId="5897" xr:uid="{00000000-0005-0000-0000-00001A170000}"/>
    <cellStyle name="Normal 66 3 3 2 3 2" xfId="15949" xr:uid="{00000000-0005-0000-0000-00005E3E0000}"/>
    <cellStyle name="Normal 66 3 3 2 3 2 3" xfId="31044" xr:uid="{00000000-0005-0000-0000-000058790000}"/>
    <cellStyle name="Normal 66 3 3 2 3 3" xfId="10929" xr:uid="{00000000-0005-0000-0000-0000C22A0000}"/>
    <cellStyle name="Normal 66 3 3 2 3 3 3" xfId="26027" xr:uid="{00000000-0005-0000-0000-0000BF650000}"/>
    <cellStyle name="Normal 66 3 3 2 3 5" xfId="21014" xr:uid="{00000000-0005-0000-0000-00002A520000}"/>
    <cellStyle name="Normal 66 3 3 2 4" xfId="12607" xr:uid="{00000000-0005-0000-0000-000050310000}"/>
    <cellStyle name="Normal 66 3 3 2 4 3" xfId="27702" xr:uid="{00000000-0005-0000-0000-00004A6C0000}"/>
    <cellStyle name="Normal 66 3 3 2 5" xfId="7586" xr:uid="{00000000-0005-0000-0000-0000B31D0000}"/>
    <cellStyle name="Normal 66 3 3 2 5 3" xfId="22685" xr:uid="{00000000-0005-0000-0000-0000B1580000}"/>
    <cellStyle name="Normal 66 3 3 2 7" xfId="17672" xr:uid="{00000000-0005-0000-0000-00001C450000}"/>
    <cellStyle name="Normal 66 3 3 3" xfId="3368" xr:uid="{00000000-0005-0000-0000-0000390D0000}"/>
    <cellStyle name="Normal 66 3 3 3 2" xfId="13442" xr:uid="{00000000-0005-0000-0000-000093340000}"/>
    <cellStyle name="Normal 66 3 3 3 2 3" xfId="28537" xr:uid="{00000000-0005-0000-0000-00008D6F0000}"/>
    <cellStyle name="Normal 66 3 3 3 3" xfId="8422" xr:uid="{00000000-0005-0000-0000-0000F7200000}"/>
    <cellStyle name="Normal 66 3 3 3 3 3" xfId="23520" xr:uid="{00000000-0005-0000-0000-0000F45B0000}"/>
    <cellStyle name="Normal 66 3 3 3 5" xfId="18507" xr:uid="{00000000-0005-0000-0000-00005F480000}"/>
    <cellStyle name="Normal 66 3 3 4" xfId="5061" xr:uid="{00000000-0005-0000-0000-0000D6130000}"/>
    <cellStyle name="Normal 66 3 3 4 2" xfId="15113" xr:uid="{00000000-0005-0000-0000-00001A3B0000}"/>
    <cellStyle name="Normal 66 3 3 4 2 3" xfId="30208" xr:uid="{00000000-0005-0000-0000-000014760000}"/>
    <cellStyle name="Normal 66 3 3 4 3" xfId="10093" xr:uid="{00000000-0005-0000-0000-00007E270000}"/>
    <cellStyle name="Normal 66 3 3 4 3 3" xfId="25191" xr:uid="{00000000-0005-0000-0000-00007B620000}"/>
    <cellStyle name="Normal 66 3 3 4 5" xfId="20178" xr:uid="{00000000-0005-0000-0000-0000E64E0000}"/>
    <cellStyle name="Normal 66 3 3 5" xfId="11771" xr:uid="{00000000-0005-0000-0000-00000C2E0000}"/>
    <cellStyle name="Normal 66 3 3 5 3" xfId="26866" xr:uid="{00000000-0005-0000-0000-000006690000}"/>
    <cellStyle name="Normal 66 3 3 6" xfId="6750" xr:uid="{00000000-0005-0000-0000-00006F1A0000}"/>
    <cellStyle name="Normal 66 3 3 6 3" xfId="21849" xr:uid="{00000000-0005-0000-0000-00006D550000}"/>
    <cellStyle name="Normal 66 3 3 8" xfId="16836" xr:uid="{00000000-0005-0000-0000-0000D8410000}"/>
    <cellStyle name="Normal 66 3 4" xfId="2098" xr:uid="{00000000-0005-0000-0000-000042080000}"/>
    <cellStyle name="Normal 66 3 4 2" xfId="3787" xr:uid="{00000000-0005-0000-0000-0000DC0E0000}"/>
    <cellStyle name="Normal 66 3 4 2 2" xfId="13860" xr:uid="{00000000-0005-0000-0000-000035360000}"/>
    <cellStyle name="Normal 66 3 4 2 2 3" xfId="28955" xr:uid="{00000000-0005-0000-0000-00002F710000}"/>
    <cellStyle name="Normal 66 3 4 2 3" xfId="8840" xr:uid="{00000000-0005-0000-0000-000099220000}"/>
    <cellStyle name="Normal 66 3 4 2 3 3" xfId="23938" xr:uid="{00000000-0005-0000-0000-0000965D0000}"/>
    <cellStyle name="Normal 66 3 4 2 5" xfId="18925" xr:uid="{00000000-0005-0000-0000-0000014A0000}"/>
    <cellStyle name="Normal 66 3 4 3" xfId="5479" xr:uid="{00000000-0005-0000-0000-000078150000}"/>
    <cellStyle name="Normal 66 3 4 3 2" xfId="15531" xr:uid="{00000000-0005-0000-0000-0000BC3C0000}"/>
    <cellStyle name="Normal 66 3 4 3 2 3" xfId="30626" xr:uid="{00000000-0005-0000-0000-0000B6770000}"/>
    <cellStyle name="Normal 66 3 4 3 3" xfId="10511" xr:uid="{00000000-0005-0000-0000-000020290000}"/>
    <cellStyle name="Normal 66 3 4 3 3 3" xfId="25609" xr:uid="{00000000-0005-0000-0000-00001D640000}"/>
    <cellStyle name="Normal 66 3 4 3 5" xfId="20596" xr:uid="{00000000-0005-0000-0000-000088500000}"/>
    <cellStyle name="Normal 66 3 4 4" xfId="12189" xr:uid="{00000000-0005-0000-0000-0000AE2F0000}"/>
    <cellStyle name="Normal 66 3 4 4 3" xfId="27284" xr:uid="{00000000-0005-0000-0000-0000A86A0000}"/>
    <cellStyle name="Normal 66 3 4 5" xfId="7168" xr:uid="{00000000-0005-0000-0000-0000111C0000}"/>
    <cellStyle name="Normal 66 3 4 5 3" xfId="22267" xr:uid="{00000000-0005-0000-0000-00000F570000}"/>
    <cellStyle name="Normal 66 3 4 7" xfId="17254" xr:uid="{00000000-0005-0000-0000-00007A430000}"/>
    <cellStyle name="Normal 66 3 5" xfId="2950" xr:uid="{00000000-0005-0000-0000-0000970B0000}"/>
    <cellStyle name="Normal 66 3 5 2" xfId="13024" xr:uid="{00000000-0005-0000-0000-0000F1320000}"/>
    <cellStyle name="Normal 66 3 5 2 3" xfId="28119" xr:uid="{00000000-0005-0000-0000-0000EB6D0000}"/>
    <cellStyle name="Normal 66 3 5 3" xfId="8004" xr:uid="{00000000-0005-0000-0000-0000551F0000}"/>
    <cellStyle name="Normal 66 3 5 3 3" xfId="23102" xr:uid="{00000000-0005-0000-0000-0000525A0000}"/>
    <cellStyle name="Normal 66 3 5 5" xfId="18089" xr:uid="{00000000-0005-0000-0000-0000BD460000}"/>
    <cellStyle name="Normal 66 3 6" xfId="4643" xr:uid="{00000000-0005-0000-0000-000034120000}"/>
    <cellStyle name="Normal 66 3 6 2" xfId="14695" xr:uid="{00000000-0005-0000-0000-000078390000}"/>
    <cellStyle name="Normal 66 3 6 2 3" xfId="29790" xr:uid="{00000000-0005-0000-0000-000072740000}"/>
    <cellStyle name="Normal 66 3 6 3" xfId="9675" xr:uid="{00000000-0005-0000-0000-0000DC250000}"/>
    <cellStyle name="Normal 66 3 6 3 3" xfId="24773" xr:uid="{00000000-0005-0000-0000-0000D9600000}"/>
    <cellStyle name="Normal 66 3 6 5" xfId="19760" xr:uid="{00000000-0005-0000-0000-0000444D0000}"/>
    <cellStyle name="Normal 66 3 7" xfId="11353" xr:uid="{00000000-0005-0000-0000-00006A2C0000}"/>
    <cellStyle name="Normal 66 3 7 3" xfId="26448" xr:uid="{00000000-0005-0000-0000-000064670000}"/>
    <cellStyle name="Normal 66 3 8" xfId="6332" xr:uid="{00000000-0005-0000-0000-0000CD180000}"/>
    <cellStyle name="Normal 66 3 8 3" xfId="21431" xr:uid="{00000000-0005-0000-0000-0000CB530000}"/>
    <cellStyle name="Normal 66 4" xfId="1358" xr:uid="{00000000-0005-0000-0000-00005E050000}"/>
    <cellStyle name="Normal 66 4 2" xfId="1781" xr:uid="{00000000-0005-0000-0000-000005070000}"/>
    <cellStyle name="Normal 66 4 2 2" xfId="2620" xr:uid="{00000000-0005-0000-0000-00004C0A0000}"/>
    <cellStyle name="Normal 66 4 2 2 2" xfId="4309" xr:uid="{00000000-0005-0000-0000-0000E6100000}"/>
    <cellStyle name="Normal 66 4 2 2 2 2" xfId="14382" xr:uid="{00000000-0005-0000-0000-00003F380000}"/>
    <cellStyle name="Normal 66 4 2 2 2 2 3" xfId="29477" xr:uid="{00000000-0005-0000-0000-000039730000}"/>
    <cellStyle name="Normal 66 4 2 2 2 3" xfId="9362" xr:uid="{00000000-0005-0000-0000-0000A3240000}"/>
    <cellStyle name="Normal 66 4 2 2 2 3 3" xfId="24460" xr:uid="{00000000-0005-0000-0000-0000A05F0000}"/>
    <cellStyle name="Normal 66 4 2 2 2 5" xfId="19447" xr:uid="{00000000-0005-0000-0000-00000B4C0000}"/>
    <cellStyle name="Normal 66 4 2 2 3" xfId="6001" xr:uid="{00000000-0005-0000-0000-000082170000}"/>
    <cellStyle name="Normal 66 4 2 2 3 2" xfId="16053" xr:uid="{00000000-0005-0000-0000-0000C63E0000}"/>
    <cellStyle name="Normal 66 4 2 2 3 2 3" xfId="31148" xr:uid="{00000000-0005-0000-0000-0000C0790000}"/>
    <cellStyle name="Normal 66 4 2 2 3 3" xfId="11033" xr:uid="{00000000-0005-0000-0000-00002A2B0000}"/>
    <cellStyle name="Normal 66 4 2 2 3 3 3" xfId="26131" xr:uid="{00000000-0005-0000-0000-000027660000}"/>
    <cellStyle name="Normal 66 4 2 2 3 5" xfId="21118" xr:uid="{00000000-0005-0000-0000-000092520000}"/>
    <cellStyle name="Normal 66 4 2 2 4" xfId="12711" xr:uid="{00000000-0005-0000-0000-0000B8310000}"/>
    <cellStyle name="Normal 66 4 2 2 4 3" xfId="27806" xr:uid="{00000000-0005-0000-0000-0000B26C0000}"/>
    <cellStyle name="Normal 66 4 2 2 5" xfId="7690" xr:uid="{00000000-0005-0000-0000-00001B1E0000}"/>
    <cellStyle name="Normal 66 4 2 2 5 3" xfId="22789" xr:uid="{00000000-0005-0000-0000-000019590000}"/>
    <cellStyle name="Normal 66 4 2 2 7" xfId="17776" xr:uid="{00000000-0005-0000-0000-000084450000}"/>
    <cellStyle name="Normal 66 4 2 3" xfId="3472" xr:uid="{00000000-0005-0000-0000-0000A10D0000}"/>
    <cellStyle name="Normal 66 4 2 3 2" xfId="13546" xr:uid="{00000000-0005-0000-0000-0000FB340000}"/>
    <cellStyle name="Normal 66 4 2 3 2 3" xfId="28641" xr:uid="{00000000-0005-0000-0000-0000F56F0000}"/>
    <cellStyle name="Normal 66 4 2 3 3" xfId="8526" xr:uid="{00000000-0005-0000-0000-00005F210000}"/>
    <cellStyle name="Normal 66 4 2 3 3 3" xfId="23624" xr:uid="{00000000-0005-0000-0000-00005C5C0000}"/>
    <cellStyle name="Normal 66 4 2 3 5" xfId="18611" xr:uid="{00000000-0005-0000-0000-0000C7480000}"/>
    <cellStyle name="Normal 66 4 2 4" xfId="5165" xr:uid="{00000000-0005-0000-0000-00003E140000}"/>
    <cellStyle name="Normal 66 4 2 4 2" xfId="15217" xr:uid="{00000000-0005-0000-0000-0000823B0000}"/>
    <cellStyle name="Normal 66 4 2 4 2 3" xfId="30312" xr:uid="{00000000-0005-0000-0000-00007C760000}"/>
    <cellStyle name="Normal 66 4 2 4 3" xfId="10197" xr:uid="{00000000-0005-0000-0000-0000E6270000}"/>
    <cellStyle name="Normal 66 4 2 4 3 3" xfId="25295" xr:uid="{00000000-0005-0000-0000-0000E3620000}"/>
    <cellStyle name="Normal 66 4 2 4 5" xfId="20282" xr:uid="{00000000-0005-0000-0000-00004E4F0000}"/>
    <cellStyle name="Normal 66 4 2 5" xfId="11875" xr:uid="{00000000-0005-0000-0000-0000742E0000}"/>
    <cellStyle name="Normal 66 4 2 5 3" xfId="26970" xr:uid="{00000000-0005-0000-0000-00006E690000}"/>
    <cellStyle name="Normal 66 4 2 6" xfId="6854" xr:uid="{00000000-0005-0000-0000-0000D71A0000}"/>
    <cellStyle name="Normal 66 4 2 6 3" xfId="21953" xr:uid="{00000000-0005-0000-0000-0000D5550000}"/>
    <cellStyle name="Normal 66 4 2 8" xfId="16940" xr:uid="{00000000-0005-0000-0000-000040420000}"/>
    <cellStyle name="Normal 66 4 3" xfId="2202" xr:uid="{00000000-0005-0000-0000-0000AA080000}"/>
    <cellStyle name="Normal 66 4 3 2" xfId="3891" xr:uid="{00000000-0005-0000-0000-0000440F0000}"/>
    <cellStyle name="Normal 66 4 3 2 2" xfId="13964" xr:uid="{00000000-0005-0000-0000-00009D360000}"/>
    <cellStyle name="Normal 66 4 3 2 2 3" xfId="29059" xr:uid="{00000000-0005-0000-0000-000097710000}"/>
    <cellStyle name="Normal 66 4 3 2 3" xfId="8944" xr:uid="{00000000-0005-0000-0000-000001230000}"/>
    <cellStyle name="Normal 66 4 3 2 3 3" xfId="24042" xr:uid="{00000000-0005-0000-0000-0000FE5D0000}"/>
    <cellStyle name="Normal 66 4 3 2 5" xfId="19029" xr:uid="{00000000-0005-0000-0000-0000694A0000}"/>
    <cellStyle name="Normal 66 4 3 3" xfId="5583" xr:uid="{00000000-0005-0000-0000-0000E0150000}"/>
    <cellStyle name="Normal 66 4 3 3 2" xfId="15635" xr:uid="{00000000-0005-0000-0000-0000243D0000}"/>
    <cellStyle name="Normal 66 4 3 3 2 3" xfId="30730" xr:uid="{00000000-0005-0000-0000-00001E780000}"/>
    <cellStyle name="Normal 66 4 3 3 3" xfId="10615" xr:uid="{00000000-0005-0000-0000-000088290000}"/>
    <cellStyle name="Normal 66 4 3 3 3 3" xfId="25713" xr:uid="{00000000-0005-0000-0000-000085640000}"/>
    <cellStyle name="Normal 66 4 3 3 5" xfId="20700" xr:uid="{00000000-0005-0000-0000-0000F0500000}"/>
    <cellStyle name="Normal 66 4 3 4" xfId="12293" xr:uid="{00000000-0005-0000-0000-000016300000}"/>
    <cellStyle name="Normal 66 4 3 4 3" xfId="27388" xr:uid="{00000000-0005-0000-0000-0000106B0000}"/>
    <cellStyle name="Normal 66 4 3 5" xfId="7272" xr:uid="{00000000-0005-0000-0000-0000791C0000}"/>
    <cellStyle name="Normal 66 4 3 5 3" xfId="22371" xr:uid="{00000000-0005-0000-0000-000077570000}"/>
    <cellStyle name="Normal 66 4 3 7" xfId="17358" xr:uid="{00000000-0005-0000-0000-0000E2430000}"/>
    <cellStyle name="Normal 66 4 4" xfId="3054" xr:uid="{00000000-0005-0000-0000-0000FF0B0000}"/>
    <cellStyle name="Normal 66 4 4 2" xfId="13128" xr:uid="{00000000-0005-0000-0000-000059330000}"/>
    <cellStyle name="Normal 66 4 4 2 3" xfId="28223" xr:uid="{00000000-0005-0000-0000-0000536E0000}"/>
    <cellStyle name="Normal 66 4 4 3" xfId="8108" xr:uid="{00000000-0005-0000-0000-0000BD1F0000}"/>
    <cellStyle name="Normal 66 4 4 3 3" xfId="23206" xr:uid="{00000000-0005-0000-0000-0000BA5A0000}"/>
    <cellStyle name="Normal 66 4 4 5" xfId="18193" xr:uid="{00000000-0005-0000-0000-000025470000}"/>
    <cellStyle name="Normal 66 4 5" xfId="4747" xr:uid="{00000000-0005-0000-0000-00009C120000}"/>
    <cellStyle name="Normal 66 4 5 2" xfId="14799" xr:uid="{00000000-0005-0000-0000-0000E0390000}"/>
    <cellStyle name="Normal 66 4 5 2 3" xfId="29894" xr:uid="{00000000-0005-0000-0000-0000DA740000}"/>
    <cellStyle name="Normal 66 4 5 3" xfId="9779" xr:uid="{00000000-0005-0000-0000-000044260000}"/>
    <cellStyle name="Normal 66 4 5 3 3" xfId="24877" xr:uid="{00000000-0005-0000-0000-000041610000}"/>
    <cellStyle name="Normal 66 4 5 5" xfId="19864" xr:uid="{00000000-0005-0000-0000-0000AC4D0000}"/>
    <cellStyle name="Normal 66 4 6" xfId="11457" xr:uid="{00000000-0005-0000-0000-0000D22C0000}"/>
    <cellStyle name="Normal 66 4 6 3" xfId="26552" xr:uid="{00000000-0005-0000-0000-0000CC670000}"/>
    <cellStyle name="Normal 66 4 7" xfId="6436" xr:uid="{00000000-0005-0000-0000-000035190000}"/>
    <cellStyle name="Normal 66 4 7 3" xfId="21535" xr:uid="{00000000-0005-0000-0000-000033540000}"/>
    <cellStyle name="Normal 66 4 9" xfId="16522" xr:uid="{00000000-0005-0000-0000-00009E400000}"/>
    <cellStyle name="Normal 66 5" xfId="1571" xr:uid="{00000000-0005-0000-0000-000033060000}"/>
    <cellStyle name="Normal 66 5 2" xfId="2412" xr:uid="{00000000-0005-0000-0000-00007C090000}"/>
    <cellStyle name="Normal 66 5 2 2" xfId="4101" xr:uid="{00000000-0005-0000-0000-000016100000}"/>
    <cellStyle name="Normal 66 5 2 2 2" xfId="14174" xr:uid="{00000000-0005-0000-0000-00006F370000}"/>
    <cellStyle name="Normal 66 5 2 2 2 3" xfId="29269" xr:uid="{00000000-0005-0000-0000-000069720000}"/>
    <cellStyle name="Normal 66 5 2 2 3" xfId="9154" xr:uid="{00000000-0005-0000-0000-0000D3230000}"/>
    <cellStyle name="Normal 66 5 2 2 3 3" xfId="24252" xr:uid="{00000000-0005-0000-0000-0000D05E0000}"/>
    <cellStyle name="Normal 66 5 2 2 5" xfId="19239" xr:uid="{00000000-0005-0000-0000-00003B4B0000}"/>
    <cellStyle name="Normal 66 5 2 3" xfId="5793" xr:uid="{00000000-0005-0000-0000-0000B2160000}"/>
    <cellStyle name="Normal 66 5 2 3 2" xfId="15845" xr:uid="{00000000-0005-0000-0000-0000F63D0000}"/>
    <cellStyle name="Normal 66 5 2 3 2 3" xfId="30940" xr:uid="{00000000-0005-0000-0000-0000F0780000}"/>
    <cellStyle name="Normal 66 5 2 3 3" xfId="10825" xr:uid="{00000000-0005-0000-0000-00005A2A0000}"/>
    <cellStyle name="Normal 66 5 2 3 3 3" xfId="25923" xr:uid="{00000000-0005-0000-0000-000057650000}"/>
    <cellStyle name="Normal 66 5 2 3 5" xfId="20910" xr:uid="{00000000-0005-0000-0000-0000C2510000}"/>
    <cellStyle name="Normal 66 5 2 4" xfId="12503" xr:uid="{00000000-0005-0000-0000-0000E8300000}"/>
    <cellStyle name="Normal 66 5 2 4 3" xfId="27598" xr:uid="{00000000-0005-0000-0000-0000E26B0000}"/>
    <cellStyle name="Normal 66 5 2 5" xfId="7482" xr:uid="{00000000-0005-0000-0000-00004B1D0000}"/>
    <cellStyle name="Normal 66 5 2 5 3" xfId="22581" xr:uid="{00000000-0005-0000-0000-000049580000}"/>
    <cellStyle name="Normal 66 5 2 7" xfId="17568" xr:uid="{00000000-0005-0000-0000-0000B4440000}"/>
    <cellStyle name="Normal 66 5 3" xfId="3264" xr:uid="{00000000-0005-0000-0000-0000D10C0000}"/>
    <cellStyle name="Normal 66 5 3 2" xfId="13338" xr:uid="{00000000-0005-0000-0000-00002B340000}"/>
    <cellStyle name="Normal 66 5 3 2 3" xfId="28433" xr:uid="{00000000-0005-0000-0000-0000256F0000}"/>
    <cellStyle name="Normal 66 5 3 3" xfId="8318" xr:uid="{00000000-0005-0000-0000-00008F200000}"/>
    <cellStyle name="Normal 66 5 3 3 3" xfId="23416" xr:uid="{00000000-0005-0000-0000-00008C5B0000}"/>
    <cellStyle name="Normal 66 5 3 5" xfId="18403" xr:uid="{00000000-0005-0000-0000-0000F7470000}"/>
    <cellStyle name="Normal 66 5 4" xfId="4957" xr:uid="{00000000-0005-0000-0000-00006E130000}"/>
    <cellStyle name="Normal 66 5 4 2" xfId="15009" xr:uid="{00000000-0005-0000-0000-0000B23A0000}"/>
    <cellStyle name="Normal 66 5 4 2 3" xfId="30104" xr:uid="{00000000-0005-0000-0000-0000AC750000}"/>
    <cellStyle name="Normal 66 5 4 3" xfId="9989" xr:uid="{00000000-0005-0000-0000-000016270000}"/>
    <cellStyle name="Normal 66 5 4 3 3" xfId="25087" xr:uid="{00000000-0005-0000-0000-000013620000}"/>
    <cellStyle name="Normal 66 5 4 5" xfId="20074" xr:uid="{00000000-0005-0000-0000-00007E4E0000}"/>
    <cellStyle name="Normal 66 5 5" xfId="11667" xr:uid="{00000000-0005-0000-0000-0000A42D0000}"/>
    <cellStyle name="Normal 66 5 5 3" xfId="26762" xr:uid="{00000000-0005-0000-0000-00009E680000}"/>
    <cellStyle name="Normal 66 5 6" xfId="6646" xr:uid="{00000000-0005-0000-0000-0000071A0000}"/>
    <cellStyle name="Normal 66 5 6 3" xfId="21745" xr:uid="{00000000-0005-0000-0000-000005550000}"/>
    <cellStyle name="Normal 66 5 8" xfId="16732" xr:uid="{00000000-0005-0000-0000-000070410000}"/>
    <cellStyle name="Normal 66 6" xfId="1992" xr:uid="{00000000-0005-0000-0000-0000D8070000}"/>
    <cellStyle name="Normal 66 6 2" xfId="3683" xr:uid="{00000000-0005-0000-0000-0000740E0000}"/>
    <cellStyle name="Normal 66 6 2 2" xfId="13756" xr:uid="{00000000-0005-0000-0000-0000CD350000}"/>
    <cellStyle name="Normal 66 6 2 2 3" xfId="28851" xr:uid="{00000000-0005-0000-0000-0000C7700000}"/>
    <cellStyle name="Normal 66 6 2 3" xfId="8736" xr:uid="{00000000-0005-0000-0000-000031220000}"/>
    <cellStyle name="Normal 66 6 2 3 3" xfId="23834" xr:uid="{00000000-0005-0000-0000-00002E5D0000}"/>
    <cellStyle name="Normal 66 6 2 5" xfId="18821" xr:uid="{00000000-0005-0000-0000-000099490000}"/>
    <cellStyle name="Normal 66 6 3" xfId="5375" xr:uid="{00000000-0005-0000-0000-000010150000}"/>
    <cellStyle name="Normal 66 6 3 2" xfId="15427" xr:uid="{00000000-0005-0000-0000-0000543C0000}"/>
    <cellStyle name="Normal 66 6 3 2 3" xfId="30522" xr:uid="{00000000-0005-0000-0000-00004E770000}"/>
    <cellStyle name="Normal 66 6 3 3" xfId="10407" xr:uid="{00000000-0005-0000-0000-0000B8280000}"/>
    <cellStyle name="Normal 66 6 3 3 3" xfId="25505" xr:uid="{00000000-0005-0000-0000-0000B5630000}"/>
    <cellStyle name="Normal 66 6 3 5" xfId="20492" xr:uid="{00000000-0005-0000-0000-000020500000}"/>
    <cellStyle name="Normal 66 6 4" xfId="12085" xr:uid="{00000000-0005-0000-0000-0000462F0000}"/>
    <cellStyle name="Normal 66 6 4 3" xfId="27180" xr:uid="{00000000-0005-0000-0000-0000406A0000}"/>
    <cellStyle name="Normal 66 6 5" xfId="7064" xr:uid="{00000000-0005-0000-0000-0000A91B0000}"/>
    <cellStyle name="Normal 66 6 5 3" xfId="22163" xr:uid="{00000000-0005-0000-0000-0000A7560000}"/>
    <cellStyle name="Normal 66 6 7" xfId="17150" xr:uid="{00000000-0005-0000-0000-000012430000}"/>
    <cellStyle name="Normal 66 7" xfId="2843" xr:uid="{00000000-0005-0000-0000-00002C0B0000}"/>
    <cellStyle name="Normal 66 7 2" xfId="12920" xr:uid="{00000000-0005-0000-0000-000089320000}"/>
    <cellStyle name="Normal 66 7 2 3" xfId="28015" xr:uid="{00000000-0005-0000-0000-0000836D0000}"/>
    <cellStyle name="Normal 66 7 3" xfId="7900" xr:uid="{00000000-0005-0000-0000-0000ED1E0000}"/>
    <cellStyle name="Normal 66 7 3 3" xfId="22998" xr:uid="{00000000-0005-0000-0000-0000EA590000}"/>
    <cellStyle name="Normal 66 7 5" xfId="17985" xr:uid="{00000000-0005-0000-0000-000055460000}"/>
    <cellStyle name="Normal 66 8" xfId="4537" xr:uid="{00000000-0005-0000-0000-0000CA110000}"/>
    <cellStyle name="Normal 66 8 2" xfId="14591" xr:uid="{00000000-0005-0000-0000-000010390000}"/>
    <cellStyle name="Normal 66 8 2 3" xfId="29686" xr:uid="{00000000-0005-0000-0000-00000A740000}"/>
    <cellStyle name="Normal 66 8 3" xfId="9571" xr:uid="{00000000-0005-0000-0000-000074250000}"/>
    <cellStyle name="Normal 66 8 3 3" xfId="24669" xr:uid="{00000000-0005-0000-0000-000071600000}"/>
    <cellStyle name="Normal 66 8 5" xfId="19656" xr:uid="{00000000-0005-0000-0000-0000DC4C0000}"/>
    <cellStyle name="Normal 66 9" xfId="11247" xr:uid="{00000000-0005-0000-0000-0000002C0000}"/>
    <cellStyle name="Normal 66 9 3" xfId="26344" xr:uid="{00000000-0005-0000-0000-0000FC660000}"/>
    <cellStyle name="Normal 67" xfId="886" xr:uid="{00000000-0005-0000-0000-000085030000}"/>
    <cellStyle name="Normal 67 10" xfId="6227" xr:uid="{00000000-0005-0000-0000-000064180000}"/>
    <cellStyle name="Normal 67 10 3" xfId="21328" xr:uid="{00000000-0005-0000-0000-000064530000}"/>
    <cellStyle name="Normal 67 12" xfId="16313" xr:uid="{00000000-0005-0000-0000-0000CD3F0000}"/>
    <cellStyle name="Normal 67 2" xfId="1192" xr:uid="{00000000-0005-0000-0000-0000B8040000}"/>
    <cellStyle name="Normal 67 2 11" xfId="16367" xr:uid="{00000000-0005-0000-0000-000003400000}"/>
    <cellStyle name="Normal 67 2 2" xfId="1300" xr:uid="{00000000-0005-0000-0000-000024050000}"/>
    <cellStyle name="Normal 67 2 2 10" xfId="16471" xr:uid="{00000000-0005-0000-0000-00006B400000}"/>
    <cellStyle name="Normal 67 2 2 2" xfId="1517" xr:uid="{00000000-0005-0000-0000-0000FD050000}"/>
    <cellStyle name="Normal 67 2 2 2 2" xfId="1938" xr:uid="{00000000-0005-0000-0000-0000A2070000}"/>
    <cellStyle name="Normal 67 2 2 2 2 2" xfId="2777" xr:uid="{00000000-0005-0000-0000-0000E90A0000}"/>
    <cellStyle name="Normal 67 2 2 2 2 2 2" xfId="4466" xr:uid="{00000000-0005-0000-0000-000083110000}"/>
    <cellStyle name="Normal 67 2 2 2 2 2 2 2" xfId="14539" xr:uid="{00000000-0005-0000-0000-0000DC380000}"/>
    <cellStyle name="Normal 67 2 2 2 2 2 2 2 3" xfId="29634" xr:uid="{00000000-0005-0000-0000-0000D6730000}"/>
    <cellStyle name="Normal 67 2 2 2 2 2 2 3" xfId="9519" xr:uid="{00000000-0005-0000-0000-000040250000}"/>
    <cellStyle name="Normal 67 2 2 2 2 2 2 3 3" xfId="24617" xr:uid="{00000000-0005-0000-0000-00003D600000}"/>
    <cellStyle name="Normal 67 2 2 2 2 2 2 5" xfId="19604" xr:uid="{00000000-0005-0000-0000-0000A84C0000}"/>
    <cellStyle name="Normal 67 2 2 2 2 2 3" xfId="6158" xr:uid="{00000000-0005-0000-0000-00001F180000}"/>
    <cellStyle name="Normal 67 2 2 2 2 2 3 2" xfId="16210" xr:uid="{00000000-0005-0000-0000-0000633F0000}"/>
    <cellStyle name="Normal 67 2 2 2 2 2 3 3" xfId="11190" xr:uid="{00000000-0005-0000-0000-0000C72B0000}"/>
    <cellStyle name="Normal 67 2 2 2 2 2 3 3 3" xfId="26288" xr:uid="{00000000-0005-0000-0000-0000C4660000}"/>
    <cellStyle name="Normal 67 2 2 2 2 2 3 5" xfId="21275" xr:uid="{00000000-0005-0000-0000-00002F530000}"/>
    <cellStyle name="Normal 67 2 2 2 2 2 4" xfId="12868" xr:uid="{00000000-0005-0000-0000-000055320000}"/>
    <cellStyle name="Normal 67 2 2 2 2 2 4 3" xfId="27963" xr:uid="{00000000-0005-0000-0000-00004F6D0000}"/>
    <cellStyle name="Normal 67 2 2 2 2 2 5" xfId="7847" xr:uid="{00000000-0005-0000-0000-0000B81E0000}"/>
    <cellStyle name="Normal 67 2 2 2 2 2 5 3" xfId="22946" xr:uid="{00000000-0005-0000-0000-0000B6590000}"/>
    <cellStyle name="Normal 67 2 2 2 2 2 7" xfId="17933" xr:uid="{00000000-0005-0000-0000-000021460000}"/>
    <cellStyle name="Normal 67 2 2 2 2 3" xfId="3629" xr:uid="{00000000-0005-0000-0000-00003E0E0000}"/>
    <cellStyle name="Normal 67 2 2 2 2 3 2" xfId="13703" xr:uid="{00000000-0005-0000-0000-000098350000}"/>
    <cellStyle name="Normal 67 2 2 2 2 3 2 3" xfId="28798" xr:uid="{00000000-0005-0000-0000-000092700000}"/>
    <cellStyle name="Normal 67 2 2 2 2 3 3" xfId="8683" xr:uid="{00000000-0005-0000-0000-0000FC210000}"/>
    <cellStyle name="Normal 67 2 2 2 2 3 3 3" xfId="23781" xr:uid="{00000000-0005-0000-0000-0000F95C0000}"/>
    <cellStyle name="Normal 67 2 2 2 2 3 5" xfId="18768" xr:uid="{00000000-0005-0000-0000-000064490000}"/>
    <cellStyle name="Normal 67 2 2 2 2 4" xfId="5322" xr:uid="{00000000-0005-0000-0000-0000DB140000}"/>
    <cellStyle name="Normal 67 2 2 2 2 4 2" xfId="15374" xr:uid="{00000000-0005-0000-0000-00001F3C0000}"/>
    <cellStyle name="Normal 67 2 2 2 2 4 2 3" xfId="30469" xr:uid="{00000000-0005-0000-0000-000019770000}"/>
    <cellStyle name="Normal 67 2 2 2 2 4 3" xfId="10354" xr:uid="{00000000-0005-0000-0000-000083280000}"/>
    <cellStyle name="Normal 67 2 2 2 2 4 3 3" xfId="25452" xr:uid="{00000000-0005-0000-0000-000080630000}"/>
    <cellStyle name="Normal 67 2 2 2 2 4 5" xfId="20439" xr:uid="{00000000-0005-0000-0000-0000EB4F0000}"/>
    <cellStyle name="Normal 67 2 2 2 2 5" xfId="12032" xr:uid="{00000000-0005-0000-0000-0000112F0000}"/>
    <cellStyle name="Normal 67 2 2 2 2 5 3" xfId="27127" xr:uid="{00000000-0005-0000-0000-00000B6A0000}"/>
    <cellStyle name="Normal 67 2 2 2 2 6" xfId="7011" xr:uid="{00000000-0005-0000-0000-0000741B0000}"/>
    <cellStyle name="Normal 67 2 2 2 2 6 3" xfId="22110" xr:uid="{00000000-0005-0000-0000-000072560000}"/>
    <cellStyle name="Normal 67 2 2 2 2 8" xfId="17097" xr:uid="{00000000-0005-0000-0000-0000DD420000}"/>
    <cellStyle name="Normal 67 2 2 2 3" xfId="2359" xr:uid="{00000000-0005-0000-0000-000047090000}"/>
    <cellStyle name="Normal 67 2 2 2 3 2" xfId="4048" xr:uid="{00000000-0005-0000-0000-0000E10F0000}"/>
    <cellStyle name="Normal 67 2 2 2 3 2 2" xfId="14121" xr:uid="{00000000-0005-0000-0000-00003A370000}"/>
    <cellStyle name="Normal 67 2 2 2 3 2 2 3" xfId="29216" xr:uid="{00000000-0005-0000-0000-000034720000}"/>
    <cellStyle name="Normal 67 2 2 2 3 2 3" xfId="9101" xr:uid="{00000000-0005-0000-0000-00009E230000}"/>
    <cellStyle name="Normal 67 2 2 2 3 2 3 3" xfId="24199" xr:uid="{00000000-0005-0000-0000-00009B5E0000}"/>
    <cellStyle name="Normal 67 2 2 2 3 2 5" xfId="19186" xr:uid="{00000000-0005-0000-0000-0000064B0000}"/>
    <cellStyle name="Normal 67 2 2 2 3 3" xfId="5740" xr:uid="{00000000-0005-0000-0000-00007D160000}"/>
    <cellStyle name="Normal 67 2 2 2 3 3 2" xfId="15792" xr:uid="{00000000-0005-0000-0000-0000C13D0000}"/>
    <cellStyle name="Normal 67 2 2 2 3 3 2 3" xfId="30887" xr:uid="{00000000-0005-0000-0000-0000BB780000}"/>
    <cellStyle name="Normal 67 2 2 2 3 3 3" xfId="10772" xr:uid="{00000000-0005-0000-0000-0000252A0000}"/>
    <cellStyle name="Normal 67 2 2 2 3 3 3 3" xfId="25870" xr:uid="{00000000-0005-0000-0000-000022650000}"/>
    <cellStyle name="Normal 67 2 2 2 3 3 5" xfId="20857" xr:uid="{00000000-0005-0000-0000-00008D510000}"/>
    <cellStyle name="Normal 67 2 2 2 3 4" xfId="12450" xr:uid="{00000000-0005-0000-0000-0000B3300000}"/>
    <cellStyle name="Normal 67 2 2 2 3 4 3" xfId="27545" xr:uid="{00000000-0005-0000-0000-0000AD6B0000}"/>
    <cellStyle name="Normal 67 2 2 2 3 5" xfId="7429" xr:uid="{00000000-0005-0000-0000-0000161D0000}"/>
    <cellStyle name="Normal 67 2 2 2 3 5 3" xfId="22528" xr:uid="{00000000-0005-0000-0000-000014580000}"/>
    <cellStyle name="Normal 67 2 2 2 3 7" xfId="17515" xr:uid="{00000000-0005-0000-0000-00007F440000}"/>
    <cellStyle name="Normal 67 2 2 2 4" xfId="3211" xr:uid="{00000000-0005-0000-0000-00009C0C0000}"/>
    <cellStyle name="Normal 67 2 2 2 4 2" xfId="13285" xr:uid="{00000000-0005-0000-0000-0000F6330000}"/>
    <cellStyle name="Normal 67 2 2 2 4 2 3" xfId="28380" xr:uid="{00000000-0005-0000-0000-0000F06E0000}"/>
    <cellStyle name="Normal 67 2 2 2 4 3" xfId="8265" xr:uid="{00000000-0005-0000-0000-00005A200000}"/>
    <cellStyle name="Normal 67 2 2 2 4 3 3" xfId="23363" xr:uid="{00000000-0005-0000-0000-0000575B0000}"/>
    <cellStyle name="Normal 67 2 2 2 4 5" xfId="18350" xr:uid="{00000000-0005-0000-0000-0000C2470000}"/>
    <cellStyle name="Normal 67 2 2 2 5" xfId="4904" xr:uid="{00000000-0005-0000-0000-000039130000}"/>
    <cellStyle name="Normal 67 2 2 2 5 2" xfId="14956" xr:uid="{00000000-0005-0000-0000-00007D3A0000}"/>
    <cellStyle name="Normal 67 2 2 2 5 2 3" xfId="30051" xr:uid="{00000000-0005-0000-0000-000077750000}"/>
    <cellStyle name="Normal 67 2 2 2 5 3" xfId="9936" xr:uid="{00000000-0005-0000-0000-0000E1260000}"/>
    <cellStyle name="Normal 67 2 2 2 5 3 3" xfId="25034" xr:uid="{00000000-0005-0000-0000-0000DE610000}"/>
    <cellStyle name="Normal 67 2 2 2 5 5" xfId="20021" xr:uid="{00000000-0005-0000-0000-0000494E0000}"/>
    <cellStyle name="Normal 67 2 2 2 6" xfId="11614" xr:uid="{00000000-0005-0000-0000-00006F2D0000}"/>
    <cellStyle name="Normal 67 2 2 2 6 3" xfId="26709" xr:uid="{00000000-0005-0000-0000-000069680000}"/>
    <cellStyle name="Normal 67 2 2 2 7" xfId="6593" xr:uid="{00000000-0005-0000-0000-0000D2190000}"/>
    <cellStyle name="Normal 67 2 2 2 7 3" xfId="21692" xr:uid="{00000000-0005-0000-0000-0000D0540000}"/>
    <cellStyle name="Normal 67 2 2 2 9" xfId="16679" xr:uid="{00000000-0005-0000-0000-00003B410000}"/>
    <cellStyle name="Normal 67 2 2 3" xfId="1730" xr:uid="{00000000-0005-0000-0000-0000D2060000}"/>
    <cellStyle name="Normal 67 2 2 3 2" xfId="2569" xr:uid="{00000000-0005-0000-0000-0000190A0000}"/>
    <cellStyle name="Normal 67 2 2 3 2 2" xfId="4258" xr:uid="{00000000-0005-0000-0000-0000B3100000}"/>
    <cellStyle name="Normal 67 2 2 3 2 2 2" xfId="14331" xr:uid="{00000000-0005-0000-0000-00000C380000}"/>
    <cellStyle name="Normal 67 2 2 3 2 2 2 3" xfId="29426" xr:uid="{00000000-0005-0000-0000-000006730000}"/>
    <cellStyle name="Normal 67 2 2 3 2 2 3" xfId="9311" xr:uid="{00000000-0005-0000-0000-000070240000}"/>
    <cellStyle name="Normal 67 2 2 3 2 2 3 3" xfId="24409" xr:uid="{00000000-0005-0000-0000-00006D5F0000}"/>
    <cellStyle name="Normal 67 2 2 3 2 2 5" xfId="19396" xr:uid="{00000000-0005-0000-0000-0000D84B0000}"/>
    <cellStyle name="Normal 67 2 2 3 2 3" xfId="5950" xr:uid="{00000000-0005-0000-0000-00004F170000}"/>
    <cellStyle name="Normal 67 2 2 3 2 3 2" xfId="16002" xr:uid="{00000000-0005-0000-0000-0000933E0000}"/>
    <cellStyle name="Normal 67 2 2 3 2 3 2 3" xfId="31097" xr:uid="{00000000-0005-0000-0000-00008D790000}"/>
    <cellStyle name="Normal 67 2 2 3 2 3 3" xfId="10982" xr:uid="{00000000-0005-0000-0000-0000F72A0000}"/>
    <cellStyle name="Normal 67 2 2 3 2 3 3 3" xfId="26080" xr:uid="{00000000-0005-0000-0000-0000F4650000}"/>
    <cellStyle name="Normal 67 2 2 3 2 3 5" xfId="21067" xr:uid="{00000000-0005-0000-0000-00005F520000}"/>
    <cellStyle name="Normal 67 2 2 3 2 4" xfId="12660" xr:uid="{00000000-0005-0000-0000-000085310000}"/>
    <cellStyle name="Normal 67 2 2 3 2 4 3" xfId="27755" xr:uid="{00000000-0005-0000-0000-00007F6C0000}"/>
    <cellStyle name="Normal 67 2 2 3 2 5" xfId="7639" xr:uid="{00000000-0005-0000-0000-0000E81D0000}"/>
    <cellStyle name="Normal 67 2 2 3 2 5 3" xfId="22738" xr:uid="{00000000-0005-0000-0000-0000E6580000}"/>
    <cellStyle name="Normal 67 2 2 3 2 7" xfId="17725" xr:uid="{00000000-0005-0000-0000-000051450000}"/>
    <cellStyle name="Normal 67 2 2 3 3" xfId="3421" xr:uid="{00000000-0005-0000-0000-00006E0D0000}"/>
    <cellStyle name="Normal 67 2 2 3 3 2" xfId="13495" xr:uid="{00000000-0005-0000-0000-0000C8340000}"/>
    <cellStyle name="Normal 67 2 2 3 3 2 3" xfId="28590" xr:uid="{00000000-0005-0000-0000-0000C26F0000}"/>
    <cellStyle name="Normal 67 2 2 3 3 3" xfId="8475" xr:uid="{00000000-0005-0000-0000-00002C210000}"/>
    <cellStyle name="Normal 67 2 2 3 3 3 3" xfId="23573" xr:uid="{00000000-0005-0000-0000-0000295C0000}"/>
    <cellStyle name="Normal 67 2 2 3 3 5" xfId="18560" xr:uid="{00000000-0005-0000-0000-000094480000}"/>
    <cellStyle name="Normal 67 2 2 3 4" xfId="5114" xr:uid="{00000000-0005-0000-0000-00000B140000}"/>
    <cellStyle name="Normal 67 2 2 3 4 2" xfId="15166" xr:uid="{00000000-0005-0000-0000-00004F3B0000}"/>
    <cellStyle name="Normal 67 2 2 3 4 2 3" xfId="30261" xr:uid="{00000000-0005-0000-0000-000049760000}"/>
    <cellStyle name="Normal 67 2 2 3 4 3" xfId="10146" xr:uid="{00000000-0005-0000-0000-0000B3270000}"/>
    <cellStyle name="Normal 67 2 2 3 4 3 3" xfId="25244" xr:uid="{00000000-0005-0000-0000-0000B0620000}"/>
    <cellStyle name="Normal 67 2 2 3 4 5" xfId="20231" xr:uid="{00000000-0005-0000-0000-00001B4F0000}"/>
    <cellStyle name="Normal 67 2 2 3 5" xfId="11824" xr:uid="{00000000-0005-0000-0000-0000412E0000}"/>
    <cellStyle name="Normal 67 2 2 3 5 3" xfId="26919" xr:uid="{00000000-0005-0000-0000-00003B690000}"/>
    <cellStyle name="Normal 67 2 2 3 6" xfId="6803" xr:uid="{00000000-0005-0000-0000-0000A41A0000}"/>
    <cellStyle name="Normal 67 2 2 3 6 3" xfId="21902" xr:uid="{00000000-0005-0000-0000-0000A2550000}"/>
    <cellStyle name="Normal 67 2 2 3 8" xfId="16889" xr:uid="{00000000-0005-0000-0000-00000D420000}"/>
    <cellStyle name="Normal 67 2 2 4" xfId="2151" xr:uid="{00000000-0005-0000-0000-000077080000}"/>
    <cellStyle name="Normal 67 2 2 4 2" xfId="3840" xr:uid="{00000000-0005-0000-0000-0000110F0000}"/>
    <cellStyle name="Normal 67 2 2 4 2 2" xfId="13913" xr:uid="{00000000-0005-0000-0000-00006A360000}"/>
    <cellStyle name="Normal 67 2 2 4 2 2 3" xfId="29008" xr:uid="{00000000-0005-0000-0000-000064710000}"/>
    <cellStyle name="Normal 67 2 2 4 2 3" xfId="8893" xr:uid="{00000000-0005-0000-0000-0000CE220000}"/>
    <cellStyle name="Normal 67 2 2 4 2 3 3" xfId="23991" xr:uid="{00000000-0005-0000-0000-0000CB5D0000}"/>
    <cellStyle name="Normal 67 2 2 4 2 5" xfId="18978" xr:uid="{00000000-0005-0000-0000-0000364A0000}"/>
    <cellStyle name="Normal 67 2 2 4 3" xfId="5532" xr:uid="{00000000-0005-0000-0000-0000AD150000}"/>
    <cellStyle name="Normal 67 2 2 4 3 2" xfId="15584" xr:uid="{00000000-0005-0000-0000-0000F13C0000}"/>
    <cellStyle name="Normal 67 2 2 4 3 2 3" xfId="30679" xr:uid="{00000000-0005-0000-0000-0000EB770000}"/>
    <cellStyle name="Normal 67 2 2 4 3 3" xfId="10564" xr:uid="{00000000-0005-0000-0000-000055290000}"/>
    <cellStyle name="Normal 67 2 2 4 3 3 3" xfId="25662" xr:uid="{00000000-0005-0000-0000-000052640000}"/>
    <cellStyle name="Normal 67 2 2 4 3 5" xfId="20649" xr:uid="{00000000-0005-0000-0000-0000BD500000}"/>
    <cellStyle name="Normal 67 2 2 4 4" xfId="12242" xr:uid="{00000000-0005-0000-0000-0000E32F0000}"/>
    <cellStyle name="Normal 67 2 2 4 4 3" xfId="27337" xr:uid="{00000000-0005-0000-0000-0000DD6A0000}"/>
    <cellStyle name="Normal 67 2 2 4 5" xfId="7221" xr:uid="{00000000-0005-0000-0000-0000461C0000}"/>
    <cellStyle name="Normal 67 2 2 4 5 3" xfId="22320" xr:uid="{00000000-0005-0000-0000-000044570000}"/>
    <cellStyle name="Normal 67 2 2 4 7" xfId="17307" xr:uid="{00000000-0005-0000-0000-0000AF430000}"/>
    <cellStyle name="Normal 67 2 2 5" xfId="3003" xr:uid="{00000000-0005-0000-0000-0000CC0B0000}"/>
    <cellStyle name="Normal 67 2 2 5 2" xfId="13077" xr:uid="{00000000-0005-0000-0000-000026330000}"/>
    <cellStyle name="Normal 67 2 2 5 2 3" xfId="28172" xr:uid="{00000000-0005-0000-0000-0000206E0000}"/>
    <cellStyle name="Normal 67 2 2 5 3" xfId="8057" xr:uid="{00000000-0005-0000-0000-00008A1F0000}"/>
    <cellStyle name="Normal 67 2 2 5 3 3" xfId="23155" xr:uid="{00000000-0005-0000-0000-0000875A0000}"/>
    <cellStyle name="Normal 67 2 2 5 5" xfId="18142" xr:uid="{00000000-0005-0000-0000-0000F2460000}"/>
    <cellStyle name="Normal 67 2 2 6" xfId="4696" xr:uid="{00000000-0005-0000-0000-000069120000}"/>
    <cellStyle name="Normal 67 2 2 6 2" xfId="14748" xr:uid="{00000000-0005-0000-0000-0000AD390000}"/>
    <cellStyle name="Normal 67 2 2 6 2 3" xfId="29843" xr:uid="{00000000-0005-0000-0000-0000A7740000}"/>
    <cellStyle name="Normal 67 2 2 6 3" xfId="9728" xr:uid="{00000000-0005-0000-0000-000011260000}"/>
    <cellStyle name="Normal 67 2 2 6 3 3" xfId="24826" xr:uid="{00000000-0005-0000-0000-00000E610000}"/>
    <cellStyle name="Normal 67 2 2 6 5" xfId="19813" xr:uid="{00000000-0005-0000-0000-0000794D0000}"/>
    <cellStyle name="Normal 67 2 2 7" xfId="11406" xr:uid="{00000000-0005-0000-0000-00009F2C0000}"/>
    <cellStyle name="Normal 67 2 2 7 3" xfId="26501" xr:uid="{00000000-0005-0000-0000-000099670000}"/>
    <cellStyle name="Normal 67 2 2 8" xfId="6385" xr:uid="{00000000-0005-0000-0000-000002190000}"/>
    <cellStyle name="Normal 67 2 2 8 3" xfId="21484" xr:uid="{00000000-0005-0000-0000-000000540000}"/>
    <cellStyle name="Normal 67 2 3" xfId="1413" xr:uid="{00000000-0005-0000-0000-000095050000}"/>
    <cellStyle name="Normal 67 2 3 2" xfId="1834" xr:uid="{00000000-0005-0000-0000-00003A070000}"/>
    <cellStyle name="Normal 67 2 3 2 2" xfId="2673" xr:uid="{00000000-0005-0000-0000-0000810A0000}"/>
    <cellStyle name="Normal 67 2 3 2 2 2" xfId="4362" xr:uid="{00000000-0005-0000-0000-00001B110000}"/>
    <cellStyle name="Normal 67 2 3 2 2 2 2" xfId="14435" xr:uid="{00000000-0005-0000-0000-000074380000}"/>
    <cellStyle name="Normal 67 2 3 2 2 2 2 3" xfId="29530" xr:uid="{00000000-0005-0000-0000-00006E730000}"/>
    <cellStyle name="Normal 67 2 3 2 2 2 3" xfId="9415" xr:uid="{00000000-0005-0000-0000-0000D8240000}"/>
    <cellStyle name="Normal 67 2 3 2 2 2 3 3" xfId="24513" xr:uid="{00000000-0005-0000-0000-0000D55F0000}"/>
    <cellStyle name="Normal 67 2 3 2 2 2 5" xfId="19500" xr:uid="{00000000-0005-0000-0000-0000404C0000}"/>
    <cellStyle name="Normal 67 2 3 2 2 3" xfId="6054" xr:uid="{00000000-0005-0000-0000-0000B7170000}"/>
    <cellStyle name="Normal 67 2 3 2 2 3 2" xfId="16106" xr:uid="{00000000-0005-0000-0000-0000FB3E0000}"/>
    <cellStyle name="Normal 67 2 3 2 2 3 2 3" xfId="31201" xr:uid="{00000000-0005-0000-0000-0000F5790000}"/>
    <cellStyle name="Normal 67 2 3 2 2 3 3" xfId="11086" xr:uid="{00000000-0005-0000-0000-00005F2B0000}"/>
    <cellStyle name="Normal 67 2 3 2 2 3 3 3" xfId="26184" xr:uid="{00000000-0005-0000-0000-00005C660000}"/>
    <cellStyle name="Normal 67 2 3 2 2 3 5" xfId="21171" xr:uid="{00000000-0005-0000-0000-0000C7520000}"/>
    <cellStyle name="Normal 67 2 3 2 2 4" xfId="12764" xr:uid="{00000000-0005-0000-0000-0000ED310000}"/>
    <cellStyle name="Normal 67 2 3 2 2 4 3" xfId="27859" xr:uid="{00000000-0005-0000-0000-0000E76C0000}"/>
    <cellStyle name="Normal 67 2 3 2 2 5" xfId="7743" xr:uid="{00000000-0005-0000-0000-0000501E0000}"/>
    <cellStyle name="Normal 67 2 3 2 2 5 3" xfId="22842" xr:uid="{00000000-0005-0000-0000-00004E590000}"/>
    <cellStyle name="Normal 67 2 3 2 2 7" xfId="17829" xr:uid="{00000000-0005-0000-0000-0000B9450000}"/>
    <cellStyle name="Normal 67 2 3 2 3" xfId="3525" xr:uid="{00000000-0005-0000-0000-0000D60D0000}"/>
    <cellStyle name="Normal 67 2 3 2 3 2" xfId="13599" xr:uid="{00000000-0005-0000-0000-000030350000}"/>
    <cellStyle name="Normal 67 2 3 2 3 2 3" xfId="28694" xr:uid="{00000000-0005-0000-0000-00002A700000}"/>
    <cellStyle name="Normal 67 2 3 2 3 3" xfId="8579" xr:uid="{00000000-0005-0000-0000-000094210000}"/>
    <cellStyle name="Normal 67 2 3 2 3 3 3" xfId="23677" xr:uid="{00000000-0005-0000-0000-0000915C0000}"/>
    <cellStyle name="Normal 67 2 3 2 3 5" xfId="18664" xr:uid="{00000000-0005-0000-0000-0000FC480000}"/>
    <cellStyle name="Normal 67 2 3 2 4" xfId="5218" xr:uid="{00000000-0005-0000-0000-000073140000}"/>
    <cellStyle name="Normal 67 2 3 2 4 2" xfId="15270" xr:uid="{00000000-0005-0000-0000-0000B73B0000}"/>
    <cellStyle name="Normal 67 2 3 2 4 2 3" xfId="30365" xr:uid="{00000000-0005-0000-0000-0000B1760000}"/>
    <cellStyle name="Normal 67 2 3 2 4 3" xfId="10250" xr:uid="{00000000-0005-0000-0000-00001B280000}"/>
    <cellStyle name="Normal 67 2 3 2 4 3 3" xfId="25348" xr:uid="{00000000-0005-0000-0000-000018630000}"/>
    <cellStyle name="Normal 67 2 3 2 4 5" xfId="20335" xr:uid="{00000000-0005-0000-0000-0000834F0000}"/>
    <cellStyle name="Normal 67 2 3 2 5" xfId="11928" xr:uid="{00000000-0005-0000-0000-0000A92E0000}"/>
    <cellStyle name="Normal 67 2 3 2 5 3" xfId="27023" xr:uid="{00000000-0005-0000-0000-0000A3690000}"/>
    <cellStyle name="Normal 67 2 3 2 6" xfId="6907" xr:uid="{00000000-0005-0000-0000-00000C1B0000}"/>
    <cellStyle name="Normal 67 2 3 2 6 3" xfId="22006" xr:uid="{00000000-0005-0000-0000-00000A560000}"/>
    <cellStyle name="Normal 67 2 3 2 8" xfId="16993" xr:uid="{00000000-0005-0000-0000-000075420000}"/>
    <cellStyle name="Normal 67 2 3 3" xfId="2255" xr:uid="{00000000-0005-0000-0000-0000DF080000}"/>
    <cellStyle name="Normal 67 2 3 3 2" xfId="3944" xr:uid="{00000000-0005-0000-0000-0000790F0000}"/>
    <cellStyle name="Normal 67 2 3 3 2 2" xfId="14017" xr:uid="{00000000-0005-0000-0000-0000D2360000}"/>
    <cellStyle name="Normal 67 2 3 3 2 2 3" xfId="29112" xr:uid="{00000000-0005-0000-0000-0000CC710000}"/>
    <cellStyle name="Normal 67 2 3 3 2 3" xfId="8997" xr:uid="{00000000-0005-0000-0000-000036230000}"/>
    <cellStyle name="Normal 67 2 3 3 2 3 3" xfId="24095" xr:uid="{00000000-0005-0000-0000-0000335E0000}"/>
    <cellStyle name="Normal 67 2 3 3 2 5" xfId="19082" xr:uid="{00000000-0005-0000-0000-00009E4A0000}"/>
    <cellStyle name="Normal 67 2 3 3 3" xfId="5636" xr:uid="{00000000-0005-0000-0000-000015160000}"/>
    <cellStyle name="Normal 67 2 3 3 3 2" xfId="15688" xr:uid="{00000000-0005-0000-0000-0000593D0000}"/>
    <cellStyle name="Normal 67 2 3 3 3 2 3" xfId="30783" xr:uid="{00000000-0005-0000-0000-000053780000}"/>
    <cellStyle name="Normal 67 2 3 3 3 3" xfId="10668" xr:uid="{00000000-0005-0000-0000-0000BD290000}"/>
    <cellStyle name="Normal 67 2 3 3 3 3 3" xfId="25766" xr:uid="{00000000-0005-0000-0000-0000BA640000}"/>
    <cellStyle name="Normal 67 2 3 3 3 5" xfId="20753" xr:uid="{00000000-0005-0000-0000-000025510000}"/>
    <cellStyle name="Normal 67 2 3 3 4" xfId="12346" xr:uid="{00000000-0005-0000-0000-00004B300000}"/>
    <cellStyle name="Normal 67 2 3 3 4 3" xfId="27441" xr:uid="{00000000-0005-0000-0000-0000456B0000}"/>
    <cellStyle name="Normal 67 2 3 3 5" xfId="7325" xr:uid="{00000000-0005-0000-0000-0000AE1C0000}"/>
    <cellStyle name="Normal 67 2 3 3 5 3" xfId="22424" xr:uid="{00000000-0005-0000-0000-0000AC570000}"/>
    <cellStyle name="Normal 67 2 3 3 7" xfId="17411" xr:uid="{00000000-0005-0000-0000-000017440000}"/>
    <cellStyle name="Normal 67 2 3 4" xfId="3107" xr:uid="{00000000-0005-0000-0000-0000340C0000}"/>
    <cellStyle name="Normal 67 2 3 4 2" xfId="13181" xr:uid="{00000000-0005-0000-0000-00008E330000}"/>
    <cellStyle name="Normal 67 2 3 4 2 3" xfId="28276" xr:uid="{00000000-0005-0000-0000-0000886E0000}"/>
    <cellStyle name="Normal 67 2 3 4 3" xfId="8161" xr:uid="{00000000-0005-0000-0000-0000F21F0000}"/>
    <cellStyle name="Normal 67 2 3 4 3 3" xfId="23259" xr:uid="{00000000-0005-0000-0000-0000EF5A0000}"/>
    <cellStyle name="Normal 67 2 3 4 5" xfId="18246" xr:uid="{00000000-0005-0000-0000-00005A470000}"/>
    <cellStyle name="Normal 67 2 3 5" xfId="4800" xr:uid="{00000000-0005-0000-0000-0000D1120000}"/>
    <cellStyle name="Normal 67 2 3 5 2" xfId="14852" xr:uid="{00000000-0005-0000-0000-0000153A0000}"/>
    <cellStyle name="Normal 67 2 3 5 2 3" xfId="29947" xr:uid="{00000000-0005-0000-0000-00000F750000}"/>
    <cellStyle name="Normal 67 2 3 5 3" xfId="9832" xr:uid="{00000000-0005-0000-0000-000079260000}"/>
    <cellStyle name="Normal 67 2 3 5 3 3" xfId="24930" xr:uid="{00000000-0005-0000-0000-000076610000}"/>
    <cellStyle name="Normal 67 2 3 5 5" xfId="19917" xr:uid="{00000000-0005-0000-0000-0000E14D0000}"/>
    <cellStyle name="Normal 67 2 3 6" xfId="11510" xr:uid="{00000000-0005-0000-0000-0000072D0000}"/>
    <cellStyle name="Normal 67 2 3 6 3" xfId="26605" xr:uid="{00000000-0005-0000-0000-000001680000}"/>
    <cellStyle name="Normal 67 2 3 7" xfId="6489" xr:uid="{00000000-0005-0000-0000-00006A190000}"/>
    <cellStyle name="Normal 67 2 3 7 3" xfId="21588" xr:uid="{00000000-0005-0000-0000-000068540000}"/>
    <cellStyle name="Normal 67 2 3 9" xfId="16575" xr:uid="{00000000-0005-0000-0000-0000D3400000}"/>
    <cellStyle name="Normal 67 2 4" xfId="1626" xr:uid="{00000000-0005-0000-0000-00006A060000}"/>
    <cellStyle name="Normal 67 2 4 2" xfId="2465" xr:uid="{00000000-0005-0000-0000-0000B1090000}"/>
    <cellStyle name="Normal 67 2 4 2 2" xfId="4154" xr:uid="{00000000-0005-0000-0000-00004B100000}"/>
    <cellStyle name="Normal 67 2 4 2 2 2" xfId="14227" xr:uid="{00000000-0005-0000-0000-0000A4370000}"/>
    <cellStyle name="Normal 67 2 4 2 2 2 3" xfId="29322" xr:uid="{00000000-0005-0000-0000-00009E720000}"/>
    <cellStyle name="Normal 67 2 4 2 2 3" xfId="9207" xr:uid="{00000000-0005-0000-0000-000008240000}"/>
    <cellStyle name="Normal 67 2 4 2 2 3 3" xfId="24305" xr:uid="{00000000-0005-0000-0000-0000055F0000}"/>
    <cellStyle name="Normal 67 2 4 2 2 5" xfId="19292" xr:uid="{00000000-0005-0000-0000-0000704B0000}"/>
    <cellStyle name="Normal 67 2 4 2 3" xfId="5846" xr:uid="{00000000-0005-0000-0000-0000E7160000}"/>
    <cellStyle name="Normal 67 2 4 2 3 2" xfId="15898" xr:uid="{00000000-0005-0000-0000-00002B3E0000}"/>
    <cellStyle name="Normal 67 2 4 2 3 2 3" xfId="30993" xr:uid="{00000000-0005-0000-0000-000025790000}"/>
    <cellStyle name="Normal 67 2 4 2 3 3" xfId="10878" xr:uid="{00000000-0005-0000-0000-00008F2A0000}"/>
    <cellStyle name="Normal 67 2 4 2 3 3 3" xfId="25976" xr:uid="{00000000-0005-0000-0000-00008C650000}"/>
    <cellStyle name="Normal 67 2 4 2 3 5" xfId="20963" xr:uid="{00000000-0005-0000-0000-0000F7510000}"/>
    <cellStyle name="Normal 67 2 4 2 4" xfId="12556" xr:uid="{00000000-0005-0000-0000-00001D310000}"/>
    <cellStyle name="Normal 67 2 4 2 4 3" xfId="27651" xr:uid="{00000000-0005-0000-0000-0000176C0000}"/>
    <cellStyle name="Normal 67 2 4 2 5" xfId="7535" xr:uid="{00000000-0005-0000-0000-0000801D0000}"/>
    <cellStyle name="Normal 67 2 4 2 5 3" xfId="22634" xr:uid="{00000000-0005-0000-0000-00007E580000}"/>
    <cellStyle name="Normal 67 2 4 2 7" xfId="17621" xr:uid="{00000000-0005-0000-0000-0000E9440000}"/>
    <cellStyle name="Normal 67 2 4 3" xfId="3317" xr:uid="{00000000-0005-0000-0000-0000060D0000}"/>
    <cellStyle name="Normal 67 2 4 3 2" xfId="13391" xr:uid="{00000000-0005-0000-0000-000060340000}"/>
    <cellStyle name="Normal 67 2 4 3 2 3" xfId="28486" xr:uid="{00000000-0005-0000-0000-00005A6F0000}"/>
    <cellStyle name="Normal 67 2 4 3 3" xfId="8371" xr:uid="{00000000-0005-0000-0000-0000C4200000}"/>
    <cellStyle name="Normal 67 2 4 3 3 3" xfId="23469" xr:uid="{00000000-0005-0000-0000-0000C15B0000}"/>
    <cellStyle name="Normal 67 2 4 3 5" xfId="18456" xr:uid="{00000000-0005-0000-0000-00002C480000}"/>
    <cellStyle name="Normal 67 2 4 4" xfId="5010" xr:uid="{00000000-0005-0000-0000-0000A3130000}"/>
    <cellStyle name="Normal 67 2 4 4 2" xfId="15062" xr:uid="{00000000-0005-0000-0000-0000E73A0000}"/>
    <cellStyle name="Normal 67 2 4 4 2 3" xfId="30157" xr:uid="{00000000-0005-0000-0000-0000E1750000}"/>
    <cellStyle name="Normal 67 2 4 4 3" xfId="10042" xr:uid="{00000000-0005-0000-0000-00004B270000}"/>
    <cellStyle name="Normal 67 2 4 4 3 3" xfId="25140" xr:uid="{00000000-0005-0000-0000-000048620000}"/>
    <cellStyle name="Normal 67 2 4 4 5" xfId="20127" xr:uid="{00000000-0005-0000-0000-0000B34E0000}"/>
    <cellStyle name="Normal 67 2 4 5" xfId="11720" xr:uid="{00000000-0005-0000-0000-0000D92D0000}"/>
    <cellStyle name="Normal 67 2 4 5 3" xfId="26815" xr:uid="{00000000-0005-0000-0000-0000D3680000}"/>
    <cellStyle name="Normal 67 2 4 6" xfId="6699" xr:uid="{00000000-0005-0000-0000-00003C1A0000}"/>
    <cellStyle name="Normal 67 2 4 6 3" xfId="21798" xr:uid="{00000000-0005-0000-0000-00003A550000}"/>
    <cellStyle name="Normal 67 2 4 8" xfId="16785" xr:uid="{00000000-0005-0000-0000-0000A5410000}"/>
    <cellStyle name="Normal 67 2 5" xfId="2047" xr:uid="{00000000-0005-0000-0000-00000F080000}"/>
    <cellStyle name="Normal 67 2 5 2" xfId="3736" xr:uid="{00000000-0005-0000-0000-0000A90E0000}"/>
    <cellStyle name="Normal 67 2 5 2 2" xfId="13809" xr:uid="{00000000-0005-0000-0000-000002360000}"/>
    <cellStyle name="Normal 67 2 5 2 2 3" xfId="28904" xr:uid="{00000000-0005-0000-0000-0000FC700000}"/>
    <cellStyle name="Normal 67 2 5 2 3" xfId="8789" xr:uid="{00000000-0005-0000-0000-000066220000}"/>
    <cellStyle name="Normal 67 2 5 2 3 3" xfId="23887" xr:uid="{00000000-0005-0000-0000-0000635D0000}"/>
    <cellStyle name="Normal 67 2 5 2 5" xfId="18874" xr:uid="{00000000-0005-0000-0000-0000CE490000}"/>
    <cellStyle name="Normal 67 2 5 3" xfId="5428" xr:uid="{00000000-0005-0000-0000-000045150000}"/>
    <cellStyle name="Normal 67 2 5 3 2" xfId="15480" xr:uid="{00000000-0005-0000-0000-0000893C0000}"/>
    <cellStyle name="Normal 67 2 5 3 2 3" xfId="30575" xr:uid="{00000000-0005-0000-0000-000083770000}"/>
    <cellStyle name="Normal 67 2 5 3 3" xfId="10460" xr:uid="{00000000-0005-0000-0000-0000ED280000}"/>
    <cellStyle name="Normal 67 2 5 3 3 3" xfId="25558" xr:uid="{00000000-0005-0000-0000-0000EA630000}"/>
    <cellStyle name="Normal 67 2 5 3 5" xfId="20545" xr:uid="{00000000-0005-0000-0000-000055500000}"/>
    <cellStyle name="Normal 67 2 5 4" xfId="12138" xr:uid="{00000000-0005-0000-0000-00007B2F0000}"/>
    <cellStyle name="Normal 67 2 5 4 3" xfId="27233" xr:uid="{00000000-0005-0000-0000-0000756A0000}"/>
    <cellStyle name="Normal 67 2 5 5" xfId="7117" xr:uid="{00000000-0005-0000-0000-0000DE1B0000}"/>
    <cellStyle name="Normal 67 2 5 5 3" xfId="22216" xr:uid="{00000000-0005-0000-0000-0000DC560000}"/>
    <cellStyle name="Normal 67 2 5 7" xfId="17203" xr:uid="{00000000-0005-0000-0000-000047430000}"/>
    <cellStyle name="Normal 67 2 6" xfId="2899" xr:uid="{00000000-0005-0000-0000-0000640B0000}"/>
    <cellStyle name="Normal 67 2 6 2" xfId="12973" xr:uid="{00000000-0005-0000-0000-0000BE320000}"/>
    <cellStyle name="Normal 67 2 6 2 3" xfId="28068" xr:uid="{00000000-0005-0000-0000-0000B86D0000}"/>
    <cellStyle name="Normal 67 2 6 3" xfId="7953" xr:uid="{00000000-0005-0000-0000-0000221F0000}"/>
    <cellStyle name="Normal 67 2 6 3 3" xfId="23051" xr:uid="{00000000-0005-0000-0000-00001F5A0000}"/>
    <cellStyle name="Normal 67 2 6 5" xfId="18038" xr:uid="{00000000-0005-0000-0000-00008A460000}"/>
    <cellStyle name="Normal 67 2 7" xfId="4592" xr:uid="{00000000-0005-0000-0000-000001120000}"/>
    <cellStyle name="Normal 67 2 7 2" xfId="14644" xr:uid="{00000000-0005-0000-0000-000045390000}"/>
    <cellStyle name="Normal 67 2 7 2 3" xfId="29739" xr:uid="{00000000-0005-0000-0000-00003F740000}"/>
    <cellStyle name="Normal 67 2 7 3" xfId="9624" xr:uid="{00000000-0005-0000-0000-0000A9250000}"/>
    <cellStyle name="Normal 67 2 7 3 3" xfId="24722" xr:uid="{00000000-0005-0000-0000-0000A6600000}"/>
    <cellStyle name="Normal 67 2 7 5" xfId="19709" xr:uid="{00000000-0005-0000-0000-0000114D0000}"/>
    <cellStyle name="Normal 67 2 8" xfId="11302" xr:uid="{00000000-0005-0000-0000-0000372C0000}"/>
    <cellStyle name="Normal 67 2 8 3" xfId="26397" xr:uid="{00000000-0005-0000-0000-000031670000}"/>
    <cellStyle name="Normal 67 2 9" xfId="6281" xr:uid="{00000000-0005-0000-0000-00009A180000}"/>
    <cellStyle name="Normal 67 2 9 3" xfId="21380" xr:uid="{00000000-0005-0000-0000-000098530000}"/>
    <cellStyle name="Normal 67 3" xfId="1246" xr:uid="{00000000-0005-0000-0000-0000EE040000}"/>
    <cellStyle name="Normal 67 3 10" xfId="16419" xr:uid="{00000000-0005-0000-0000-000037400000}"/>
    <cellStyle name="Normal 67 3 2" xfId="1465" xr:uid="{00000000-0005-0000-0000-0000C9050000}"/>
    <cellStyle name="Normal 67 3 2 2" xfId="1886" xr:uid="{00000000-0005-0000-0000-00006E070000}"/>
    <cellStyle name="Normal 67 3 2 2 2" xfId="2725" xr:uid="{00000000-0005-0000-0000-0000B50A0000}"/>
    <cellStyle name="Normal 67 3 2 2 2 2" xfId="4414" xr:uid="{00000000-0005-0000-0000-00004F110000}"/>
    <cellStyle name="Normal 67 3 2 2 2 2 2" xfId="14487" xr:uid="{00000000-0005-0000-0000-0000A8380000}"/>
    <cellStyle name="Normal 67 3 2 2 2 2 2 3" xfId="29582" xr:uid="{00000000-0005-0000-0000-0000A2730000}"/>
    <cellStyle name="Normal 67 3 2 2 2 2 3" xfId="9467" xr:uid="{00000000-0005-0000-0000-00000C250000}"/>
    <cellStyle name="Normal 67 3 2 2 2 2 3 3" xfId="24565" xr:uid="{00000000-0005-0000-0000-000009600000}"/>
    <cellStyle name="Normal 67 3 2 2 2 2 5" xfId="19552" xr:uid="{00000000-0005-0000-0000-0000744C0000}"/>
    <cellStyle name="Normal 67 3 2 2 2 3" xfId="6106" xr:uid="{00000000-0005-0000-0000-0000EB170000}"/>
    <cellStyle name="Normal 67 3 2 2 2 3 2" xfId="16158" xr:uid="{00000000-0005-0000-0000-00002F3F0000}"/>
    <cellStyle name="Normal 67 3 2 2 2 3 2 3" xfId="31253" xr:uid="{00000000-0005-0000-0000-0000297A0000}"/>
    <cellStyle name="Normal 67 3 2 2 2 3 3" xfId="11138" xr:uid="{00000000-0005-0000-0000-0000932B0000}"/>
    <cellStyle name="Normal 67 3 2 2 2 3 3 3" xfId="26236" xr:uid="{00000000-0005-0000-0000-000090660000}"/>
    <cellStyle name="Normal 67 3 2 2 2 3 5" xfId="21223" xr:uid="{00000000-0005-0000-0000-0000FB520000}"/>
    <cellStyle name="Normal 67 3 2 2 2 4" xfId="12816" xr:uid="{00000000-0005-0000-0000-000021320000}"/>
    <cellStyle name="Normal 67 3 2 2 2 4 3" xfId="27911" xr:uid="{00000000-0005-0000-0000-00001B6D0000}"/>
    <cellStyle name="Normal 67 3 2 2 2 5" xfId="7795" xr:uid="{00000000-0005-0000-0000-0000841E0000}"/>
    <cellStyle name="Normal 67 3 2 2 2 5 3" xfId="22894" xr:uid="{00000000-0005-0000-0000-000082590000}"/>
    <cellStyle name="Normal 67 3 2 2 2 7" xfId="17881" xr:uid="{00000000-0005-0000-0000-0000ED450000}"/>
    <cellStyle name="Normal 67 3 2 2 3" xfId="3577" xr:uid="{00000000-0005-0000-0000-00000A0E0000}"/>
    <cellStyle name="Normal 67 3 2 2 3 2" xfId="13651" xr:uid="{00000000-0005-0000-0000-000064350000}"/>
    <cellStyle name="Normal 67 3 2 2 3 2 3" xfId="28746" xr:uid="{00000000-0005-0000-0000-00005E700000}"/>
    <cellStyle name="Normal 67 3 2 2 3 3" xfId="8631" xr:uid="{00000000-0005-0000-0000-0000C8210000}"/>
    <cellStyle name="Normal 67 3 2 2 3 3 3" xfId="23729" xr:uid="{00000000-0005-0000-0000-0000C55C0000}"/>
    <cellStyle name="Normal 67 3 2 2 3 5" xfId="18716" xr:uid="{00000000-0005-0000-0000-000030490000}"/>
    <cellStyle name="Normal 67 3 2 2 4" xfId="5270" xr:uid="{00000000-0005-0000-0000-0000A7140000}"/>
    <cellStyle name="Normal 67 3 2 2 4 2" xfId="15322" xr:uid="{00000000-0005-0000-0000-0000EB3B0000}"/>
    <cellStyle name="Normal 67 3 2 2 4 2 3" xfId="30417" xr:uid="{00000000-0005-0000-0000-0000E5760000}"/>
    <cellStyle name="Normal 67 3 2 2 4 3" xfId="10302" xr:uid="{00000000-0005-0000-0000-00004F280000}"/>
    <cellStyle name="Normal 67 3 2 2 4 3 3" xfId="25400" xr:uid="{00000000-0005-0000-0000-00004C630000}"/>
    <cellStyle name="Normal 67 3 2 2 4 5" xfId="20387" xr:uid="{00000000-0005-0000-0000-0000B74F0000}"/>
    <cellStyle name="Normal 67 3 2 2 5" xfId="11980" xr:uid="{00000000-0005-0000-0000-0000DD2E0000}"/>
    <cellStyle name="Normal 67 3 2 2 5 3" xfId="27075" xr:uid="{00000000-0005-0000-0000-0000D7690000}"/>
    <cellStyle name="Normal 67 3 2 2 6" xfId="6959" xr:uid="{00000000-0005-0000-0000-0000401B0000}"/>
    <cellStyle name="Normal 67 3 2 2 6 3" xfId="22058" xr:uid="{00000000-0005-0000-0000-00003E560000}"/>
    <cellStyle name="Normal 67 3 2 2 8" xfId="17045" xr:uid="{00000000-0005-0000-0000-0000A9420000}"/>
    <cellStyle name="Normal 67 3 2 3" xfId="2307" xr:uid="{00000000-0005-0000-0000-000013090000}"/>
    <cellStyle name="Normal 67 3 2 3 2" xfId="3996" xr:uid="{00000000-0005-0000-0000-0000AD0F0000}"/>
    <cellStyle name="Normal 67 3 2 3 2 2" xfId="14069" xr:uid="{00000000-0005-0000-0000-000006370000}"/>
    <cellStyle name="Normal 67 3 2 3 2 2 3" xfId="29164" xr:uid="{00000000-0005-0000-0000-000000720000}"/>
    <cellStyle name="Normal 67 3 2 3 2 3" xfId="9049" xr:uid="{00000000-0005-0000-0000-00006A230000}"/>
    <cellStyle name="Normal 67 3 2 3 2 3 3" xfId="24147" xr:uid="{00000000-0005-0000-0000-0000675E0000}"/>
    <cellStyle name="Normal 67 3 2 3 2 5" xfId="19134" xr:uid="{00000000-0005-0000-0000-0000D24A0000}"/>
    <cellStyle name="Normal 67 3 2 3 3" xfId="5688" xr:uid="{00000000-0005-0000-0000-000049160000}"/>
    <cellStyle name="Normal 67 3 2 3 3 2" xfId="15740" xr:uid="{00000000-0005-0000-0000-00008D3D0000}"/>
    <cellStyle name="Normal 67 3 2 3 3 2 3" xfId="30835" xr:uid="{00000000-0005-0000-0000-000087780000}"/>
    <cellStyle name="Normal 67 3 2 3 3 3" xfId="10720" xr:uid="{00000000-0005-0000-0000-0000F1290000}"/>
    <cellStyle name="Normal 67 3 2 3 3 3 3" xfId="25818" xr:uid="{00000000-0005-0000-0000-0000EE640000}"/>
    <cellStyle name="Normal 67 3 2 3 3 5" xfId="20805" xr:uid="{00000000-0005-0000-0000-000059510000}"/>
    <cellStyle name="Normal 67 3 2 3 4" xfId="12398" xr:uid="{00000000-0005-0000-0000-00007F300000}"/>
    <cellStyle name="Normal 67 3 2 3 4 3" xfId="27493" xr:uid="{00000000-0005-0000-0000-0000796B0000}"/>
    <cellStyle name="Normal 67 3 2 3 5" xfId="7377" xr:uid="{00000000-0005-0000-0000-0000E21C0000}"/>
    <cellStyle name="Normal 67 3 2 3 5 3" xfId="22476" xr:uid="{00000000-0005-0000-0000-0000E0570000}"/>
    <cellStyle name="Normal 67 3 2 3 7" xfId="17463" xr:uid="{00000000-0005-0000-0000-00004B440000}"/>
    <cellStyle name="Normal 67 3 2 4" xfId="3159" xr:uid="{00000000-0005-0000-0000-0000680C0000}"/>
    <cellStyle name="Normal 67 3 2 4 2" xfId="13233" xr:uid="{00000000-0005-0000-0000-0000C2330000}"/>
    <cellStyle name="Normal 67 3 2 4 2 3" xfId="28328" xr:uid="{00000000-0005-0000-0000-0000BC6E0000}"/>
    <cellStyle name="Normal 67 3 2 4 3" xfId="8213" xr:uid="{00000000-0005-0000-0000-000026200000}"/>
    <cellStyle name="Normal 67 3 2 4 3 3" xfId="23311" xr:uid="{00000000-0005-0000-0000-0000235B0000}"/>
    <cellStyle name="Normal 67 3 2 4 5" xfId="18298" xr:uid="{00000000-0005-0000-0000-00008E470000}"/>
    <cellStyle name="Normal 67 3 2 5" xfId="4852" xr:uid="{00000000-0005-0000-0000-000005130000}"/>
    <cellStyle name="Normal 67 3 2 5 2" xfId="14904" xr:uid="{00000000-0005-0000-0000-0000493A0000}"/>
    <cellStyle name="Normal 67 3 2 5 2 3" xfId="29999" xr:uid="{00000000-0005-0000-0000-000043750000}"/>
    <cellStyle name="Normal 67 3 2 5 3" xfId="9884" xr:uid="{00000000-0005-0000-0000-0000AD260000}"/>
    <cellStyle name="Normal 67 3 2 5 3 3" xfId="24982" xr:uid="{00000000-0005-0000-0000-0000AA610000}"/>
    <cellStyle name="Normal 67 3 2 5 5" xfId="19969" xr:uid="{00000000-0005-0000-0000-0000154E0000}"/>
    <cellStyle name="Normal 67 3 2 6" xfId="11562" xr:uid="{00000000-0005-0000-0000-00003B2D0000}"/>
    <cellStyle name="Normal 67 3 2 6 3" xfId="26657" xr:uid="{00000000-0005-0000-0000-000035680000}"/>
    <cellStyle name="Normal 67 3 2 7" xfId="6541" xr:uid="{00000000-0005-0000-0000-00009E190000}"/>
    <cellStyle name="Normal 67 3 2 7 3" xfId="21640" xr:uid="{00000000-0005-0000-0000-00009C540000}"/>
    <cellStyle name="Normal 67 3 2 9" xfId="16627" xr:uid="{00000000-0005-0000-0000-000007410000}"/>
    <cellStyle name="Normal 67 3 3" xfId="1678" xr:uid="{00000000-0005-0000-0000-00009E060000}"/>
    <cellStyle name="Normal 67 3 3 2" xfId="2517" xr:uid="{00000000-0005-0000-0000-0000E5090000}"/>
    <cellStyle name="Normal 67 3 3 2 2" xfId="4206" xr:uid="{00000000-0005-0000-0000-00007F100000}"/>
    <cellStyle name="Normal 67 3 3 2 2 2" xfId="14279" xr:uid="{00000000-0005-0000-0000-0000D8370000}"/>
    <cellStyle name="Normal 67 3 3 2 2 2 3" xfId="29374" xr:uid="{00000000-0005-0000-0000-0000D2720000}"/>
    <cellStyle name="Normal 67 3 3 2 2 3" xfId="9259" xr:uid="{00000000-0005-0000-0000-00003C240000}"/>
    <cellStyle name="Normal 67 3 3 2 2 3 3" xfId="24357" xr:uid="{00000000-0005-0000-0000-0000395F0000}"/>
    <cellStyle name="Normal 67 3 3 2 2 5" xfId="19344" xr:uid="{00000000-0005-0000-0000-0000A44B0000}"/>
    <cellStyle name="Normal 67 3 3 2 3" xfId="5898" xr:uid="{00000000-0005-0000-0000-00001B170000}"/>
    <cellStyle name="Normal 67 3 3 2 3 2" xfId="15950" xr:uid="{00000000-0005-0000-0000-00005F3E0000}"/>
    <cellStyle name="Normal 67 3 3 2 3 2 3" xfId="31045" xr:uid="{00000000-0005-0000-0000-000059790000}"/>
    <cellStyle name="Normal 67 3 3 2 3 3" xfId="10930" xr:uid="{00000000-0005-0000-0000-0000C32A0000}"/>
    <cellStyle name="Normal 67 3 3 2 3 3 3" xfId="26028" xr:uid="{00000000-0005-0000-0000-0000C0650000}"/>
    <cellStyle name="Normal 67 3 3 2 3 5" xfId="21015" xr:uid="{00000000-0005-0000-0000-00002B520000}"/>
    <cellStyle name="Normal 67 3 3 2 4" xfId="12608" xr:uid="{00000000-0005-0000-0000-000051310000}"/>
    <cellStyle name="Normal 67 3 3 2 4 3" xfId="27703" xr:uid="{00000000-0005-0000-0000-00004B6C0000}"/>
    <cellStyle name="Normal 67 3 3 2 5" xfId="7587" xr:uid="{00000000-0005-0000-0000-0000B41D0000}"/>
    <cellStyle name="Normal 67 3 3 2 5 3" xfId="22686" xr:uid="{00000000-0005-0000-0000-0000B2580000}"/>
    <cellStyle name="Normal 67 3 3 2 7" xfId="17673" xr:uid="{00000000-0005-0000-0000-00001D450000}"/>
    <cellStyle name="Normal 67 3 3 3" xfId="3369" xr:uid="{00000000-0005-0000-0000-00003A0D0000}"/>
    <cellStyle name="Normal 67 3 3 3 2" xfId="13443" xr:uid="{00000000-0005-0000-0000-000094340000}"/>
    <cellStyle name="Normal 67 3 3 3 2 3" xfId="28538" xr:uid="{00000000-0005-0000-0000-00008E6F0000}"/>
    <cellStyle name="Normal 67 3 3 3 3" xfId="8423" xr:uid="{00000000-0005-0000-0000-0000F8200000}"/>
    <cellStyle name="Normal 67 3 3 3 3 3" xfId="23521" xr:uid="{00000000-0005-0000-0000-0000F55B0000}"/>
    <cellStyle name="Normal 67 3 3 3 5" xfId="18508" xr:uid="{00000000-0005-0000-0000-000060480000}"/>
    <cellStyle name="Normal 67 3 3 4" xfId="5062" xr:uid="{00000000-0005-0000-0000-0000D7130000}"/>
    <cellStyle name="Normal 67 3 3 4 2" xfId="15114" xr:uid="{00000000-0005-0000-0000-00001B3B0000}"/>
    <cellStyle name="Normal 67 3 3 4 2 3" xfId="30209" xr:uid="{00000000-0005-0000-0000-000015760000}"/>
    <cellStyle name="Normal 67 3 3 4 3" xfId="10094" xr:uid="{00000000-0005-0000-0000-00007F270000}"/>
    <cellStyle name="Normal 67 3 3 4 3 3" xfId="25192" xr:uid="{00000000-0005-0000-0000-00007C620000}"/>
    <cellStyle name="Normal 67 3 3 4 5" xfId="20179" xr:uid="{00000000-0005-0000-0000-0000E74E0000}"/>
    <cellStyle name="Normal 67 3 3 5" xfId="11772" xr:uid="{00000000-0005-0000-0000-00000D2E0000}"/>
    <cellStyle name="Normal 67 3 3 5 3" xfId="26867" xr:uid="{00000000-0005-0000-0000-000007690000}"/>
    <cellStyle name="Normal 67 3 3 6" xfId="6751" xr:uid="{00000000-0005-0000-0000-0000701A0000}"/>
    <cellStyle name="Normal 67 3 3 6 3" xfId="21850" xr:uid="{00000000-0005-0000-0000-00006E550000}"/>
    <cellStyle name="Normal 67 3 3 8" xfId="16837" xr:uid="{00000000-0005-0000-0000-0000D9410000}"/>
    <cellStyle name="Normal 67 3 4" xfId="2099" xr:uid="{00000000-0005-0000-0000-000043080000}"/>
    <cellStyle name="Normal 67 3 4 2" xfId="3788" xr:uid="{00000000-0005-0000-0000-0000DD0E0000}"/>
    <cellStyle name="Normal 67 3 4 2 2" xfId="13861" xr:uid="{00000000-0005-0000-0000-000036360000}"/>
    <cellStyle name="Normal 67 3 4 2 2 3" xfId="28956" xr:uid="{00000000-0005-0000-0000-000030710000}"/>
    <cellStyle name="Normal 67 3 4 2 3" xfId="8841" xr:uid="{00000000-0005-0000-0000-00009A220000}"/>
    <cellStyle name="Normal 67 3 4 2 3 3" xfId="23939" xr:uid="{00000000-0005-0000-0000-0000975D0000}"/>
    <cellStyle name="Normal 67 3 4 2 5" xfId="18926" xr:uid="{00000000-0005-0000-0000-0000024A0000}"/>
    <cellStyle name="Normal 67 3 4 3" xfId="5480" xr:uid="{00000000-0005-0000-0000-000079150000}"/>
    <cellStyle name="Normal 67 3 4 3 2" xfId="15532" xr:uid="{00000000-0005-0000-0000-0000BD3C0000}"/>
    <cellStyle name="Normal 67 3 4 3 2 3" xfId="30627" xr:uid="{00000000-0005-0000-0000-0000B7770000}"/>
    <cellStyle name="Normal 67 3 4 3 3" xfId="10512" xr:uid="{00000000-0005-0000-0000-000021290000}"/>
    <cellStyle name="Normal 67 3 4 3 3 3" xfId="25610" xr:uid="{00000000-0005-0000-0000-00001E640000}"/>
    <cellStyle name="Normal 67 3 4 3 5" xfId="20597" xr:uid="{00000000-0005-0000-0000-000089500000}"/>
    <cellStyle name="Normal 67 3 4 4" xfId="12190" xr:uid="{00000000-0005-0000-0000-0000AF2F0000}"/>
    <cellStyle name="Normal 67 3 4 4 3" xfId="27285" xr:uid="{00000000-0005-0000-0000-0000A96A0000}"/>
    <cellStyle name="Normal 67 3 4 5" xfId="7169" xr:uid="{00000000-0005-0000-0000-0000121C0000}"/>
    <cellStyle name="Normal 67 3 4 5 3" xfId="22268" xr:uid="{00000000-0005-0000-0000-000010570000}"/>
    <cellStyle name="Normal 67 3 4 7" xfId="17255" xr:uid="{00000000-0005-0000-0000-00007B430000}"/>
    <cellStyle name="Normal 67 3 5" xfId="2951" xr:uid="{00000000-0005-0000-0000-0000980B0000}"/>
    <cellStyle name="Normal 67 3 5 2" xfId="13025" xr:uid="{00000000-0005-0000-0000-0000F2320000}"/>
    <cellStyle name="Normal 67 3 5 2 3" xfId="28120" xr:uid="{00000000-0005-0000-0000-0000EC6D0000}"/>
    <cellStyle name="Normal 67 3 5 3" xfId="8005" xr:uid="{00000000-0005-0000-0000-0000561F0000}"/>
    <cellStyle name="Normal 67 3 5 3 3" xfId="23103" xr:uid="{00000000-0005-0000-0000-0000535A0000}"/>
    <cellStyle name="Normal 67 3 5 5" xfId="18090" xr:uid="{00000000-0005-0000-0000-0000BE460000}"/>
    <cellStyle name="Normal 67 3 6" xfId="4644" xr:uid="{00000000-0005-0000-0000-000035120000}"/>
    <cellStyle name="Normal 67 3 6 2" xfId="14696" xr:uid="{00000000-0005-0000-0000-000079390000}"/>
    <cellStyle name="Normal 67 3 6 2 3" xfId="29791" xr:uid="{00000000-0005-0000-0000-000073740000}"/>
    <cellStyle name="Normal 67 3 6 3" xfId="9676" xr:uid="{00000000-0005-0000-0000-0000DD250000}"/>
    <cellStyle name="Normal 67 3 6 3 3" xfId="24774" xr:uid="{00000000-0005-0000-0000-0000DA600000}"/>
    <cellStyle name="Normal 67 3 6 5" xfId="19761" xr:uid="{00000000-0005-0000-0000-0000454D0000}"/>
    <cellStyle name="Normal 67 3 7" xfId="11354" xr:uid="{00000000-0005-0000-0000-00006B2C0000}"/>
    <cellStyle name="Normal 67 3 7 3" xfId="26449" xr:uid="{00000000-0005-0000-0000-000065670000}"/>
    <cellStyle name="Normal 67 3 8" xfId="6333" xr:uid="{00000000-0005-0000-0000-0000CE180000}"/>
    <cellStyle name="Normal 67 3 8 3" xfId="21432" xr:uid="{00000000-0005-0000-0000-0000CC530000}"/>
    <cellStyle name="Normal 67 4" xfId="1359" xr:uid="{00000000-0005-0000-0000-00005F050000}"/>
    <cellStyle name="Normal 67 4 2" xfId="1782" xr:uid="{00000000-0005-0000-0000-000006070000}"/>
    <cellStyle name="Normal 67 4 2 2" xfId="2621" xr:uid="{00000000-0005-0000-0000-00004D0A0000}"/>
    <cellStyle name="Normal 67 4 2 2 2" xfId="4310" xr:uid="{00000000-0005-0000-0000-0000E7100000}"/>
    <cellStyle name="Normal 67 4 2 2 2 2" xfId="14383" xr:uid="{00000000-0005-0000-0000-000040380000}"/>
    <cellStyle name="Normal 67 4 2 2 2 2 3" xfId="29478" xr:uid="{00000000-0005-0000-0000-00003A730000}"/>
    <cellStyle name="Normal 67 4 2 2 2 3" xfId="9363" xr:uid="{00000000-0005-0000-0000-0000A4240000}"/>
    <cellStyle name="Normal 67 4 2 2 2 3 3" xfId="24461" xr:uid="{00000000-0005-0000-0000-0000A15F0000}"/>
    <cellStyle name="Normal 67 4 2 2 2 5" xfId="19448" xr:uid="{00000000-0005-0000-0000-00000C4C0000}"/>
    <cellStyle name="Normal 67 4 2 2 3" xfId="6002" xr:uid="{00000000-0005-0000-0000-000083170000}"/>
    <cellStyle name="Normal 67 4 2 2 3 2" xfId="16054" xr:uid="{00000000-0005-0000-0000-0000C73E0000}"/>
    <cellStyle name="Normal 67 4 2 2 3 2 3" xfId="31149" xr:uid="{00000000-0005-0000-0000-0000C1790000}"/>
    <cellStyle name="Normal 67 4 2 2 3 3" xfId="11034" xr:uid="{00000000-0005-0000-0000-00002B2B0000}"/>
    <cellStyle name="Normal 67 4 2 2 3 3 3" xfId="26132" xr:uid="{00000000-0005-0000-0000-000028660000}"/>
    <cellStyle name="Normal 67 4 2 2 3 5" xfId="21119" xr:uid="{00000000-0005-0000-0000-000093520000}"/>
    <cellStyle name="Normal 67 4 2 2 4" xfId="12712" xr:uid="{00000000-0005-0000-0000-0000B9310000}"/>
    <cellStyle name="Normal 67 4 2 2 4 3" xfId="27807" xr:uid="{00000000-0005-0000-0000-0000B36C0000}"/>
    <cellStyle name="Normal 67 4 2 2 5" xfId="7691" xr:uid="{00000000-0005-0000-0000-00001C1E0000}"/>
    <cellStyle name="Normal 67 4 2 2 5 3" xfId="22790" xr:uid="{00000000-0005-0000-0000-00001A590000}"/>
    <cellStyle name="Normal 67 4 2 2 7" xfId="17777" xr:uid="{00000000-0005-0000-0000-000085450000}"/>
    <cellStyle name="Normal 67 4 2 3" xfId="3473" xr:uid="{00000000-0005-0000-0000-0000A20D0000}"/>
    <cellStyle name="Normal 67 4 2 3 2" xfId="13547" xr:uid="{00000000-0005-0000-0000-0000FC340000}"/>
    <cellStyle name="Normal 67 4 2 3 2 3" xfId="28642" xr:uid="{00000000-0005-0000-0000-0000F66F0000}"/>
    <cellStyle name="Normal 67 4 2 3 3" xfId="8527" xr:uid="{00000000-0005-0000-0000-000060210000}"/>
    <cellStyle name="Normal 67 4 2 3 3 3" xfId="23625" xr:uid="{00000000-0005-0000-0000-00005D5C0000}"/>
    <cellStyle name="Normal 67 4 2 3 5" xfId="18612" xr:uid="{00000000-0005-0000-0000-0000C8480000}"/>
    <cellStyle name="Normal 67 4 2 4" xfId="5166" xr:uid="{00000000-0005-0000-0000-00003F140000}"/>
    <cellStyle name="Normal 67 4 2 4 2" xfId="15218" xr:uid="{00000000-0005-0000-0000-0000833B0000}"/>
    <cellStyle name="Normal 67 4 2 4 2 3" xfId="30313" xr:uid="{00000000-0005-0000-0000-00007D760000}"/>
    <cellStyle name="Normal 67 4 2 4 3" xfId="10198" xr:uid="{00000000-0005-0000-0000-0000E7270000}"/>
    <cellStyle name="Normal 67 4 2 4 3 3" xfId="25296" xr:uid="{00000000-0005-0000-0000-0000E4620000}"/>
    <cellStyle name="Normal 67 4 2 4 5" xfId="20283" xr:uid="{00000000-0005-0000-0000-00004F4F0000}"/>
    <cellStyle name="Normal 67 4 2 5" xfId="11876" xr:uid="{00000000-0005-0000-0000-0000752E0000}"/>
    <cellStyle name="Normal 67 4 2 5 3" xfId="26971" xr:uid="{00000000-0005-0000-0000-00006F690000}"/>
    <cellStyle name="Normal 67 4 2 6" xfId="6855" xr:uid="{00000000-0005-0000-0000-0000D81A0000}"/>
    <cellStyle name="Normal 67 4 2 6 3" xfId="21954" xr:uid="{00000000-0005-0000-0000-0000D6550000}"/>
    <cellStyle name="Normal 67 4 2 8" xfId="16941" xr:uid="{00000000-0005-0000-0000-000041420000}"/>
    <cellStyle name="Normal 67 4 3" xfId="2203" xr:uid="{00000000-0005-0000-0000-0000AB080000}"/>
    <cellStyle name="Normal 67 4 3 2" xfId="3892" xr:uid="{00000000-0005-0000-0000-0000450F0000}"/>
    <cellStyle name="Normal 67 4 3 2 2" xfId="13965" xr:uid="{00000000-0005-0000-0000-00009E360000}"/>
    <cellStyle name="Normal 67 4 3 2 2 3" xfId="29060" xr:uid="{00000000-0005-0000-0000-000098710000}"/>
    <cellStyle name="Normal 67 4 3 2 3" xfId="8945" xr:uid="{00000000-0005-0000-0000-000002230000}"/>
    <cellStyle name="Normal 67 4 3 2 3 3" xfId="24043" xr:uid="{00000000-0005-0000-0000-0000FF5D0000}"/>
    <cellStyle name="Normal 67 4 3 2 5" xfId="19030" xr:uid="{00000000-0005-0000-0000-00006A4A0000}"/>
    <cellStyle name="Normal 67 4 3 3" xfId="5584" xr:uid="{00000000-0005-0000-0000-0000E1150000}"/>
    <cellStyle name="Normal 67 4 3 3 2" xfId="15636" xr:uid="{00000000-0005-0000-0000-0000253D0000}"/>
    <cellStyle name="Normal 67 4 3 3 2 3" xfId="30731" xr:uid="{00000000-0005-0000-0000-00001F780000}"/>
    <cellStyle name="Normal 67 4 3 3 3" xfId="10616" xr:uid="{00000000-0005-0000-0000-000089290000}"/>
    <cellStyle name="Normal 67 4 3 3 3 3" xfId="25714" xr:uid="{00000000-0005-0000-0000-000086640000}"/>
    <cellStyle name="Normal 67 4 3 3 5" xfId="20701" xr:uid="{00000000-0005-0000-0000-0000F1500000}"/>
    <cellStyle name="Normal 67 4 3 4" xfId="12294" xr:uid="{00000000-0005-0000-0000-000017300000}"/>
    <cellStyle name="Normal 67 4 3 4 3" xfId="27389" xr:uid="{00000000-0005-0000-0000-0000116B0000}"/>
    <cellStyle name="Normal 67 4 3 5" xfId="7273" xr:uid="{00000000-0005-0000-0000-00007A1C0000}"/>
    <cellStyle name="Normal 67 4 3 5 3" xfId="22372" xr:uid="{00000000-0005-0000-0000-000078570000}"/>
    <cellStyle name="Normal 67 4 3 7" xfId="17359" xr:uid="{00000000-0005-0000-0000-0000E3430000}"/>
    <cellStyle name="Normal 67 4 4" xfId="3055" xr:uid="{00000000-0005-0000-0000-0000000C0000}"/>
    <cellStyle name="Normal 67 4 4 2" xfId="13129" xr:uid="{00000000-0005-0000-0000-00005A330000}"/>
    <cellStyle name="Normal 67 4 4 2 3" xfId="28224" xr:uid="{00000000-0005-0000-0000-0000546E0000}"/>
    <cellStyle name="Normal 67 4 4 3" xfId="8109" xr:uid="{00000000-0005-0000-0000-0000BE1F0000}"/>
    <cellStyle name="Normal 67 4 4 3 3" xfId="23207" xr:uid="{00000000-0005-0000-0000-0000BB5A0000}"/>
    <cellStyle name="Normal 67 4 4 5" xfId="18194" xr:uid="{00000000-0005-0000-0000-000026470000}"/>
    <cellStyle name="Normal 67 4 5" xfId="4748" xr:uid="{00000000-0005-0000-0000-00009D120000}"/>
    <cellStyle name="Normal 67 4 5 2" xfId="14800" xr:uid="{00000000-0005-0000-0000-0000E1390000}"/>
    <cellStyle name="Normal 67 4 5 2 3" xfId="29895" xr:uid="{00000000-0005-0000-0000-0000DB740000}"/>
    <cellStyle name="Normal 67 4 5 3" xfId="9780" xr:uid="{00000000-0005-0000-0000-000045260000}"/>
    <cellStyle name="Normal 67 4 5 3 3" xfId="24878" xr:uid="{00000000-0005-0000-0000-000042610000}"/>
    <cellStyle name="Normal 67 4 5 5" xfId="19865" xr:uid="{00000000-0005-0000-0000-0000AD4D0000}"/>
    <cellStyle name="Normal 67 4 6" xfId="11458" xr:uid="{00000000-0005-0000-0000-0000D32C0000}"/>
    <cellStyle name="Normal 67 4 6 3" xfId="26553" xr:uid="{00000000-0005-0000-0000-0000CD670000}"/>
    <cellStyle name="Normal 67 4 7" xfId="6437" xr:uid="{00000000-0005-0000-0000-000036190000}"/>
    <cellStyle name="Normal 67 4 7 3" xfId="21536" xr:uid="{00000000-0005-0000-0000-000034540000}"/>
    <cellStyle name="Normal 67 4 9" xfId="16523" xr:uid="{00000000-0005-0000-0000-00009F400000}"/>
    <cellStyle name="Normal 67 5" xfId="1572" xr:uid="{00000000-0005-0000-0000-000034060000}"/>
    <cellStyle name="Normal 67 5 2" xfId="2413" xr:uid="{00000000-0005-0000-0000-00007D090000}"/>
    <cellStyle name="Normal 67 5 2 2" xfId="4102" xr:uid="{00000000-0005-0000-0000-000017100000}"/>
    <cellStyle name="Normal 67 5 2 2 2" xfId="14175" xr:uid="{00000000-0005-0000-0000-000070370000}"/>
    <cellStyle name="Normal 67 5 2 2 2 3" xfId="29270" xr:uid="{00000000-0005-0000-0000-00006A720000}"/>
    <cellStyle name="Normal 67 5 2 2 3" xfId="9155" xr:uid="{00000000-0005-0000-0000-0000D4230000}"/>
    <cellStyle name="Normal 67 5 2 2 3 3" xfId="24253" xr:uid="{00000000-0005-0000-0000-0000D15E0000}"/>
    <cellStyle name="Normal 67 5 2 2 5" xfId="19240" xr:uid="{00000000-0005-0000-0000-00003C4B0000}"/>
    <cellStyle name="Normal 67 5 2 3" xfId="5794" xr:uid="{00000000-0005-0000-0000-0000B3160000}"/>
    <cellStyle name="Normal 67 5 2 3 2" xfId="15846" xr:uid="{00000000-0005-0000-0000-0000F73D0000}"/>
    <cellStyle name="Normal 67 5 2 3 2 3" xfId="30941" xr:uid="{00000000-0005-0000-0000-0000F1780000}"/>
    <cellStyle name="Normal 67 5 2 3 3" xfId="10826" xr:uid="{00000000-0005-0000-0000-00005B2A0000}"/>
    <cellStyle name="Normal 67 5 2 3 3 3" xfId="25924" xr:uid="{00000000-0005-0000-0000-000058650000}"/>
    <cellStyle name="Normal 67 5 2 3 5" xfId="20911" xr:uid="{00000000-0005-0000-0000-0000C3510000}"/>
    <cellStyle name="Normal 67 5 2 4" xfId="12504" xr:uid="{00000000-0005-0000-0000-0000E9300000}"/>
    <cellStyle name="Normal 67 5 2 4 3" xfId="27599" xr:uid="{00000000-0005-0000-0000-0000E36B0000}"/>
    <cellStyle name="Normal 67 5 2 5" xfId="7483" xr:uid="{00000000-0005-0000-0000-00004C1D0000}"/>
    <cellStyle name="Normal 67 5 2 5 3" xfId="22582" xr:uid="{00000000-0005-0000-0000-00004A580000}"/>
    <cellStyle name="Normal 67 5 2 7" xfId="17569" xr:uid="{00000000-0005-0000-0000-0000B5440000}"/>
    <cellStyle name="Normal 67 5 3" xfId="3265" xr:uid="{00000000-0005-0000-0000-0000D20C0000}"/>
    <cellStyle name="Normal 67 5 3 2" xfId="13339" xr:uid="{00000000-0005-0000-0000-00002C340000}"/>
    <cellStyle name="Normal 67 5 3 2 3" xfId="28434" xr:uid="{00000000-0005-0000-0000-0000266F0000}"/>
    <cellStyle name="Normal 67 5 3 3" xfId="8319" xr:uid="{00000000-0005-0000-0000-000090200000}"/>
    <cellStyle name="Normal 67 5 3 3 3" xfId="23417" xr:uid="{00000000-0005-0000-0000-00008D5B0000}"/>
    <cellStyle name="Normal 67 5 3 5" xfId="18404" xr:uid="{00000000-0005-0000-0000-0000F8470000}"/>
    <cellStyle name="Normal 67 5 4" xfId="4958" xr:uid="{00000000-0005-0000-0000-00006F130000}"/>
    <cellStyle name="Normal 67 5 4 2" xfId="15010" xr:uid="{00000000-0005-0000-0000-0000B33A0000}"/>
    <cellStyle name="Normal 67 5 4 2 3" xfId="30105" xr:uid="{00000000-0005-0000-0000-0000AD750000}"/>
    <cellStyle name="Normal 67 5 4 3" xfId="9990" xr:uid="{00000000-0005-0000-0000-000017270000}"/>
    <cellStyle name="Normal 67 5 4 3 3" xfId="25088" xr:uid="{00000000-0005-0000-0000-000014620000}"/>
    <cellStyle name="Normal 67 5 4 5" xfId="20075" xr:uid="{00000000-0005-0000-0000-00007F4E0000}"/>
    <cellStyle name="Normal 67 5 5" xfId="11668" xr:uid="{00000000-0005-0000-0000-0000A52D0000}"/>
    <cellStyle name="Normal 67 5 5 3" xfId="26763" xr:uid="{00000000-0005-0000-0000-00009F680000}"/>
    <cellStyle name="Normal 67 5 6" xfId="6647" xr:uid="{00000000-0005-0000-0000-0000081A0000}"/>
    <cellStyle name="Normal 67 5 6 3" xfId="21746" xr:uid="{00000000-0005-0000-0000-000006550000}"/>
    <cellStyle name="Normal 67 5 8" xfId="16733" xr:uid="{00000000-0005-0000-0000-000071410000}"/>
    <cellStyle name="Normal 67 6" xfId="1993" xr:uid="{00000000-0005-0000-0000-0000D9070000}"/>
    <cellStyle name="Normal 67 6 2" xfId="3684" xr:uid="{00000000-0005-0000-0000-0000750E0000}"/>
    <cellStyle name="Normal 67 6 2 2" xfId="13757" xr:uid="{00000000-0005-0000-0000-0000CE350000}"/>
    <cellStyle name="Normal 67 6 2 2 3" xfId="28852" xr:uid="{00000000-0005-0000-0000-0000C8700000}"/>
    <cellStyle name="Normal 67 6 2 3" xfId="8737" xr:uid="{00000000-0005-0000-0000-000032220000}"/>
    <cellStyle name="Normal 67 6 2 3 3" xfId="23835" xr:uid="{00000000-0005-0000-0000-00002F5D0000}"/>
    <cellStyle name="Normal 67 6 2 5" xfId="18822" xr:uid="{00000000-0005-0000-0000-00009A490000}"/>
    <cellStyle name="Normal 67 6 3" xfId="5376" xr:uid="{00000000-0005-0000-0000-000011150000}"/>
    <cellStyle name="Normal 67 6 3 2" xfId="15428" xr:uid="{00000000-0005-0000-0000-0000553C0000}"/>
    <cellStyle name="Normal 67 6 3 2 3" xfId="30523" xr:uid="{00000000-0005-0000-0000-00004F770000}"/>
    <cellStyle name="Normal 67 6 3 3" xfId="10408" xr:uid="{00000000-0005-0000-0000-0000B9280000}"/>
    <cellStyle name="Normal 67 6 3 3 3" xfId="25506" xr:uid="{00000000-0005-0000-0000-0000B6630000}"/>
    <cellStyle name="Normal 67 6 3 5" xfId="20493" xr:uid="{00000000-0005-0000-0000-000021500000}"/>
    <cellStyle name="Normal 67 6 4" xfId="12086" xr:uid="{00000000-0005-0000-0000-0000472F0000}"/>
    <cellStyle name="Normal 67 6 4 3" xfId="27181" xr:uid="{00000000-0005-0000-0000-0000416A0000}"/>
    <cellStyle name="Normal 67 6 5" xfId="7065" xr:uid="{00000000-0005-0000-0000-0000AA1B0000}"/>
    <cellStyle name="Normal 67 6 5 3" xfId="22164" xr:uid="{00000000-0005-0000-0000-0000A8560000}"/>
    <cellStyle name="Normal 67 6 7" xfId="17151" xr:uid="{00000000-0005-0000-0000-000013430000}"/>
    <cellStyle name="Normal 67 7" xfId="2844" xr:uid="{00000000-0005-0000-0000-00002D0B0000}"/>
    <cellStyle name="Normal 67 7 2" xfId="12921" xr:uid="{00000000-0005-0000-0000-00008A320000}"/>
    <cellStyle name="Normal 67 7 2 3" xfId="28016" xr:uid="{00000000-0005-0000-0000-0000846D0000}"/>
    <cellStyle name="Normal 67 7 3" xfId="7901" xr:uid="{00000000-0005-0000-0000-0000EE1E0000}"/>
    <cellStyle name="Normal 67 7 3 3" xfId="22999" xr:uid="{00000000-0005-0000-0000-0000EB590000}"/>
    <cellStyle name="Normal 67 7 5" xfId="17986" xr:uid="{00000000-0005-0000-0000-000056460000}"/>
    <cellStyle name="Normal 67 8" xfId="4538" xr:uid="{00000000-0005-0000-0000-0000CB110000}"/>
    <cellStyle name="Normal 67 8 2" xfId="14592" xr:uid="{00000000-0005-0000-0000-000011390000}"/>
    <cellStyle name="Normal 67 8 2 3" xfId="29687" xr:uid="{00000000-0005-0000-0000-00000B740000}"/>
    <cellStyle name="Normal 67 8 3" xfId="9572" xr:uid="{00000000-0005-0000-0000-000075250000}"/>
    <cellStyle name="Normal 67 8 3 3" xfId="24670" xr:uid="{00000000-0005-0000-0000-000072600000}"/>
    <cellStyle name="Normal 67 8 5" xfId="19657" xr:uid="{00000000-0005-0000-0000-0000DD4C0000}"/>
    <cellStyle name="Normal 67 9" xfId="11248" xr:uid="{00000000-0005-0000-0000-0000012C0000}"/>
    <cellStyle name="Normal 67 9 3" xfId="26345" xr:uid="{00000000-0005-0000-0000-0000FD660000}"/>
    <cellStyle name="Normal 68" xfId="887" xr:uid="{00000000-0005-0000-0000-000086030000}"/>
    <cellStyle name="Normal 69" xfId="888" xr:uid="{00000000-0005-0000-0000-000087030000}"/>
    <cellStyle name="Normal 7" xfId="172" xr:uid="{00000000-0005-0000-0000-0000B2000000}"/>
    <cellStyle name="Normal 7 10" xfId="31367" xr:uid="{B0C9DF24-230A-410F-B620-493FD442A2FA}"/>
    <cellStyle name="Normal 7 2" xfId="890" xr:uid="{00000000-0005-0000-0000-000089030000}"/>
    <cellStyle name="Normal 7 3" xfId="891" xr:uid="{00000000-0005-0000-0000-00008A030000}"/>
    <cellStyle name="Normal 7 4" xfId="892" xr:uid="{00000000-0005-0000-0000-00008B030000}"/>
    <cellStyle name="Normal 7 5" xfId="893" xr:uid="{00000000-0005-0000-0000-00008C030000}"/>
    <cellStyle name="Normal 7 6" xfId="894" xr:uid="{00000000-0005-0000-0000-00008D030000}"/>
    <cellStyle name="Normal 7 6 10" xfId="6228" xr:uid="{00000000-0005-0000-0000-000065180000}"/>
    <cellStyle name="Normal 7 6 10 3" xfId="21329" xr:uid="{00000000-0005-0000-0000-000065530000}"/>
    <cellStyle name="Normal 7 6 12" xfId="16314" xr:uid="{00000000-0005-0000-0000-0000CE3F0000}"/>
    <cellStyle name="Normal 7 6 2" xfId="1193" xr:uid="{00000000-0005-0000-0000-0000B9040000}"/>
    <cellStyle name="Normal 7 6 2 11" xfId="16368" xr:uid="{00000000-0005-0000-0000-000004400000}"/>
    <cellStyle name="Normal 7 6 2 2" xfId="1301" xr:uid="{00000000-0005-0000-0000-000025050000}"/>
    <cellStyle name="Normal 7 6 2 2 10" xfId="16472" xr:uid="{00000000-0005-0000-0000-00006C400000}"/>
    <cellStyle name="Normal 7 6 2 2 2" xfId="1518" xr:uid="{00000000-0005-0000-0000-0000FE050000}"/>
    <cellStyle name="Normal 7 6 2 2 2 2" xfId="1939" xr:uid="{00000000-0005-0000-0000-0000A3070000}"/>
    <cellStyle name="Normal 7 6 2 2 2 2 2" xfId="2778" xr:uid="{00000000-0005-0000-0000-0000EA0A0000}"/>
    <cellStyle name="Normal 7 6 2 2 2 2 2 2" xfId="4467" xr:uid="{00000000-0005-0000-0000-000084110000}"/>
    <cellStyle name="Normal 7 6 2 2 2 2 2 2 2" xfId="14540" xr:uid="{00000000-0005-0000-0000-0000DD380000}"/>
    <cellStyle name="Normal 7 6 2 2 2 2 2 2 2 3" xfId="29635" xr:uid="{00000000-0005-0000-0000-0000D7730000}"/>
    <cellStyle name="Normal 7 6 2 2 2 2 2 2 3" xfId="9520" xr:uid="{00000000-0005-0000-0000-000041250000}"/>
    <cellStyle name="Normal 7 6 2 2 2 2 2 2 3 3" xfId="24618" xr:uid="{00000000-0005-0000-0000-00003E600000}"/>
    <cellStyle name="Normal 7 6 2 2 2 2 2 2 5" xfId="19605" xr:uid="{00000000-0005-0000-0000-0000A94C0000}"/>
    <cellStyle name="Normal 7 6 2 2 2 2 2 3" xfId="6159" xr:uid="{00000000-0005-0000-0000-000020180000}"/>
    <cellStyle name="Normal 7 6 2 2 2 2 2 3 2" xfId="16211" xr:uid="{00000000-0005-0000-0000-0000643F0000}"/>
    <cellStyle name="Normal 7 6 2 2 2 2 2 3 3" xfId="11191" xr:uid="{00000000-0005-0000-0000-0000C82B0000}"/>
    <cellStyle name="Normal 7 6 2 2 2 2 2 3 3 3" xfId="26289" xr:uid="{00000000-0005-0000-0000-0000C5660000}"/>
    <cellStyle name="Normal 7 6 2 2 2 2 2 3 5" xfId="21276" xr:uid="{00000000-0005-0000-0000-000030530000}"/>
    <cellStyle name="Normal 7 6 2 2 2 2 2 4" xfId="12869" xr:uid="{00000000-0005-0000-0000-000056320000}"/>
    <cellStyle name="Normal 7 6 2 2 2 2 2 4 3" xfId="27964" xr:uid="{00000000-0005-0000-0000-0000506D0000}"/>
    <cellStyle name="Normal 7 6 2 2 2 2 2 5" xfId="7848" xr:uid="{00000000-0005-0000-0000-0000B91E0000}"/>
    <cellStyle name="Normal 7 6 2 2 2 2 2 5 3" xfId="22947" xr:uid="{00000000-0005-0000-0000-0000B7590000}"/>
    <cellStyle name="Normal 7 6 2 2 2 2 2 7" xfId="17934" xr:uid="{00000000-0005-0000-0000-000022460000}"/>
    <cellStyle name="Normal 7 6 2 2 2 2 3" xfId="3630" xr:uid="{00000000-0005-0000-0000-00003F0E0000}"/>
    <cellStyle name="Normal 7 6 2 2 2 2 3 2" xfId="13704" xr:uid="{00000000-0005-0000-0000-000099350000}"/>
    <cellStyle name="Normal 7 6 2 2 2 2 3 2 3" xfId="28799" xr:uid="{00000000-0005-0000-0000-000093700000}"/>
    <cellStyle name="Normal 7 6 2 2 2 2 3 3" xfId="8684" xr:uid="{00000000-0005-0000-0000-0000FD210000}"/>
    <cellStyle name="Normal 7 6 2 2 2 2 3 3 3" xfId="23782" xr:uid="{00000000-0005-0000-0000-0000FA5C0000}"/>
    <cellStyle name="Normal 7 6 2 2 2 2 3 5" xfId="18769" xr:uid="{00000000-0005-0000-0000-000065490000}"/>
    <cellStyle name="Normal 7 6 2 2 2 2 4" xfId="5323" xr:uid="{00000000-0005-0000-0000-0000DC140000}"/>
    <cellStyle name="Normal 7 6 2 2 2 2 4 2" xfId="15375" xr:uid="{00000000-0005-0000-0000-0000203C0000}"/>
    <cellStyle name="Normal 7 6 2 2 2 2 4 2 3" xfId="30470" xr:uid="{00000000-0005-0000-0000-00001A770000}"/>
    <cellStyle name="Normal 7 6 2 2 2 2 4 3" xfId="10355" xr:uid="{00000000-0005-0000-0000-000084280000}"/>
    <cellStyle name="Normal 7 6 2 2 2 2 4 3 3" xfId="25453" xr:uid="{00000000-0005-0000-0000-000081630000}"/>
    <cellStyle name="Normal 7 6 2 2 2 2 4 5" xfId="20440" xr:uid="{00000000-0005-0000-0000-0000EC4F0000}"/>
    <cellStyle name="Normal 7 6 2 2 2 2 5" xfId="12033" xr:uid="{00000000-0005-0000-0000-0000122F0000}"/>
    <cellStyle name="Normal 7 6 2 2 2 2 5 3" xfId="27128" xr:uid="{00000000-0005-0000-0000-00000C6A0000}"/>
    <cellStyle name="Normal 7 6 2 2 2 2 6" xfId="7012" xr:uid="{00000000-0005-0000-0000-0000751B0000}"/>
    <cellStyle name="Normal 7 6 2 2 2 2 6 3" xfId="22111" xr:uid="{00000000-0005-0000-0000-000073560000}"/>
    <cellStyle name="Normal 7 6 2 2 2 2 8" xfId="17098" xr:uid="{00000000-0005-0000-0000-0000DE420000}"/>
    <cellStyle name="Normal 7 6 2 2 2 3" xfId="2360" xr:uid="{00000000-0005-0000-0000-000048090000}"/>
    <cellStyle name="Normal 7 6 2 2 2 3 2" xfId="4049" xr:uid="{00000000-0005-0000-0000-0000E20F0000}"/>
    <cellStyle name="Normal 7 6 2 2 2 3 2 2" xfId="14122" xr:uid="{00000000-0005-0000-0000-00003B370000}"/>
    <cellStyle name="Normal 7 6 2 2 2 3 2 2 3" xfId="29217" xr:uid="{00000000-0005-0000-0000-000035720000}"/>
    <cellStyle name="Normal 7 6 2 2 2 3 2 3" xfId="9102" xr:uid="{00000000-0005-0000-0000-00009F230000}"/>
    <cellStyle name="Normal 7 6 2 2 2 3 2 3 3" xfId="24200" xr:uid="{00000000-0005-0000-0000-00009C5E0000}"/>
    <cellStyle name="Normal 7 6 2 2 2 3 2 5" xfId="19187" xr:uid="{00000000-0005-0000-0000-0000074B0000}"/>
    <cellStyle name="Normal 7 6 2 2 2 3 3" xfId="5741" xr:uid="{00000000-0005-0000-0000-00007E160000}"/>
    <cellStyle name="Normal 7 6 2 2 2 3 3 2" xfId="15793" xr:uid="{00000000-0005-0000-0000-0000C23D0000}"/>
    <cellStyle name="Normal 7 6 2 2 2 3 3 2 3" xfId="30888" xr:uid="{00000000-0005-0000-0000-0000BC780000}"/>
    <cellStyle name="Normal 7 6 2 2 2 3 3 3" xfId="10773" xr:uid="{00000000-0005-0000-0000-0000262A0000}"/>
    <cellStyle name="Normal 7 6 2 2 2 3 3 3 3" xfId="25871" xr:uid="{00000000-0005-0000-0000-000023650000}"/>
    <cellStyle name="Normal 7 6 2 2 2 3 3 5" xfId="20858" xr:uid="{00000000-0005-0000-0000-00008E510000}"/>
    <cellStyle name="Normal 7 6 2 2 2 3 4" xfId="12451" xr:uid="{00000000-0005-0000-0000-0000B4300000}"/>
    <cellStyle name="Normal 7 6 2 2 2 3 4 3" xfId="27546" xr:uid="{00000000-0005-0000-0000-0000AE6B0000}"/>
    <cellStyle name="Normal 7 6 2 2 2 3 5" xfId="7430" xr:uid="{00000000-0005-0000-0000-0000171D0000}"/>
    <cellStyle name="Normal 7 6 2 2 2 3 5 3" xfId="22529" xr:uid="{00000000-0005-0000-0000-000015580000}"/>
    <cellStyle name="Normal 7 6 2 2 2 3 7" xfId="17516" xr:uid="{00000000-0005-0000-0000-000080440000}"/>
    <cellStyle name="Normal 7 6 2 2 2 4" xfId="3212" xr:uid="{00000000-0005-0000-0000-00009D0C0000}"/>
    <cellStyle name="Normal 7 6 2 2 2 4 2" xfId="13286" xr:uid="{00000000-0005-0000-0000-0000F7330000}"/>
    <cellStyle name="Normal 7 6 2 2 2 4 2 3" xfId="28381" xr:uid="{00000000-0005-0000-0000-0000F16E0000}"/>
    <cellStyle name="Normal 7 6 2 2 2 4 3" xfId="8266" xr:uid="{00000000-0005-0000-0000-00005B200000}"/>
    <cellStyle name="Normal 7 6 2 2 2 4 3 3" xfId="23364" xr:uid="{00000000-0005-0000-0000-0000585B0000}"/>
    <cellStyle name="Normal 7 6 2 2 2 4 5" xfId="18351" xr:uid="{00000000-0005-0000-0000-0000C3470000}"/>
    <cellStyle name="Normal 7 6 2 2 2 5" xfId="4905" xr:uid="{00000000-0005-0000-0000-00003A130000}"/>
    <cellStyle name="Normal 7 6 2 2 2 5 2" xfId="14957" xr:uid="{00000000-0005-0000-0000-00007E3A0000}"/>
    <cellStyle name="Normal 7 6 2 2 2 5 2 3" xfId="30052" xr:uid="{00000000-0005-0000-0000-000078750000}"/>
    <cellStyle name="Normal 7 6 2 2 2 5 3" xfId="9937" xr:uid="{00000000-0005-0000-0000-0000E2260000}"/>
    <cellStyle name="Normal 7 6 2 2 2 5 3 3" xfId="25035" xr:uid="{00000000-0005-0000-0000-0000DF610000}"/>
    <cellStyle name="Normal 7 6 2 2 2 5 5" xfId="20022" xr:uid="{00000000-0005-0000-0000-00004A4E0000}"/>
    <cellStyle name="Normal 7 6 2 2 2 6" xfId="11615" xr:uid="{00000000-0005-0000-0000-0000702D0000}"/>
    <cellStyle name="Normal 7 6 2 2 2 6 3" xfId="26710" xr:uid="{00000000-0005-0000-0000-00006A680000}"/>
    <cellStyle name="Normal 7 6 2 2 2 7" xfId="6594" xr:uid="{00000000-0005-0000-0000-0000D3190000}"/>
    <cellStyle name="Normal 7 6 2 2 2 7 3" xfId="21693" xr:uid="{00000000-0005-0000-0000-0000D1540000}"/>
    <cellStyle name="Normal 7 6 2 2 2 9" xfId="16680" xr:uid="{00000000-0005-0000-0000-00003C410000}"/>
    <cellStyle name="Normal 7 6 2 2 3" xfId="1731" xr:uid="{00000000-0005-0000-0000-0000D3060000}"/>
    <cellStyle name="Normal 7 6 2 2 3 2" xfId="2570" xr:uid="{00000000-0005-0000-0000-00001A0A0000}"/>
    <cellStyle name="Normal 7 6 2 2 3 2 2" xfId="4259" xr:uid="{00000000-0005-0000-0000-0000B4100000}"/>
    <cellStyle name="Normal 7 6 2 2 3 2 2 2" xfId="14332" xr:uid="{00000000-0005-0000-0000-00000D380000}"/>
    <cellStyle name="Normal 7 6 2 2 3 2 2 2 3" xfId="29427" xr:uid="{00000000-0005-0000-0000-000007730000}"/>
    <cellStyle name="Normal 7 6 2 2 3 2 2 3" xfId="9312" xr:uid="{00000000-0005-0000-0000-000071240000}"/>
    <cellStyle name="Normal 7 6 2 2 3 2 2 3 3" xfId="24410" xr:uid="{00000000-0005-0000-0000-00006E5F0000}"/>
    <cellStyle name="Normal 7 6 2 2 3 2 2 5" xfId="19397" xr:uid="{00000000-0005-0000-0000-0000D94B0000}"/>
    <cellStyle name="Normal 7 6 2 2 3 2 3" xfId="5951" xr:uid="{00000000-0005-0000-0000-000050170000}"/>
    <cellStyle name="Normal 7 6 2 2 3 2 3 2" xfId="16003" xr:uid="{00000000-0005-0000-0000-0000943E0000}"/>
    <cellStyle name="Normal 7 6 2 2 3 2 3 2 3" xfId="31098" xr:uid="{00000000-0005-0000-0000-00008E790000}"/>
    <cellStyle name="Normal 7 6 2 2 3 2 3 3" xfId="10983" xr:uid="{00000000-0005-0000-0000-0000F82A0000}"/>
    <cellStyle name="Normal 7 6 2 2 3 2 3 3 3" xfId="26081" xr:uid="{00000000-0005-0000-0000-0000F5650000}"/>
    <cellStyle name="Normal 7 6 2 2 3 2 3 5" xfId="21068" xr:uid="{00000000-0005-0000-0000-000060520000}"/>
    <cellStyle name="Normal 7 6 2 2 3 2 4" xfId="12661" xr:uid="{00000000-0005-0000-0000-000086310000}"/>
    <cellStyle name="Normal 7 6 2 2 3 2 4 3" xfId="27756" xr:uid="{00000000-0005-0000-0000-0000806C0000}"/>
    <cellStyle name="Normal 7 6 2 2 3 2 5" xfId="7640" xr:uid="{00000000-0005-0000-0000-0000E91D0000}"/>
    <cellStyle name="Normal 7 6 2 2 3 2 5 3" xfId="22739" xr:uid="{00000000-0005-0000-0000-0000E7580000}"/>
    <cellStyle name="Normal 7 6 2 2 3 2 7" xfId="17726" xr:uid="{00000000-0005-0000-0000-000052450000}"/>
    <cellStyle name="Normal 7 6 2 2 3 3" xfId="3422" xr:uid="{00000000-0005-0000-0000-00006F0D0000}"/>
    <cellStyle name="Normal 7 6 2 2 3 3 2" xfId="13496" xr:uid="{00000000-0005-0000-0000-0000C9340000}"/>
    <cellStyle name="Normal 7 6 2 2 3 3 2 3" xfId="28591" xr:uid="{00000000-0005-0000-0000-0000C36F0000}"/>
    <cellStyle name="Normal 7 6 2 2 3 3 3" xfId="8476" xr:uid="{00000000-0005-0000-0000-00002D210000}"/>
    <cellStyle name="Normal 7 6 2 2 3 3 3 3" xfId="23574" xr:uid="{00000000-0005-0000-0000-00002A5C0000}"/>
    <cellStyle name="Normal 7 6 2 2 3 3 5" xfId="18561" xr:uid="{00000000-0005-0000-0000-000095480000}"/>
    <cellStyle name="Normal 7 6 2 2 3 4" xfId="5115" xr:uid="{00000000-0005-0000-0000-00000C140000}"/>
    <cellStyle name="Normal 7 6 2 2 3 4 2" xfId="15167" xr:uid="{00000000-0005-0000-0000-0000503B0000}"/>
    <cellStyle name="Normal 7 6 2 2 3 4 2 3" xfId="30262" xr:uid="{00000000-0005-0000-0000-00004A760000}"/>
    <cellStyle name="Normal 7 6 2 2 3 4 3" xfId="10147" xr:uid="{00000000-0005-0000-0000-0000B4270000}"/>
    <cellStyle name="Normal 7 6 2 2 3 4 3 3" xfId="25245" xr:uid="{00000000-0005-0000-0000-0000B1620000}"/>
    <cellStyle name="Normal 7 6 2 2 3 4 5" xfId="20232" xr:uid="{00000000-0005-0000-0000-00001C4F0000}"/>
    <cellStyle name="Normal 7 6 2 2 3 5" xfId="11825" xr:uid="{00000000-0005-0000-0000-0000422E0000}"/>
    <cellStyle name="Normal 7 6 2 2 3 5 3" xfId="26920" xr:uid="{00000000-0005-0000-0000-00003C690000}"/>
    <cellStyle name="Normal 7 6 2 2 3 6" xfId="6804" xr:uid="{00000000-0005-0000-0000-0000A51A0000}"/>
    <cellStyle name="Normal 7 6 2 2 3 6 3" xfId="21903" xr:uid="{00000000-0005-0000-0000-0000A3550000}"/>
    <cellStyle name="Normal 7 6 2 2 3 8" xfId="16890" xr:uid="{00000000-0005-0000-0000-00000E420000}"/>
    <cellStyle name="Normal 7 6 2 2 4" xfId="2152" xr:uid="{00000000-0005-0000-0000-000078080000}"/>
    <cellStyle name="Normal 7 6 2 2 4 2" xfId="3841" xr:uid="{00000000-0005-0000-0000-0000120F0000}"/>
    <cellStyle name="Normal 7 6 2 2 4 2 2" xfId="13914" xr:uid="{00000000-0005-0000-0000-00006B360000}"/>
    <cellStyle name="Normal 7 6 2 2 4 2 2 3" xfId="29009" xr:uid="{00000000-0005-0000-0000-000065710000}"/>
    <cellStyle name="Normal 7 6 2 2 4 2 3" xfId="8894" xr:uid="{00000000-0005-0000-0000-0000CF220000}"/>
    <cellStyle name="Normal 7 6 2 2 4 2 3 3" xfId="23992" xr:uid="{00000000-0005-0000-0000-0000CC5D0000}"/>
    <cellStyle name="Normal 7 6 2 2 4 2 5" xfId="18979" xr:uid="{00000000-0005-0000-0000-0000374A0000}"/>
    <cellStyle name="Normal 7 6 2 2 4 3" xfId="5533" xr:uid="{00000000-0005-0000-0000-0000AE150000}"/>
    <cellStyle name="Normal 7 6 2 2 4 3 2" xfId="15585" xr:uid="{00000000-0005-0000-0000-0000F23C0000}"/>
    <cellStyle name="Normal 7 6 2 2 4 3 2 3" xfId="30680" xr:uid="{00000000-0005-0000-0000-0000EC770000}"/>
    <cellStyle name="Normal 7 6 2 2 4 3 3" xfId="10565" xr:uid="{00000000-0005-0000-0000-000056290000}"/>
    <cellStyle name="Normal 7 6 2 2 4 3 3 3" xfId="25663" xr:uid="{00000000-0005-0000-0000-000053640000}"/>
    <cellStyle name="Normal 7 6 2 2 4 3 5" xfId="20650" xr:uid="{00000000-0005-0000-0000-0000BE500000}"/>
    <cellStyle name="Normal 7 6 2 2 4 4" xfId="12243" xr:uid="{00000000-0005-0000-0000-0000E42F0000}"/>
    <cellStyle name="Normal 7 6 2 2 4 4 3" xfId="27338" xr:uid="{00000000-0005-0000-0000-0000DE6A0000}"/>
    <cellStyle name="Normal 7 6 2 2 4 5" xfId="7222" xr:uid="{00000000-0005-0000-0000-0000471C0000}"/>
    <cellStyle name="Normal 7 6 2 2 4 5 3" xfId="22321" xr:uid="{00000000-0005-0000-0000-000045570000}"/>
    <cellStyle name="Normal 7 6 2 2 4 7" xfId="17308" xr:uid="{00000000-0005-0000-0000-0000B0430000}"/>
    <cellStyle name="Normal 7 6 2 2 5" xfId="3004" xr:uid="{00000000-0005-0000-0000-0000CD0B0000}"/>
    <cellStyle name="Normal 7 6 2 2 5 2" xfId="13078" xr:uid="{00000000-0005-0000-0000-000027330000}"/>
    <cellStyle name="Normal 7 6 2 2 5 2 3" xfId="28173" xr:uid="{00000000-0005-0000-0000-0000216E0000}"/>
    <cellStyle name="Normal 7 6 2 2 5 3" xfId="8058" xr:uid="{00000000-0005-0000-0000-00008B1F0000}"/>
    <cellStyle name="Normal 7 6 2 2 5 3 3" xfId="23156" xr:uid="{00000000-0005-0000-0000-0000885A0000}"/>
    <cellStyle name="Normal 7 6 2 2 5 5" xfId="18143" xr:uid="{00000000-0005-0000-0000-0000F3460000}"/>
    <cellStyle name="Normal 7 6 2 2 6" xfId="4697" xr:uid="{00000000-0005-0000-0000-00006A120000}"/>
    <cellStyle name="Normal 7 6 2 2 6 2" xfId="14749" xr:uid="{00000000-0005-0000-0000-0000AE390000}"/>
    <cellStyle name="Normal 7 6 2 2 6 2 3" xfId="29844" xr:uid="{00000000-0005-0000-0000-0000A8740000}"/>
    <cellStyle name="Normal 7 6 2 2 6 3" xfId="9729" xr:uid="{00000000-0005-0000-0000-000012260000}"/>
    <cellStyle name="Normal 7 6 2 2 6 3 3" xfId="24827" xr:uid="{00000000-0005-0000-0000-00000F610000}"/>
    <cellStyle name="Normal 7 6 2 2 6 5" xfId="19814" xr:uid="{00000000-0005-0000-0000-00007A4D0000}"/>
    <cellStyle name="Normal 7 6 2 2 7" xfId="11407" xr:uid="{00000000-0005-0000-0000-0000A02C0000}"/>
    <cellStyle name="Normal 7 6 2 2 7 3" xfId="26502" xr:uid="{00000000-0005-0000-0000-00009A670000}"/>
    <cellStyle name="Normal 7 6 2 2 8" xfId="6386" xr:uid="{00000000-0005-0000-0000-000003190000}"/>
    <cellStyle name="Normal 7 6 2 2 8 3" xfId="21485" xr:uid="{00000000-0005-0000-0000-000001540000}"/>
    <cellStyle name="Normal 7 6 2 3" xfId="1414" xr:uid="{00000000-0005-0000-0000-000096050000}"/>
    <cellStyle name="Normal 7 6 2 3 2" xfId="1835" xr:uid="{00000000-0005-0000-0000-00003B070000}"/>
    <cellStyle name="Normal 7 6 2 3 2 2" xfId="2674" xr:uid="{00000000-0005-0000-0000-0000820A0000}"/>
    <cellStyle name="Normal 7 6 2 3 2 2 2" xfId="4363" xr:uid="{00000000-0005-0000-0000-00001C110000}"/>
    <cellStyle name="Normal 7 6 2 3 2 2 2 2" xfId="14436" xr:uid="{00000000-0005-0000-0000-000075380000}"/>
    <cellStyle name="Normal 7 6 2 3 2 2 2 2 3" xfId="29531" xr:uid="{00000000-0005-0000-0000-00006F730000}"/>
    <cellStyle name="Normal 7 6 2 3 2 2 2 3" xfId="9416" xr:uid="{00000000-0005-0000-0000-0000D9240000}"/>
    <cellStyle name="Normal 7 6 2 3 2 2 2 3 3" xfId="24514" xr:uid="{00000000-0005-0000-0000-0000D65F0000}"/>
    <cellStyle name="Normal 7 6 2 3 2 2 2 5" xfId="19501" xr:uid="{00000000-0005-0000-0000-0000414C0000}"/>
    <cellStyle name="Normal 7 6 2 3 2 2 3" xfId="6055" xr:uid="{00000000-0005-0000-0000-0000B8170000}"/>
    <cellStyle name="Normal 7 6 2 3 2 2 3 2" xfId="16107" xr:uid="{00000000-0005-0000-0000-0000FC3E0000}"/>
    <cellStyle name="Normal 7 6 2 3 2 2 3 2 3" xfId="31202" xr:uid="{00000000-0005-0000-0000-0000F6790000}"/>
    <cellStyle name="Normal 7 6 2 3 2 2 3 3" xfId="11087" xr:uid="{00000000-0005-0000-0000-0000602B0000}"/>
    <cellStyle name="Normal 7 6 2 3 2 2 3 3 3" xfId="26185" xr:uid="{00000000-0005-0000-0000-00005D660000}"/>
    <cellStyle name="Normal 7 6 2 3 2 2 3 5" xfId="21172" xr:uid="{00000000-0005-0000-0000-0000C8520000}"/>
    <cellStyle name="Normal 7 6 2 3 2 2 4" xfId="12765" xr:uid="{00000000-0005-0000-0000-0000EE310000}"/>
    <cellStyle name="Normal 7 6 2 3 2 2 4 3" xfId="27860" xr:uid="{00000000-0005-0000-0000-0000E86C0000}"/>
    <cellStyle name="Normal 7 6 2 3 2 2 5" xfId="7744" xr:uid="{00000000-0005-0000-0000-0000511E0000}"/>
    <cellStyle name="Normal 7 6 2 3 2 2 5 3" xfId="22843" xr:uid="{00000000-0005-0000-0000-00004F590000}"/>
    <cellStyle name="Normal 7 6 2 3 2 2 7" xfId="17830" xr:uid="{00000000-0005-0000-0000-0000BA450000}"/>
    <cellStyle name="Normal 7 6 2 3 2 3" xfId="3526" xr:uid="{00000000-0005-0000-0000-0000D70D0000}"/>
    <cellStyle name="Normal 7 6 2 3 2 3 2" xfId="13600" xr:uid="{00000000-0005-0000-0000-000031350000}"/>
    <cellStyle name="Normal 7 6 2 3 2 3 2 3" xfId="28695" xr:uid="{00000000-0005-0000-0000-00002B700000}"/>
    <cellStyle name="Normal 7 6 2 3 2 3 3" xfId="8580" xr:uid="{00000000-0005-0000-0000-000095210000}"/>
    <cellStyle name="Normal 7 6 2 3 2 3 3 3" xfId="23678" xr:uid="{00000000-0005-0000-0000-0000925C0000}"/>
    <cellStyle name="Normal 7 6 2 3 2 3 5" xfId="18665" xr:uid="{00000000-0005-0000-0000-0000FD480000}"/>
    <cellStyle name="Normal 7 6 2 3 2 4" xfId="5219" xr:uid="{00000000-0005-0000-0000-000074140000}"/>
    <cellStyle name="Normal 7 6 2 3 2 4 2" xfId="15271" xr:uid="{00000000-0005-0000-0000-0000B83B0000}"/>
    <cellStyle name="Normal 7 6 2 3 2 4 2 3" xfId="30366" xr:uid="{00000000-0005-0000-0000-0000B2760000}"/>
    <cellStyle name="Normal 7 6 2 3 2 4 3" xfId="10251" xr:uid="{00000000-0005-0000-0000-00001C280000}"/>
    <cellStyle name="Normal 7 6 2 3 2 4 3 3" xfId="25349" xr:uid="{00000000-0005-0000-0000-000019630000}"/>
    <cellStyle name="Normal 7 6 2 3 2 4 5" xfId="20336" xr:uid="{00000000-0005-0000-0000-0000844F0000}"/>
    <cellStyle name="Normal 7 6 2 3 2 5" xfId="11929" xr:uid="{00000000-0005-0000-0000-0000AA2E0000}"/>
    <cellStyle name="Normal 7 6 2 3 2 5 3" xfId="27024" xr:uid="{00000000-0005-0000-0000-0000A4690000}"/>
    <cellStyle name="Normal 7 6 2 3 2 6" xfId="6908" xr:uid="{00000000-0005-0000-0000-00000D1B0000}"/>
    <cellStyle name="Normal 7 6 2 3 2 6 3" xfId="22007" xr:uid="{00000000-0005-0000-0000-00000B560000}"/>
    <cellStyle name="Normal 7 6 2 3 2 8" xfId="16994" xr:uid="{00000000-0005-0000-0000-000076420000}"/>
    <cellStyle name="Normal 7 6 2 3 3" xfId="2256" xr:uid="{00000000-0005-0000-0000-0000E0080000}"/>
    <cellStyle name="Normal 7 6 2 3 3 2" xfId="3945" xr:uid="{00000000-0005-0000-0000-00007A0F0000}"/>
    <cellStyle name="Normal 7 6 2 3 3 2 2" xfId="14018" xr:uid="{00000000-0005-0000-0000-0000D3360000}"/>
    <cellStyle name="Normal 7 6 2 3 3 2 2 3" xfId="29113" xr:uid="{00000000-0005-0000-0000-0000CD710000}"/>
    <cellStyle name="Normal 7 6 2 3 3 2 3" xfId="8998" xr:uid="{00000000-0005-0000-0000-000037230000}"/>
    <cellStyle name="Normal 7 6 2 3 3 2 3 3" xfId="24096" xr:uid="{00000000-0005-0000-0000-0000345E0000}"/>
    <cellStyle name="Normal 7 6 2 3 3 2 5" xfId="19083" xr:uid="{00000000-0005-0000-0000-00009F4A0000}"/>
    <cellStyle name="Normal 7 6 2 3 3 3" xfId="5637" xr:uid="{00000000-0005-0000-0000-000016160000}"/>
    <cellStyle name="Normal 7 6 2 3 3 3 2" xfId="15689" xr:uid="{00000000-0005-0000-0000-00005A3D0000}"/>
    <cellStyle name="Normal 7 6 2 3 3 3 2 3" xfId="30784" xr:uid="{00000000-0005-0000-0000-000054780000}"/>
    <cellStyle name="Normal 7 6 2 3 3 3 3" xfId="10669" xr:uid="{00000000-0005-0000-0000-0000BE290000}"/>
    <cellStyle name="Normal 7 6 2 3 3 3 3 3" xfId="25767" xr:uid="{00000000-0005-0000-0000-0000BB640000}"/>
    <cellStyle name="Normal 7 6 2 3 3 3 5" xfId="20754" xr:uid="{00000000-0005-0000-0000-000026510000}"/>
    <cellStyle name="Normal 7 6 2 3 3 4" xfId="12347" xr:uid="{00000000-0005-0000-0000-00004C300000}"/>
    <cellStyle name="Normal 7 6 2 3 3 4 3" xfId="27442" xr:uid="{00000000-0005-0000-0000-0000466B0000}"/>
    <cellStyle name="Normal 7 6 2 3 3 5" xfId="7326" xr:uid="{00000000-0005-0000-0000-0000AF1C0000}"/>
    <cellStyle name="Normal 7 6 2 3 3 5 3" xfId="22425" xr:uid="{00000000-0005-0000-0000-0000AD570000}"/>
    <cellStyle name="Normal 7 6 2 3 3 7" xfId="17412" xr:uid="{00000000-0005-0000-0000-000018440000}"/>
    <cellStyle name="Normal 7 6 2 3 4" xfId="3108" xr:uid="{00000000-0005-0000-0000-0000350C0000}"/>
    <cellStyle name="Normal 7 6 2 3 4 2" xfId="13182" xr:uid="{00000000-0005-0000-0000-00008F330000}"/>
    <cellStyle name="Normal 7 6 2 3 4 2 3" xfId="28277" xr:uid="{00000000-0005-0000-0000-0000896E0000}"/>
    <cellStyle name="Normal 7 6 2 3 4 3" xfId="8162" xr:uid="{00000000-0005-0000-0000-0000F31F0000}"/>
    <cellStyle name="Normal 7 6 2 3 4 3 3" xfId="23260" xr:uid="{00000000-0005-0000-0000-0000F05A0000}"/>
    <cellStyle name="Normal 7 6 2 3 4 5" xfId="18247" xr:uid="{00000000-0005-0000-0000-00005B470000}"/>
    <cellStyle name="Normal 7 6 2 3 5" xfId="4801" xr:uid="{00000000-0005-0000-0000-0000D2120000}"/>
    <cellStyle name="Normal 7 6 2 3 5 2" xfId="14853" xr:uid="{00000000-0005-0000-0000-0000163A0000}"/>
    <cellStyle name="Normal 7 6 2 3 5 2 3" xfId="29948" xr:uid="{00000000-0005-0000-0000-000010750000}"/>
    <cellStyle name="Normal 7 6 2 3 5 3" xfId="9833" xr:uid="{00000000-0005-0000-0000-00007A260000}"/>
    <cellStyle name="Normal 7 6 2 3 5 3 3" xfId="24931" xr:uid="{00000000-0005-0000-0000-000077610000}"/>
    <cellStyle name="Normal 7 6 2 3 5 5" xfId="19918" xr:uid="{00000000-0005-0000-0000-0000E24D0000}"/>
    <cellStyle name="Normal 7 6 2 3 6" xfId="11511" xr:uid="{00000000-0005-0000-0000-0000082D0000}"/>
    <cellStyle name="Normal 7 6 2 3 6 3" xfId="26606" xr:uid="{00000000-0005-0000-0000-000002680000}"/>
    <cellStyle name="Normal 7 6 2 3 7" xfId="6490" xr:uid="{00000000-0005-0000-0000-00006B190000}"/>
    <cellStyle name="Normal 7 6 2 3 7 3" xfId="21589" xr:uid="{00000000-0005-0000-0000-000069540000}"/>
    <cellStyle name="Normal 7 6 2 3 9" xfId="16576" xr:uid="{00000000-0005-0000-0000-0000D4400000}"/>
    <cellStyle name="Normal 7 6 2 4" xfId="1627" xr:uid="{00000000-0005-0000-0000-00006B060000}"/>
    <cellStyle name="Normal 7 6 2 4 2" xfId="2466" xr:uid="{00000000-0005-0000-0000-0000B2090000}"/>
    <cellStyle name="Normal 7 6 2 4 2 2" xfId="4155" xr:uid="{00000000-0005-0000-0000-00004C100000}"/>
    <cellStyle name="Normal 7 6 2 4 2 2 2" xfId="14228" xr:uid="{00000000-0005-0000-0000-0000A5370000}"/>
    <cellStyle name="Normal 7 6 2 4 2 2 2 3" xfId="29323" xr:uid="{00000000-0005-0000-0000-00009F720000}"/>
    <cellStyle name="Normal 7 6 2 4 2 2 3" xfId="9208" xr:uid="{00000000-0005-0000-0000-000009240000}"/>
    <cellStyle name="Normal 7 6 2 4 2 2 3 3" xfId="24306" xr:uid="{00000000-0005-0000-0000-0000065F0000}"/>
    <cellStyle name="Normal 7 6 2 4 2 2 5" xfId="19293" xr:uid="{00000000-0005-0000-0000-0000714B0000}"/>
    <cellStyle name="Normal 7 6 2 4 2 3" xfId="5847" xr:uid="{00000000-0005-0000-0000-0000E8160000}"/>
    <cellStyle name="Normal 7 6 2 4 2 3 2" xfId="15899" xr:uid="{00000000-0005-0000-0000-00002C3E0000}"/>
    <cellStyle name="Normal 7 6 2 4 2 3 2 3" xfId="30994" xr:uid="{00000000-0005-0000-0000-000026790000}"/>
    <cellStyle name="Normal 7 6 2 4 2 3 3" xfId="10879" xr:uid="{00000000-0005-0000-0000-0000902A0000}"/>
    <cellStyle name="Normal 7 6 2 4 2 3 3 3" xfId="25977" xr:uid="{00000000-0005-0000-0000-00008D650000}"/>
    <cellStyle name="Normal 7 6 2 4 2 3 5" xfId="20964" xr:uid="{00000000-0005-0000-0000-0000F8510000}"/>
    <cellStyle name="Normal 7 6 2 4 2 4" xfId="12557" xr:uid="{00000000-0005-0000-0000-00001E310000}"/>
    <cellStyle name="Normal 7 6 2 4 2 4 3" xfId="27652" xr:uid="{00000000-0005-0000-0000-0000186C0000}"/>
    <cellStyle name="Normal 7 6 2 4 2 5" xfId="7536" xr:uid="{00000000-0005-0000-0000-0000811D0000}"/>
    <cellStyle name="Normal 7 6 2 4 2 5 3" xfId="22635" xr:uid="{00000000-0005-0000-0000-00007F580000}"/>
    <cellStyle name="Normal 7 6 2 4 2 7" xfId="17622" xr:uid="{00000000-0005-0000-0000-0000EA440000}"/>
    <cellStyle name="Normal 7 6 2 4 3" xfId="3318" xr:uid="{00000000-0005-0000-0000-0000070D0000}"/>
    <cellStyle name="Normal 7 6 2 4 3 2" xfId="13392" xr:uid="{00000000-0005-0000-0000-000061340000}"/>
    <cellStyle name="Normal 7 6 2 4 3 2 3" xfId="28487" xr:uid="{00000000-0005-0000-0000-00005B6F0000}"/>
    <cellStyle name="Normal 7 6 2 4 3 3" xfId="8372" xr:uid="{00000000-0005-0000-0000-0000C5200000}"/>
    <cellStyle name="Normal 7 6 2 4 3 3 3" xfId="23470" xr:uid="{00000000-0005-0000-0000-0000C25B0000}"/>
    <cellStyle name="Normal 7 6 2 4 3 5" xfId="18457" xr:uid="{00000000-0005-0000-0000-00002D480000}"/>
    <cellStyle name="Normal 7 6 2 4 4" xfId="5011" xr:uid="{00000000-0005-0000-0000-0000A4130000}"/>
    <cellStyle name="Normal 7 6 2 4 4 2" xfId="15063" xr:uid="{00000000-0005-0000-0000-0000E83A0000}"/>
    <cellStyle name="Normal 7 6 2 4 4 2 3" xfId="30158" xr:uid="{00000000-0005-0000-0000-0000E2750000}"/>
    <cellStyle name="Normal 7 6 2 4 4 3" xfId="10043" xr:uid="{00000000-0005-0000-0000-00004C270000}"/>
    <cellStyle name="Normal 7 6 2 4 4 3 3" xfId="25141" xr:uid="{00000000-0005-0000-0000-000049620000}"/>
    <cellStyle name="Normal 7 6 2 4 4 5" xfId="20128" xr:uid="{00000000-0005-0000-0000-0000B44E0000}"/>
    <cellStyle name="Normal 7 6 2 4 5" xfId="11721" xr:uid="{00000000-0005-0000-0000-0000DA2D0000}"/>
    <cellStyle name="Normal 7 6 2 4 5 3" xfId="26816" xr:uid="{00000000-0005-0000-0000-0000D4680000}"/>
    <cellStyle name="Normal 7 6 2 4 6" xfId="6700" xr:uid="{00000000-0005-0000-0000-00003D1A0000}"/>
    <cellStyle name="Normal 7 6 2 4 6 3" xfId="21799" xr:uid="{00000000-0005-0000-0000-00003B550000}"/>
    <cellStyle name="Normal 7 6 2 4 8" xfId="16786" xr:uid="{00000000-0005-0000-0000-0000A6410000}"/>
    <cellStyle name="Normal 7 6 2 5" xfId="2048" xr:uid="{00000000-0005-0000-0000-000010080000}"/>
    <cellStyle name="Normal 7 6 2 5 2" xfId="3737" xr:uid="{00000000-0005-0000-0000-0000AA0E0000}"/>
    <cellStyle name="Normal 7 6 2 5 2 2" xfId="13810" xr:uid="{00000000-0005-0000-0000-000003360000}"/>
    <cellStyle name="Normal 7 6 2 5 2 2 3" xfId="28905" xr:uid="{00000000-0005-0000-0000-0000FD700000}"/>
    <cellStyle name="Normal 7 6 2 5 2 3" xfId="8790" xr:uid="{00000000-0005-0000-0000-000067220000}"/>
    <cellStyle name="Normal 7 6 2 5 2 3 3" xfId="23888" xr:uid="{00000000-0005-0000-0000-0000645D0000}"/>
    <cellStyle name="Normal 7 6 2 5 2 5" xfId="18875" xr:uid="{00000000-0005-0000-0000-0000CF490000}"/>
    <cellStyle name="Normal 7 6 2 5 3" xfId="5429" xr:uid="{00000000-0005-0000-0000-000046150000}"/>
    <cellStyle name="Normal 7 6 2 5 3 2" xfId="15481" xr:uid="{00000000-0005-0000-0000-00008A3C0000}"/>
    <cellStyle name="Normal 7 6 2 5 3 2 3" xfId="30576" xr:uid="{00000000-0005-0000-0000-000084770000}"/>
    <cellStyle name="Normal 7 6 2 5 3 3" xfId="10461" xr:uid="{00000000-0005-0000-0000-0000EE280000}"/>
    <cellStyle name="Normal 7 6 2 5 3 3 3" xfId="25559" xr:uid="{00000000-0005-0000-0000-0000EB630000}"/>
    <cellStyle name="Normal 7 6 2 5 3 5" xfId="20546" xr:uid="{00000000-0005-0000-0000-000056500000}"/>
    <cellStyle name="Normal 7 6 2 5 4" xfId="12139" xr:uid="{00000000-0005-0000-0000-00007C2F0000}"/>
    <cellStyle name="Normal 7 6 2 5 4 3" xfId="27234" xr:uid="{00000000-0005-0000-0000-0000766A0000}"/>
    <cellStyle name="Normal 7 6 2 5 5" xfId="7118" xr:uid="{00000000-0005-0000-0000-0000DF1B0000}"/>
    <cellStyle name="Normal 7 6 2 5 5 3" xfId="22217" xr:uid="{00000000-0005-0000-0000-0000DD560000}"/>
    <cellStyle name="Normal 7 6 2 5 7" xfId="17204" xr:uid="{00000000-0005-0000-0000-000048430000}"/>
    <cellStyle name="Normal 7 6 2 6" xfId="2900" xr:uid="{00000000-0005-0000-0000-0000650B0000}"/>
    <cellStyle name="Normal 7 6 2 6 2" xfId="12974" xr:uid="{00000000-0005-0000-0000-0000BF320000}"/>
    <cellStyle name="Normal 7 6 2 6 2 3" xfId="28069" xr:uid="{00000000-0005-0000-0000-0000B96D0000}"/>
    <cellStyle name="Normal 7 6 2 6 3" xfId="7954" xr:uid="{00000000-0005-0000-0000-0000231F0000}"/>
    <cellStyle name="Normal 7 6 2 6 3 3" xfId="23052" xr:uid="{00000000-0005-0000-0000-0000205A0000}"/>
    <cellStyle name="Normal 7 6 2 6 5" xfId="18039" xr:uid="{00000000-0005-0000-0000-00008B460000}"/>
    <cellStyle name="Normal 7 6 2 7" xfId="4593" xr:uid="{00000000-0005-0000-0000-000002120000}"/>
    <cellStyle name="Normal 7 6 2 7 2" xfId="14645" xr:uid="{00000000-0005-0000-0000-000046390000}"/>
    <cellStyle name="Normal 7 6 2 7 2 3" xfId="29740" xr:uid="{00000000-0005-0000-0000-000040740000}"/>
    <cellStyle name="Normal 7 6 2 7 3" xfId="9625" xr:uid="{00000000-0005-0000-0000-0000AA250000}"/>
    <cellStyle name="Normal 7 6 2 7 3 3" xfId="24723" xr:uid="{00000000-0005-0000-0000-0000A7600000}"/>
    <cellStyle name="Normal 7 6 2 7 5" xfId="19710" xr:uid="{00000000-0005-0000-0000-0000124D0000}"/>
    <cellStyle name="Normal 7 6 2 8" xfId="11303" xr:uid="{00000000-0005-0000-0000-0000382C0000}"/>
    <cellStyle name="Normal 7 6 2 8 3" xfId="26398" xr:uid="{00000000-0005-0000-0000-000032670000}"/>
    <cellStyle name="Normal 7 6 2 9" xfId="6282" xr:uid="{00000000-0005-0000-0000-00009B180000}"/>
    <cellStyle name="Normal 7 6 2 9 3" xfId="21381" xr:uid="{00000000-0005-0000-0000-000099530000}"/>
    <cellStyle name="Normal 7 6 3" xfId="1247" xr:uid="{00000000-0005-0000-0000-0000EF040000}"/>
    <cellStyle name="Normal 7 6 3 10" xfId="16420" xr:uid="{00000000-0005-0000-0000-000038400000}"/>
    <cellStyle name="Normal 7 6 3 2" xfId="1466" xr:uid="{00000000-0005-0000-0000-0000CA050000}"/>
    <cellStyle name="Normal 7 6 3 2 2" xfId="1887" xr:uid="{00000000-0005-0000-0000-00006F070000}"/>
    <cellStyle name="Normal 7 6 3 2 2 2" xfId="2726" xr:uid="{00000000-0005-0000-0000-0000B60A0000}"/>
    <cellStyle name="Normal 7 6 3 2 2 2 2" xfId="4415" xr:uid="{00000000-0005-0000-0000-000050110000}"/>
    <cellStyle name="Normal 7 6 3 2 2 2 2 2" xfId="14488" xr:uid="{00000000-0005-0000-0000-0000A9380000}"/>
    <cellStyle name="Normal 7 6 3 2 2 2 2 2 3" xfId="29583" xr:uid="{00000000-0005-0000-0000-0000A3730000}"/>
    <cellStyle name="Normal 7 6 3 2 2 2 2 3" xfId="9468" xr:uid="{00000000-0005-0000-0000-00000D250000}"/>
    <cellStyle name="Normal 7 6 3 2 2 2 2 3 3" xfId="24566" xr:uid="{00000000-0005-0000-0000-00000A600000}"/>
    <cellStyle name="Normal 7 6 3 2 2 2 2 5" xfId="19553" xr:uid="{00000000-0005-0000-0000-0000754C0000}"/>
    <cellStyle name="Normal 7 6 3 2 2 2 3" xfId="6107" xr:uid="{00000000-0005-0000-0000-0000EC170000}"/>
    <cellStyle name="Normal 7 6 3 2 2 2 3 2" xfId="16159" xr:uid="{00000000-0005-0000-0000-0000303F0000}"/>
    <cellStyle name="Normal 7 6 3 2 2 2 3 2 3" xfId="31254" xr:uid="{00000000-0005-0000-0000-00002A7A0000}"/>
    <cellStyle name="Normal 7 6 3 2 2 2 3 3" xfId="11139" xr:uid="{00000000-0005-0000-0000-0000942B0000}"/>
    <cellStyle name="Normal 7 6 3 2 2 2 3 3 3" xfId="26237" xr:uid="{00000000-0005-0000-0000-000091660000}"/>
    <cellStyle name="Normal 7 6 3 2 2 2 3 5" xfId="21224" xr:uid="{00000000-0005-0000-0000-0000FC520000}"/>
    <cellStyle name="Normal 7 6 3 2 2 2 4" xfId="12817" xr:uid="{00000000-0005-0000-0000-000022320000}"/>
    <cellStyle name="Normal 7 6 3 2 2 2 4 3" xfId="27912" xr:uid="{00000000-0005-0000-0000-00001C6D0000}"/>
    <cellStyle name="Normal 7 6 3 2 2 2 5" xfId="7796" xr:uid="{00000000-0005-0000-0000-0000851E0000}"/>
    <cellStyle name="Normal 7 6 3 2 2 2 5 3" xfId="22895" xr:uid="{00000000-0005-0000-0000-000083590000}"/>
    <cellStyle name="Normal 7 6 3 2 2 2 7" xfId="17882" xr:uid="{00000000-0005-0000-0000-0000EE450000}"/>
    <cellStyle name="Normal 7 6 3 2 2 3" xfId="3578" xr:uid="{00000000-0005-0000-0000-00000B0E0000}"/>
    <cellStyle name="Normal 7 6 3 2 2 3 2" xfId="13652" xr:uid="{00000000-0005-0000-0000-000065350000}"/>
    <cellStyle name="Normal 7 6 3 2 2 3 2 3" xfId="28747" xr:uid="{00000000-0005-0000-0000-00005F700000}"/>
    <cellStyle name="Normal 7 6 3 2 2 3 3" xfId="8632" xr:uid="{00000000-0005-0000-0000-0000C9210000}"/>
    <cellStyle name="Normal 7 6 3 2 2 3 3 3" xfId="23730" xr:uid="{00000000-0005-0000-0000-0000C65C0000}"/>
    <cellStyle name="Normal 7 6 3 2 2 3 5" xfId="18717" xr:uid="{00000000-0005-0000-0000-000031490000}"/>
    <cellStyle name="Normal 7 6 3 2 2 4" xfId="5271" xr:uid="{00000000-0005-0000-0000-0000A8140000}"/>
    <cellStyle name="Normal 7 6 3 2 2 4 2" xfId="15323" xr:uid="{00000000-0005-0000-0000-0000EC3B0000}"/>
    <cellStyle name="Normal 7 6 3 2 2 4 2 3" xfId="30418" xr:uid="{00000000-0005-0000-0000-0000E6760000}"/>
    <cellStyle name="Normal 7 6 3 2 2 4 3" xfId="10303" xr:uid="{00000000-0005-0000-0000-000050280000}"/>
    <cellStyle name="Normal 7 6 3 2 2 4 3 3" xfId="25401" xr:uid="{00000000-0005-0000-0000-00004D630000}"/>
    <cellStyle name="Normal 7 6 3 2 2 4 5" xfId="20388" xr:uid="{00000000-0005-0000-0000-0000B84F0000}"/>
    <cellStyle name="Normal 7 6 3 2 2 5" xfId="11981" xr:uid="{00000000-0005-0000-0000-0000DE2E0000}"/>
    <cellStyle name="Normal 7 6 3 2 2 5 3" xfId="27076" xr:uid="{00000000-0005-0000-0000-0000D8690000}"/>
    <cellStyle name="Normal 7 6 3 2 2 6" xfId="6960" xr:uid="{00000000-0005-0000-0000-0000411B0000}"/>
    <cellStyle name="Normal 7 6 3 2 2 6 3" xfId="22059" xr:uid="{00000000-0005-0000-0000-00003F560000}"/>
    <cellStyle name="Normal 7 6 3 2 2 8" xfId="17046" xr:uid="{00000000-0005-0000-0000-0000AA420000}"/>
    <cellStyle name="Normal 7 6 3 2 3" xfId="2308" xr:uid="{00000000-0005-0000-0000-000014090000}"/>
    <cellStyle name="Normal 7 6 3 2 3 2" xfId="3997" xr:uid="{00000000-0005-0000-0000-0000AE0F0000}"/>
    <cellStyle name="Normal 7 6 3 2 3 2 2" xfId="14070" xr:uid="{00000000-0005-0000-0000-000007370000}"/>
    <cellStyle name="Normal 7 6 3 2 3 2 2 3" xfId="29165" xr:uid="{00000000-0005-0000-0000-000001720000}"/>
    <cellStyle name="Normal 7 6 3 2 3 2 3" xfId="9050" xr:uid="{00000000-0005-0000-0000-00006B230000}"/>
    <cellStyle name="Normal 7 6 3 2 3 2 3 3" xfId="24148" xr:uid="{00000000-0005-0000-0000-0000685E0000}"/>
    <cellStyle name="Normal 7 6 3 2 3 2 5" xfId="19135" xr:uid="{00000000-0005-0000-0000-0000D34A0000}"/>
    <cellStyle name="Normal 7 6 3 2 3 3" xfId="5689" xr:uid="{00000000-0005-0000-0000-00004A160000}"/>
    <cellStyle name="Normal 7 6 3 2 3 3 2" xfId="15741" xr:uid="{00000000-0005-0000-0000-00008E3D0000}"/>
    <cellStyle name="Normal 7 6 3 2 3 3 2 3" xfId="30836" xr:uid="{00000000-0005-0000-0000-000088780000}"/>
    <cellStyle name="Normal 7 6 3 2 3 3 3" xfId="10721" xr:uid="{00000000-0005-0000-0000-0000F2290000}"/>
    <cellStyle name="Normal 7 6 3 2 3 3 3 3" xfId="25819" xr:uid="{00000000-0005-0000-0000-0000EF640000}"/>
    <cellStyle name="Normal 7 6 3 2 3 3 5" xfId="20806" xr:uid="{00000000-0005-0000-0000-00005A510000}"/>
    <cellStyle name="Normal 7 6 3 2 3 4" xfId="12399" xr:uid="{00000000-0005-0000-0000-000080300000}"/>
    <cellStyle name="Normal 7 6 3 2 3 4 3" xfId="27494" xr:uid="{00000000-0005-0000-0000-00007A6B0000}"/>
    <cellStyle name="Normal 7 6 3 2 3 5" xfId="7378" xr:uid="{00000000-0005-0000-0000-0000E31C0000}"/>
    <cellStyle name="Normal 7 6 3 2 3 5 3" xfId="22477" xr:uid="{00000000-0005-0000-0000-0000E1570000}"/>
    <cellStyle name="Normal 7 6 3 2 3 7" xfId="17464" xr:uid="{00000000-0005-0000-0000-00004C440000}"/>
    <cellStyle name="Normal 7 6 3 2 4" xfId="3160" xr:uid="{00000000-0005-0000-0000-0000690C0000}"/>
    <cellStyle name="Normal 7 6 3 2 4 2" xfId="13234" xr:uid="{00000000-0005-0000-0000-0000C3330000}"/>
    <cellStyle name="Normal 7 6 3 2 4 2 3" xfId="28329" xr:uid="{00000000-0005-0000-0000-0000BD6E0000}"/>
    <cellStyle name="Normal 7 6 3 2 4 3" xfId="8214" xr:uid="{00000000-0005-0000-0000-000027200000}"/>
    <cellStyle name="Normal 7 6 3 2 4 3 3" xfId="23312" xr:uid="{00000000-0005-0000-0000-0000245B0000}"/>
    <cellStyle name="Normal 7 6 3 2 4 5" xfId="18299" xr:uid="{00000000-0005-0000-0000-00008F470000}"/>
    <cellStyle name="Normal 7 6 3 2 5" xfId="4853" xr:uid="{00000000-0005-0000-0000-000006130000}"/>
    <cellStyle name="Normal 7 6 3 2 5 2" xfId="14905" xr:uid="{00000000-0005-0000-0000-00004A3A0000}"/>
    <cellStyle name="Normal 7 6 3 2 5 2 3" xfId="30000" xr:uid="{00000000-0005-0000-0000-000044750000}"/>
    <cellStyle name="Normal 7 6 3 2 5 3" xfId="9885" xr:uid="{00000000-0005-0000-0000-0000AE260000}"/>
    <cellStyle name="Normal 7 6 3 2 5 3 3" xfId="24983" xr:uid="{00000000-0005-0000-0000-0000AB610000}"/>
    <cellStyle name="Normal 7 6 3 2 5 5" xfId="19970" xr:uid="{00000000-0005-0000-0000-0000164E0000}"/>
    <cellStyle name="Normal 7 6 3 2 6" xfId="11563" xr:uid="{00000000-0005-0000-0000-00003C2D0000}"/>
    <cellStyle name="Normal 7 6 3 2 6 3" xfId="26658" xr:uid="{00000000-0005-0000-0000-000036680000}"/>
    <cellStyle name="Normal 7 6 3 2 7" xfId="6542" xr:uid="{00000000-0005-0000-0000-00009F190000}"/>
    <cellStyle name="Normal 7 6 3 2 7 3" xfId="21641" xr:uid="{00000000-0005-0000-0000-00009D540000}"/>
    <cellStyle name="Normal 7 6 3 2 9" xfId="16628" xr:uid="{00000000-0005-0000-0000-000008410000}"/>
    <cellStyle name="Normal 7 6 3 3" xfId="1679" xr:uid="{00000000-0005-0000-0000-00009F060000}"/>
    <cellStyle name="Normal 7 6 3 3 2" xfId="2518" xr:uid="{00000000-0005-0000-0000-0000E6090000}"/>
    <cellStyle name="Normal 7 6 3 3 2 2" xfId="4207" xr:uid="{00000000-0005-0000-0000-000080100000}"/>
    <cellStyle name="Normal 7 6 3 3 2 2 2" xfId="14280" xr:uid="{00000000-0005-0000-0000-0000D9370000}"/>
    <cellStyle name="Normal 7 6 3 3 2 2 2 3" xfId="29375" xr:uid="{00000000-0005-0000-0000-0000D3720000}"/>
    <cellStyle name="Normal 7 6 3 3 2 2 3" xfId="9260" xr:uid="{00000000-0005-0000-0000-00003D240000}"/>
    <cellStyle name="Normal 7 6 3 3 2 2 3 3" xfId="24358" xr:uid="{00000000-0005-0000-0000-00003A5F0000}"/>
    <cellStyle name="Normal 7 6 3 3 2 2 5" xfId="19345" xr:uid="{00000000-0005-0000-0000-0000A54B0000}"/>
    <cellStyle name="Normal 7 6 3 3 2 3" xfId="5899" xr:uid="{00000000-0005-0000-0000-00001C170000}"/>
    <cellStyle name="Normal 7 6 3 3 2 3 2" xfId="15951" xr:uid="{00000000-0005-0000-0000-0000603E0000}"/>
    <cellStyle name="Normal 7 6 3 3 2 3 2 3" xfId="31046" xr:uid="{00000000-0005-0000-0000-00005A790000}"/>
    <cellStyle name="Normal 7 6 3 3 2 3 3" xfId="10931" xr:uid="{00000000-0005-0000-0000-0000C42A0000}"/>
    <cellStyle name="Normal 7 6 3 3 2 3 3 3" xfId="26029" xr:uid="{00000000-0005-0000-0000-0000C1650000}"/>
    <cellStyle name="Normal 7 6 3 3 2 3 5" xfId="21016" xr:uid="{00000000-0005-0000-0000-00002C520000}"/>
    <cellStyle name="Normal 7 6 3 3 2 4" xfId="12609" xr:uid="{00000000-0005-0000-0000-000052310000}"/>
    <cellStyle name="Normal 7 6 3 3 2 4 3" xfId="27704" xr:uid="{00000000-0005-0000-0000-00004C6C0000}"/>
    <cellStyle name="Normal 7 6 3 3 2 5" xfId="7588" xr:uid="{00000000-0005-0000-0000-0000B51D0000}"/>
    <cellStyle name="Normal 7 6 3 3 2 5 3" xfId="22687" xr:uid="{00000000-0005-0000-0000-0000B3580000}"/>
    <cellStyle name="Normal 7 6 3 3 2 7" xfId="17674" xr:uid="{00000000-0005-0000-0000-00001E450000}"/>
    <cellStyle name="Normal 7 6 3 3 3" xfId="3370" xr:uid="{00000000-0005-0000-0000-00003B0D0000}"/>
    <cellStyle name="Normal 7 6 3 3 3 2" xfId="13444" xr:uid="{00000000-0005-0000-0000-000095340000}"/>
    <cellStyle name="Normal 7 6 3 3 3 2 3" xfId="28539" xr:uid="{00000000-0005-0000-0000-00008F6F0000}"/>
    <cellStyle name="Normal 7 6 3 3 3 3" xfId="8424" xr:uid="{00000000-0005-0000-0000-0000F9200000}"/>
    <cellStyle name="Normal 7 6 3 3 3 3 3" xfId="23522" xr:uid="{00000000-0005-0000-0000-0000F65B0000}"/>
    <cellStyle name="Normal 7 6 3 3 3 5" xfId="18509" xr:uid="{00000000-0005-0000-0000-000061480000}"/>
    <cellStyle name="Normal 7 6 3 3 4" xfId="5063" xr:uid="{00000000-0005-0000-0000-0000D8130000}"/>
    <cellStyle name="Normal 7 6 3 3 4 2" xfId="15115" xr:uid="{00000000-0005-0000-0000-00001C3B0000}"/>
    <cellStyle name="Normal 7 6 3 3 4 2 3" xfId="30210" xr:uid="{00000000-0005-0000-0000-000016760000}"/>
    <cellStyle name="Normal 7 6 3 3 4 3" xfId="10095" xr:uid="{00000000-0005-0000-0000-000080270000}"/>
    <cellStyle name="Normal 7 6 3 3 4 3 3" xfId="25193" xr:uid="{00000000-0005-0000-0000-00007D620000}"/>
    <cellStyle name="Normal 7 6 3 3 4 5" xfId="20180" xr:uid="{00000000-0005-0000-0000-0000E84E0000}"/>
    <cellStyle name="Normal 7 6 3 3 5" xfId="11773" xr:uid="{00000000-0005-0000-0000-00000E2E0000}"/>
    <cellStyle name="Normal 7 6 3 3 5 3" xfId="26868" xr:uid="{00000000-0005-0000-0000-000008690000}"/>
    <cellStyle name="Normal 7 6 3 3 6" xfId="6752" xr:uid="{00000000-0005-0000-0000-0000711A0000}"/>
    <cellStyle name="Normal 7 6 3 3 6 3" xfId="21851" xr:uid="{00000000-0005-0000-0000-00006F550000}"/>
    <cellStyle name="Normal 7 6 3 3 8" xfId="16838" xr:uid="{00000000-0005-0000-0000-0000DA410000}"/>
    <cellStyle name="Normal 7 6 3 4" xfId="2100" xr:uid="{00000000-0005-0000-0000-000044080000}"/>
    <cellStyle name="Normal 7 6 3 4 2" xfId="3789" xr:uid="{00000000-0005-0000-0000-0000DE0E0000}"/>
    <cellStyle name="Normal 7 6 3 4 2 2" xfId="13862" xr:uid="{00000000-0005-0000-0000-000037360000}"/>
    <cellStyle name="Normal 7 6 3 4 2 2 3" xfId="28957" xr:uid="{00000000-0005-0000-0000-000031710000}"/>
    <cellStyle name="Normal 7 6 3 4 2 3" xfId="8842" xr:uid="{00000000-0005-0000-0000-00009B220000}"/>
    <cellStyle name="Normal 7 6 3 4 2 3 3" xfId="23940" xr:uid="{00000000-0005-0000-0000-0000985D0000}"/>
    <cellStyle name="Normal 7 6 3 4 2 5" xfId="18927" xr:uid="{00000000-0005-0000-0000-0000034A0000}"/>
    <cellStyle name="Normal 7 6 3 4 3" xfId="5481" xr:uid="{00000000-0005-0000-0000-00007A150000}"/>
    <cellStyle name="Normal 7 6 3 4 3 2" xfId="15533" xr:uid="{00000000-0005-0000-0000-0000BE3C0000}"/>
    <cellStyle name="Normal 7 6 3 4 3 2 3" xfId="30628" xr:uid="{00000000-0005-0000-0000-0000B8770000}"/>
    <cellStyle name="Normal 7 6 3 4 3 3" xfId="10513" xr:uid="{00000000-0005-0000-0000-000022290000}"/>
    <cellStyle name="Normal 7 6 3 4 3 3 3" xfId="25611" xr:uid="{00000000-0005-0000-0000-00001F640000}"/>
    <cellStyle name="Normal 7 6 3 4 3 5" xfId="20598" xr:uid="{00000000-0005-0000-0000-00008A500000}"/>
    <cellStyle name="Normal 7 6 3 4 4" xfId="12191" xr:uid="{00000000-0005-0000-0000-0000B02F0000}"/>
    <cellStyle name="Normal 7 6 3 4 4 3" xfId="27286" xr:uid="{00000000-0005-0000-0000-0000AA6A0000}"/>
    <cellStyle name="Normal 7 6 3 4 5" xfId="7170" xr:uid="{00000000-0005-0000-0000-0000131C0000}"/>
    <cellStyle name="Normal 7 6 3 4 5 3" xfId="22269" xr:uid="{00000000-0005-0000-0000-000011570000}"/>
    <cellStyle name="Normal 7 6 3 4 7" xfId="17256" xr:uid="{00000000-0005-0000-0000-00007C430000}"/>
    <cellStyle name="Normal 7 6 3 5" xfId="2952" xr:uid="{00000000-0005-0000-0000-0000990B0000}"/>
    <cellStyle name="Normal 7 6 3 5 2" xfId="13026" xr:uid="{00000000-0005-0000-0000-0000F3320000}"/>
    <cellStyle name="Normal 7 6 3 5 2 3" xfId="28121" xr:uid="{00000000-0005-0000-0000-0000ED6D0000}"/>
    <cellStyle name="Normal 7 6 3 5 3" xfId="8006" xr:uid="{00000000-0005-0000-0000-0000571F0000}"/>
    <cellStyle name="Normal 7 6 3 5 3 3" xfId="23104" xr:uid="{00000000-0005-0000-0000-0000545A0000}"/>
    <cellStyle name="Normal 7 6 3 5 5" xfId="18091" xr:uid="{00000000-0005-0000-0000-0000BF460000}"/>
    <cellStyle name="Normal 7 6 3 6" xfId="4645" xr:uid="{00000000-0005-0000-0000-000036120000}"/>
    <cellStyle name="Normal 7 6 3 6 2" xfId="14697" xr:uid="{00000000-0005-0000-0000-00007A390000}"/>
    <cellStyle name="Normal 7 6 3 6 2 3" xfId="29792" xr:uid="{00000000-0005-0000-0000-000074740000}"/>
    <cellStyle name="Normal 7 6 3 6 3" xfId="9677" xr:uid="{00000000-0005-0000-0000-0000DE250000}"/>
    <cellStyle name="Normal 7 6 3 6 3 3" xfId="24775" xr:uid="{00000000-0005-0000-0000-0000DB600000}"/>
    <cellStyle name="Normal 7 6 3 6 5" xfId="19762" xr:uid="{00000000-0005-0000-0000-0000464D0000}"/>
    <cellStyle name="Normal 7 6 3 7" xfId="11355" xr:uid="{00000000-0005-0000-0000-00006C2C0000}"/>
    <cellStyle name="Normal 7 6 3 7 3" xfId="26450" xr:uid="{00000000-0005-0000-0000-000066670000}"/>
    <cellStyle name="Normal 7 6 3 8" xfId="6334" xr:uid="{00000000-0005-0000-0000-0000CF180000}"/>
    <cellStyle name="Normal 7 6 3 8 3" xfId="21433" xr:uid="{00000000-0005-0000-0000-0000CD530000}"/>
    <cellStyle name="Normal 7 6 4" xfId="1360" xr:uid="{00000000-0005-0000-0000-000060050000}"/>
    <cellStyle name="Normal 7 6 4 2" xfId="1783" xr:uid="{00000000-0005-0000-0000-000007070000}"/>
    <cellStyle name="Normal 7 6 4 2 2" xfId="2622" xr:uid="{00000000-0005-0000-0000-00004E0A0000}"/>
    <cellStyle name="Normal 7 6 4 2 2 2" xfId="4311" xr:uid="{00000000-0005-0000-0000-0000E8100000}"/>
    <cellStyle name="Normal 7 6 4 2 2 2 2" xfId="14384" xr:uid="{00000000-0005-0000-0000-000041380000}"/>
    <cellStyle name="Normal 7 6 4 2 2 2 2 3" xfId="29479" xr:uid="{00000000-0005-0000-0000-00003B730000}"/>
    <cellStyle name="Normal 7 6 4 2 2 2 3" xfId="9364" xr:uid="{00000000-0005-0000-0000-0000A5240000}"/>
    <cellStyle name="Normal 7 6 4 2 2 2 3 3" xfId="24462" xr:uid="{00000000-0005-0000-0000-0000A25F0000}"/>
    <cellStyle name="Normal 7 6 4 2 2 2 5" xfId="19449" xr:uid="{00000000-0005-0000-0000-00000D4C0000}"/>
    <cellStyle name="Normal 7 6 4 2 2 3" xfId="6003" xr:uid="{00000000-0005-0000-0000-000084170000}"/>
    <cellStyle name="Normal 7 6 4 2 2 3 2" xfId="16055" xr:uid="{00000000-0005-0000-0000-0000C83E0000}"/>
    <cellStyle name="Normal 7 6 4 2 2 3 2 3" xfId="31150" xr:uid="{00000000-0005-0000-0000-0000C2790000}"/>
    <cellStyle name="Normal 7 6 4 2 2 3 3" xfId="11035" xr:uid="{00000000-0005-0000-0000-00002C2B0000}"/>
    <cellStyle name="Normal 7 6 4 2 2 3 3 3" xfId="26133" xr:uid="{00000000-0005-0000-0000-000029660000}"/>
    <cellStyle name="Normal 7 6 4 2 2 3 5" xfId="21120" xr:uid="{00000000-0005-0000-0000-000094520000}"/>
    <cellStyle name="Normal 7 6 4 2 2 4" xfId="12713" xr:uid="{00000000-0005-0000-0000-0000BA310000}"/>
    <cellStyle name="Normal 7 6 4 2 2 4 3" xfId="27808" xr:uid="{00000000-0005-0000-0000-0000B46C0000}"/>
    <cellStyle name="Normal 7 6 4 2 2 5" xfId="7692" xr:uid="{00000000-0005-0000-0000-00001D1E0000}"/>
    <cellStyle name="Normal 7 6 4 2 2 5 3" xfId="22791" xr:uid="{00000000-0005-0000-0000-00001B590000}"/>
    <cellStyle name="Normal 7 6 4 2 2 7" xfId="17778" xr:uid="{00000000-0005-0000-0000-000086450000}"/>
    <cellStyle name="Normal 7 6 4 2 3" xfId="3474" xr:uid="{00000000-0005-0000-0000-0000A30D0000}"/>
    <cellStyle name="Normal 7 6 4 2 3 2" xfId="13548" xr:uid="{00000000-0005-0000-0000-0000FD340000}"/>
    <cellStyle name="Normal 7 6 4 2 3 2 3" xfId="28643" xr:uid="{00000000-0005-0000-0000-0000F76F0000}"/>
    <cellStyle name="Normal 7 6 4 2 3 3" xfId="8528" xr:uid="{00000000-0005-0000-0000-000061210000}"/>
    <cellStyle name="Normal 7 6 4 2 3 3 3" xfId="23626" xr:uid="{00000000-0005-0000-0000-00005E5C0000}"/>
    <cellStyle name="Normal 7 6 4 2 3 5" xfId="18613" xr:uid="{00000000-0005-0000-0000-0000C9480000}"/>
    <cellStyle name="Normal 7 6 4 2 4" xfId="5167" xr:uid="{00000000-0005-0000-0000-000040140000}"/>
    <cellStyle name="Normal 7 6 4 2 4 2" xfId="15219" xr:uid="{00000000-0005-0000-0000-0000843B0000}"/>
    <cellStyle name="Normal 7 6 4 2 4 2 3" xfId="30314" xr:uid="{00000000-0005-0000-0000-00007E760000}"/>
    <cellStyle name="Normal 7 6 4 2 4 3" xfId="10199" xr:uid="{00000000-0005-0000-0000-0000E8270000}"/>
    <cellStyle name="Normal 7 6 4 2 4 3 3" xfId="25297" xr:uid="{00000000-0005-0000-0000-0000E5620000}"/>
    <cellStyle name="Normal 7 6 4 2 4 5" xfId="20284" xr:uid="{00000000-0005-0000-0000-0000504F0000}"/>
    <cellStyle name="Normal 7 6 4 2 5" xfId="11877" xr:uid="{00000000-0005-0000-0000-0000762E0000}"/>
    <cellStyle name="Normal 7 6 4 2 5 3" xfId="26972" xr:uid="{00000000-0005-0000-0000-000070690000}"/>
    <cellStyle name="Normal 7 6 4 2 6" xfId="6856" xr:uid="{00000000-0005-0000-0000-0000D91A0000}"/>
    <cellStyle name="Normal 7 6 4 2 6 3" xfId="21955" xr:uid="{00000000-0005-0000-0000-0000D7550000}"/>
    <cellStyle name="Normal 7 6 4 2 8" xfId="16942" xr:uid="{00000000-0005-0000-0000-000042420000}"/>
    <cellStyle name="Normal 7 6 4 3" xfId="2204" xr:uid="{00000000-0005-0000-0000-0000AC080000}"/>
    <cellStyle name="Normal 7 6 4 3 2" xfId="3893" xr:uid="{00000000-0005-0000-0000-0000460F0000}"/>
    <cellStyle name="Normal 7 6 4 3 2 2" xfId="13966" xr:uid="{00000000-0005-0000-0000-00009F360000}"/>
    <cellStyle name="Normal 7 6 4 3 2 2 3" xfId="29061" xr:uid="{00000000-0005-0000-0000-000099710000}"/>
    <cellStyle name="Normal 7 6 4 3 2 3" xfId="8946" xr:uid="{00000000-0005-0000-0000-000003230000}"/>
    <cellStyle name="Normal 7 6 4 3 2 3 3" xfId="24044" xr:uid="{00000000-0005-0000-0000-0000005E0000}"/>
    <cellStyle name="Normal 7 6 4 3 2 5" xfId="19031" xr:uid="{00000000-0005-0000-0000-00006B4A0000}"/>
    <cellStyle name="Normal 7 6 4 3 3" xfId="5585" xr:uid="{00000000-0005-0000-0000-0000E2150000}"/>
    <cellStyle name="Normal 7 6 4 3 3 2" xfId="15637" xr:uid="{00000000-0005-0000-0000-0000263D0000}"/>
    <cellStyle name="Normal 7 6 4 3 3 2 3" xfId="30732" xr:uid="{00000000-0005-0000-0000-000020780000}"/>
    <cellStyle name="Normal 7 6 4 3 3 3" xfId="10617" xr:uid="{00000000-0005-0000-0000-00008A290000}"/>
    <cellStyle name="Normal 7 6 4 3 3 3 3" xfId="25715" xr:uid="{00000000-0005-0000-0000-000087640000}"/>
    <cellStyle name="Normal 7 6 4 3 3 5" xfId="20702" xr:uid="{00000000-0005-0000-0000-0000F2500000}"/>
    <cellStyle name="Normal 7 6 4 3 4" xfId="12295" xr:uid="{00000000-0005-0000-0000-000018300000}"/>
    <cellStyle name="Normal 7 6 4 3 4 3" xfId="27390" xr:uid="{00000000-0005-0000-0000-0000126B0000}"/>
    <cellStyle name="Normal 7 6 4 3 5" xfId="7274" xr:uid="{00000000-0005-0000-0000-00007B1C0000}"/>
    <cellStyle name="Normal 7 6 4 3 5 3" xfId="22373" xr:uid="{00000000-0005-0000-0000-000079570000}"/>
    <cellStyle name="Normal 7 6 4 3 7" xfId="17360" xr:uid="{00000000-0005-0000-0000-0000E4430000}"/>
    <cellStyle name="Normal 7 6 4 4" xfId="3056" xr:uid="{00000000-0005-0000-0000-0000010C0000}"/>
    <cellStyle name="Normal 7 6 4 4 2" xfId="13130" xr:uid="{00000000-0005-0000-0000-00005B330000}"/>
    <cellStyle name="Normal 7 6 4 4 2 3" xfId="28225" xr:uid="{00000000-0005-0000-0000-0000556E0000}"/>
    <cellStyle name="Normal 7 6 4 4 3" xfId="8110" xr:uid="{00000000-0005-0000-0000-0000BF1F0000}"/>
    <cellStyle name="Normal 7 6 4 4 3 3" xfId="23208" xr:uid="{00000000-0005-0000-0000-0000BC5A0000}"/>
    <cellStyle name="Normal 7 6 4 4 5" xfId="18195" xr:uid="{00000000-0005-0000-0000-000027470000}"/>
    <cellStyle name="Normal 7 6 4 5" xfId="4749" xr:uid="{00000000-0005-0000-0000-00009E120000}"/>
    <cellStyle name="Normal 7 6 4 5 2" xfId="14801" xr:uid="{00000000-0005-0000-0000-0000E2390000}"/>
    <cellStyle name="Normal 7 6 4 5 2 3" xfId="29896" xr:uid="{00000000-0005-0000-0000-0000DC740000}"/>
    <cellStyle name="Normal 7 6 4 5 3" xfId="9781" xr:uid="{00000000-0005-0000-0000-000046260000}"/>
    <cellStyle name="Normal 7 6 4 5 3 3" xfId="24879" xr:uid="{00000000-0005-0000-0000-000043610000}"/>
    <cellStyle name="Normal 7 6 4 5 5" xfId="19866" xr:uid="{00000000-0005-0000-0000-0000AE4D0000}"/>
    <cellStyle name="Normal 7 6 4 6" xfId="11459" xr:uid="{00000000-0005-0000-0000-0000D42C0000}"/>
    <cellStyle name="Normal 7 6 4 6 3" xfId="26554" xr:uid="{00000000-0005-0000-0000-0000CE670000}"/>
    <cellStyle name="Normal 7 6 4 7" xfId="6438" xr:uid="{00000000-0005-0000-0000-000037190000}"/>
    <cellStyle name="Normal 7 6 4 7 3" xfId="21537" xr:uid="{00000000-0005-0000-0000-000035540000}"/>
    <cellStyle name="Normal 7 6 4 9" xfId="16524" xr:uid="{00000000-0005-0000-0000-0000A0400000}"/>
    <cellStyle name="Normal 7 6 5" xfId="1573" xr:uid="{00000000-0005-0000-0000-000035060000}"/>
    <cellStyle name="Normal 7 6 5 2" xfId="2414" xr:uid="{00000000-0005-0000-0000-00007E090000}"/>
    <cellStyle name="Normal 7 6 5 2 2" xfId="4103" xr:uid="{00000000-0005-0000-0000-000018100000}"/>
    <cellStyle name="Normal 7 6 5 2 2 2" xfId="14176" xr:uid="{00000000-0005-0000-0000-000071370000}"/>
    <cellStyle name="Normal 7 6 5 2 2 2 3" xfId="29271" xr:uid="{00000000-0005-0000-0000-00006B720000}"/>
    <cellStyle name="Normal 7 6 5 2 2 3" xfId="9156" xr:uid="{00000000-0005-0000-0000-0000D5230000}"/>
    <cellStyle name="Normal 7 6 5 2 2 3 3" xfId="24254" xr:uid="{00000000-0005-0000-0000-0000D25E0000}"/>
    <cellStyle name="Normal 7 6 5 2 2 5" xfId="19241" xr:uid="{00000000-0005-0000-0000-00003D4B0000}"/>
    <cellStyle name="Normal 7 6 5 2 3" xfId="5795" xr:uid="{00000000-0005-0000-0000-0000B4160000}"/>
    <cellStyle name="Normal 7 6 5 2 3 2" xfId="15847" xr:uid="{00000000-0005-0000-0000-0000F83D0000}"/>
    <cellStyle name="Normal 7 6 5 2 3 2 3" xfId="30942" xr:uid="{00000000-0005-0000-0000-0000F2780000}"/>
    <cellStyle name="Normal 7 6 5 2 3 3" xfId="10827" xr:uid="{00000000-0005-0000-0000-00005C2A0000}"/>
    <cellStyle name="Normal 7 6 5 2 3 3 3" xfId="25925" xr:uid="{00000000-0005-0000-0000-000059650000}"/>
    <cellStyle name="Normal 7 6 5 2 3 5" xfId="20912" xr:uid="{00000000-0005-0000-0000-0000C4510000}"/>
    <cellStyle name="Normal 7 6 5 2 4" xfId="12505" xr:uid="{00000000-0005-0000-0000-0000EA300000}"/>
    <cellStyle name="Normal 7 6 5 2 4 3" xfId="27600" xr:uid="{00000000-0005-0000-0000-0000E46B0000}"/>
    <cellStyle name="Normal 7 6 5 2 5" xfId="7484" xr:uid="{00000000-0005-0000-0000-00004D1D0000}"/>
    <cellStyle name="Normal 7 6 5 2 5 3" xfId="22583" xr:uid="{00000000-0005-0000-0000-00004B580000}"/>
    <cellStyle name="Normal 7 6 5 2 7" xfId="17570" xr:uid="{00000000-0005-0000-0000-0000B6440000}"/>
    <cellStyle name="Normal 7 6 5 3" xfId="3266" xr:uid="{00000000-0005-0000-0000-0000D30C0000}"/>
    <cellStyle name="Normal 7 6 5 3 2" xfId="13340" xr:uid="{00000000-0005-0000-0000-00002D340000}"/>
    <cellStyle name="Normal 7 6 5 3 2 3" xfId="28435" xr:uid="{00000000-0005-0000-0000-0000276F0000}"/>
    <cellStyle name="Normal 7 6 5 3 3" xfId="8320" xr:uid="{00000000-0005-0000-0000-000091200000}"/>
    <cellStyle name="Normal 7 6 5 3 3 3" xfId="23418" xr:uid="{00000000-0005-0000-0000-00008E5B0000}"/>
    <cellStyle name="Normal 7 6 5 3 5" xfId="18405" xr:uid="{00000000-0005-0000-0000-0000F9470000}"/>
    <cellStyle name="Normal 7 6 5 4" xfId="4959" xr:uid="{00000000-0005-0000-0000-000070130000}"/>
    <cellStyle name="Normal 7 6 5 4 2" xfId="15011" xr:uid="{00000000-0005-0000-0000-0000B43A0000}"/>
    <cellStyle name="Normal 7 6 5 4 2 3" xfId="30106" xr:uid="{00000000-0005-0000-0000-0000AE750000}"/>
    <cellStyle name="Normal 7 6 5 4 3" xfId="9991" xr:uid="{00000000-0005-0000-0000-000018270000}"/>
    <cellStyle name="Normal 7 6 5 4 3 3" xfId="25089" xr:uid="{00000000-0005-0000-0000-000015620000}"/>
    <cellStyle name="Normal 7 6 5 4 5" xfId="20076" xr:uid="{00000000-0005-0000-0000-0000804E0000}"/>
    <cellStyle name="Normal 7 6 5 5" xfId="11669" xr:uid="{00000000-0005-0000-0000-0000A62D0000}"/>
    <cellStyle name="Normal 7 6 5 5 3" xfId="26764" xr:uid="{00000000-0005-0000-0000-0000A0680000}"/>
    <cellStyle name="Normal 7 6 5 6" xfId="6648" xr:uid="{00000000-0005-0000-0000-0000091A0000}"/>
    <cellStyle name="Normal 7 6 5 6 3" xfId="21747" xr:uid="{00000000-0005-0000-0000-000007550000}"/>
    <cellStyle name="Normal 7 6 5 8" xfId="16734" xr:uid="{00000000-0005-0000-0000-000072410000}"/>
    <cellStyle name="Normal 7 6 6" xfId="1994" xr:uid="{00000000-0005-0000-0000-0000DA070000}"/>
    <cellStyle name="Normal 7 6 6 2" xfId="3685" xr:uid="{00000000-0005-0000-0000-0000760E0000}"/>
    <cellStyle name="Normal 7 6 6 2 2" xfId="13758" xr:uid="{00000000-0005-0000-0000-0000CF350000}"/>
    <cellStyle name="Normal 7 6 6 2 2 3" xfId="28853" xr:uid="{00000000-0005-0000-0000-0000C9700000}"/>
    <cellStyle name="Normal 7 6 6 2 3" xfId="8738" xr:uid="{00000000-0005-0000-0000-000033220000}"/>
    <cellStyle name="Normal 7 6 6 2 3 3" xfId="23836" xr:uid="{00000000-0005-0000-0000-0000305D0000}"/>
    <cellStyle name="Normal 7 6 6 2 5" xfId="18823" xr:uid="{00000000-0005-0000-0000-00009B490000}"/>
    <cellStyle name="Normal 7 6 6 3" xfId="5377" xr:uid="{00000000-0005-0000-0000-000012150000}"/>
    <cellStyle name="Normal 7 6 6 3 2" xfId="15429" xr:uid="{00000000-0005-0000-0000-0000563C0000}"/>
    <cellStyle name="Normal 7 6 6 3 2 3" xfId="30524" xr:uid="{00000000-0005-0000-0000-000050770000}"/>
    <cellStyle name="Normal 7 6 6 3 3" xfId="10409" xr:uid="{00000000-0005-0000-0000-0000BA280000}"/>
    <cellStyle name="Normal 7 6 6 3 3 3" xfId="25507" xr:uid="{00000000-0005-0000-0000-0000B7630000}"/>
    <cellStyle name="Normal 7 6 6 3 5" xfId="20494" xr:uid="{00000000-0005-0000-0000-000022500000}"/>
    <cellStyle name="Normal 7 6 6 4" xfId="12087" xr:uid="{00000000-0005-0000-0000-0000482F0000}"/>
    <cellStyle name="Normal 7 6 6 4 3" xfId="27182" xr:uid="{00000000-0005-0000-0000-0000426A0000}"/>
    <cellStyle name="Normal 7 6 6 5" xfId="7066" xr:uid="{00000000-0005-0000-0000-0000AB1B0000}"/>
    <cellStyle name="Normal 7 6 6 5 3" xfId="22165" xr:uid="{00000000-0005-0000-0000-0000A9560000}"/>
    <cellStyle name="Normal 7 6 6 7" xfId="17152" xr:uid="{00000000-0005-0000-0000-000014430000}"/>
    <cellStyle name="Normal 7 6 7" xfId="2845" xr:uid="{00000000-0005-0000-0000-00002E0B0000}"/>
    <cellStyle name="Normal 7 6 7 2" xfId="12922" xr:uid="{00000000-0005-0000-0000-00008B320000}"/>
    <cellStyle name="Normal 7 6 7 2 3" xfId="28017" xr:uid="{00000000-0005-0000-0000-0000856D0000}"/>
    <cellStyle name="Normal 7 6 7 3" xfId="7902" xr:uid="{00000000-0005-0000-0000-0000EF1E0000}"/>
    <cellStyle name="Normal 7 6 7 3 3" xfId="23000" xr:uid="{00000000-0005-0000-0000-0000EC590000}"/>
    <cellStyle name="Normal 7 6 7 5" xfId="17987" xr:uid="{00000000-0005-0000-0000-000057460000}"/>
    <cellStyle name="Normal 7 6 8" xfId="4539" xr:uid="{00000000-0005-0000-0000-0000CC110000}"/>
    <cellStyle name="Normal 7 6 8 2" xfId="14593" xr:uid="{00000000-0005-0000-0000-000012390000}"/>
    <cellStyle name="Normal 7 6 8 2 3" xfId="29688" xr:uid="{00000000-0005-0000-0000-00000C740000}"/>
    <cellStyle name="Normal 7 6 8 3" xfId="9573" xr:uid="{00000000-0005-0000-0000-000076250000}"/>
    <cellStyle name="Normal 7 6 8 3 3" xfId="24671" xr:uid="{00000000-0005-0000-0000-000073600000}"/>
    <cellStyle name="Normal 7 6 8 5" xfId="19658" xr:uid="{00000000-0005-0000-0000-0000DE4C0000}"/>
    <cellStyle name="Normal 7 6 9" xfId="11249" xr:uid="{00000000-0005-0000-0000-0000022C0000}"/>
    <cellStyle name="Normal 7 6 9 3" xfId="26346" xr:uid="{00000000-0005-0000-0000-0000FE660000}"/>
    <cellStyle name="Normal 7 7" xfId="895" xr:uid="{00000000-0005-0000-0000-00008E030000}"/>
    <cellStyle name="Normal 7 8" xfId="889" xr:uid="{00000000-0005-0000-0000-000088030000}"/>
    <cellStyle name="Normal 7 9" xfId="362" xr:uid="{00000000-0005-0000-0000-000074010000}"/>
    <cellStyle name="Normal 70" xfId="896" xr:uid="{00000000-0005-0000-0000-00008F030000}"/>
    <cellStyle name="Normal 71" xfId="897" xr:uid="{00000000-0005-0000-0000-000090030000}"/>
    <cellStyle name="Normal 71 10" xfId="6229" xr:uid="{00000000-0005-0000-0000-000066180000}"/>
    <cellStyle name="Normal 71 10 3" xfId="21330" xr:uid="{00000000-0005-0000-0000-000066530000}"/>
    <cellStyle name="Normal 71 12" xfId="16315" xr:uid="{00000000-0005-0000-0000-0000CF3F0000}"/>
    <cellStyle name="Normal 71 2" xfId="1194" xr:uid="{00000000-0005-0000-0000-0000BA040000}"/>
    <cellStyle name="Normal 71 2 11" xfId="16369" xr:uid="{00000000-0005-0000-0000-000005400000}"/>
    <cellStyle name="Normal 71 2 2" xfId="1302" xr:uid="{00000000-0005-0000-0000-000026050000}"/>
    <cellStyle name="Normal 71 2 2 10" xfId="16473" xr:uid="{00000000-0005-0000-0000-00006D400000}"/>
    <cellStyle name="Normal 71 2 2 2" xfId="1519" xr:uid="{00000000-0005-0000-0000-0000FF050000}"/>
    <cellStyle name="Normal 71 2 2 2 2" xfId="1940" xr:uid="{00000000-0005-0000-0000-0000A4070000}"/>
    <cellStyle name="Normal 71 2 2 2 2 2" xfId="2779" xr:uid="{00000000-0005-0000-0000-0000EB0A0000}"/>
    <cellStyle name="Normal 71 2 2 2 2 2 2" xfId="4468" xr:uid="{00000000-0005-0000-0000-000085110000}"/>
    <cellStyle name="Normal 71 2 2 2 2 2 2 2" xfId="14541" xr:uid="{00000000-0005-0000-0000-0000DE380000}"/>
    <cellStyle name="Normal 71 2 2 2 2 2 2 2 3" xfId="29636" xr:uid="{00000000-0005-0000-0000-0000D8730000}"/>
    <cellStyle name="Normal 71 2 2 2 2 2 2 3" xfId="9521" xr:uid="{00000000-0005-0000-0000-000042250000}"/>
    <cellStyle name="Normal 71 2 2 2 2 2 2 3 3" xfId="24619" xr:uid="{00000000-0005-0000-0000-00003F600000}"/>
    <cellStyle name="Normal 71 2 2 2 2 2 2 5" xfId="19606" xr:uid="{00000000-0005-0000-0000-0000AA4C0000}"/>
    <cellStyle name="Normal 71 2 2 2 2 2 3" xfId="6160" xr:uid="{00000000-0005-0000-0000-000021180000}"/>
    <cellStyle name="Normal 71 2 2 2 2 2 3 2" xfId="16212" xr:uid="{00000000-0005-0000-0000-0000653F0000}"/>
    <cellStyle name="Normal 71 2 2 2 2 2 3 3" xfId="11192" xr:uid="{00000000-0005-0000-0000-0000C92B0000}"/>
    <cellStyle name="Normal 71 2 2 2 2 2 3 3 3" xfId="26290" xr:uid="{00000000-0005-0000-0000-0000C6660000}"/>
    <cellStyle name="Normal 71 2 2 2 2 2 3 5" xfId="21277" xr:uid="{00000000-0005-0000-0000-000031530000}"/>
    <cellStyle name="Normal 71 2 2 2 2 2 4" xfId="12870" xr:uid="{00000000-0005-0000-0000-000057320000}"/>
    <cellStyle name="Normal 71 2 2 2 2 2 4 3" xfId="27965" xr:uid="{00000000-0005-0000-0000-0000516D0000}"/>
    <cellStyle name="Normal 71 2 2 2 2 2 5" xfId="7849" xr:uid="{00000000-0005-0000-0000-0000BA1E0000}"/>
    <cellStyle name="Normal 71 2 2 2 2 2 5 3" xfId="22948" xr:uid="{00000000-0005-0000-0000-0000B8590000}"/>
    <cellStyle name="Normal 71 2 2 2 2 2 7" xfId="17935" xr:uid="{00000000-0005-0000-0000-000023460000}"/>
    <cellStyle name="Normal 71 2 2 2 2 3" xfId="3631" xr:uid="{00000000-0005-0000-0000-0000400E0000}"/>
    <cellStyle name="Normal 71 2 2 2 2 3 2" xfId="13705" xr:uid="{00000000-0005-0000-0000-00009A350000}"/>
    <cellStyle name="Normal 71 2 2 2 2 3 2 3" xfId="28800" xr:uid="{00000000-0005-0000-0000-000094700000}"/>
    <cellStyle name="Normal 71 2 2 2 2 3 3" xfId="8685" xr:uid="{00000000-0005-0000-0000-0000FE210000}"/>
    <cellStyle name="Normal 71 2 2 2 2 3 3 3" xfId="23783" xr:uid="{00000000-0005-0000-0000-0000FB5C0000}"/>
    <cellStyle name="Normal 71 2 2 2 2 3 5" xfId="18770" xr:uid="{00000000-0005-0000-0000-000066490000}"/>
    <cellStyle name="Normal 71 2 2 2 2 4" xfId="5324" xr:uid="{00000000-0005-0000-0000-0000DD140000}"/>
    <cellStyle name="Normal 71 2 2 2 2 4 2" xfId="15376" xr:uid="{00000000-0005-0000-0000-0000213C0000}"/>
    <cellStyle name="Normal 71 2 2 2 2 4 2 3" xfId="30471" xr:uid="{00000000-0005-0000-0000-00001B770000}"/>
    <cellStyle name="Normal 71 2 2 2 2 4 3" xfId="10356" xr:uid="{00000000-0005-0000-0000-000085280000}"/>
    <cellStyle name="Normal 71 2 2 2 2 4 3 3" xfId="25454" xr:uid="{00000000-0005-0000-0000-000082630000}"/>
    <cellStyle name="Normal 71 2 2 2 2 4 5" xfId="20441" xr:uid="{00000000-0005-0000-0000-0000ED4F0000}"/>
    <cellStyle name="Normal 71 2 2 2 2 5" xfId="12034" xr:uid="{00000000-0005-0000-0000-0000132F0000}"/>
    <cellStyle name="Normal 71 2 2 2 2 5 3" xfId="27129" xr:uid="{00000000-0005-0000-0000-00000D6A0000}"/>
    <cellStyle name="Normal 71 2 2 2 2 6" xfId="7013" xr:uid="{00000000-0005-0000-0000-0000761B0000}"/>
    <cellStyle name="Normal 71 2 2 2 2 6 3" xfId="22112" xr:uid="{00000000-0005-0000-0000-000074560000}"/>
    <cellStyle name="Normal 71 2 2 2 2 8" xfId="17099" xr:uid="{00000000-0005-0000-0000-0000DF420000}"/>
    <cellStyle name="Normal 71 2 2 2 3" xfId="2361" xr:uid="{00000000-0005-0000-0000-000049090000}"/>
    <cellStyle name="Normal 71 2 2 2 3 2" xfId="4050" xr:uid="{00000000-0005-0000-0000-0000E30F0000}"/>
    <cellStyle name="Normal 71 2 2 2 3 2 2" xfId="14123" xr:uid="{00000000-0005-0000-0000-00003C370000}"/>
    <cellStyle name="Normal 71 2 2 2 3 2 2 3" xfId="29218" xr:uid="{00000000-0005-0000-0000-000036720000}"/>
    <cellStyle name="Normal 71 2 2 2 3 2 3" xfId="9103" xr:uid="{00000000-0005-0000-0000-0000A0230000}"/>
    <cellStyle name="Normal 71 2 2 2 3 2 3 3" xfId="24201" xr:uid="{00000000-0005-0000-0000-00009D5E0000}"/>
    <cellStyle name="Normal 71 2 2 2 3 2 5" xfId="19188" xr:uid="{00000000-0005-0000-0000-0000084B0000}"/>
    <cellStyle name="Normal 71 2 2 2 3 3" xfId="5742" xr:uid="{00000000-0005-0000-0000-00007F160000}"/>
    <cellStyle name="Normal 71 2 2 2 3 3 2" xfId="15794" xr:uid="{00000000-0005-0000-0000-0000C33D0000}"/>
    <cellStyle name="Normal 71 2 2 2 3 3 2 3" xfId="30889" xr:uid="{00000000-0005-0000-0000-0000BD780000}"/>
    <cellStyle name="Normal 71 2 2 2 3 3 3" xfId="10774" xr:uid="{00000000-0005-0000-0000-0000272A0000}"/>
    <cellStyle name="Normal 71 2 2 2 3 3 3 3" xfId="25872" xr:uid="{00000000-0005-0000-0000-000024650000}"/>
    <cellStyle name="Normal 71 2 2 2 3 3 5" xfId="20859" xr:uid="{00000000-0005-0000-0000-00008F510000}"/>
    <cellStyle name="Normal 71 2 2 2 3 4" xfId="12452" xr:uid="{00000000-0005-0000-0000-0000B5300000}"/>
    <cellStyle name="Normal 71 2 2 2 3 4 3" xfId="27547" xr:uid="{00000000-0005-0000-0000-0000AF6B0000}"/>
    <cellStyle name="Normal 71 2 2 2 3 5" xfId="7431" xr:uid="{00000000-0005-0000-0000-0000181D0000}"/>
    <cellStyle name="Normal 71 2 2 2 3 5 3" xfId="22530" xr:uid="{00000000-0005-0000-0000-000016580000}"/>
    <cellStyle name="Normal 71 2 2 2 3 7" xfId="17517" xr:uid="{00000000-0005-0000-0000-000081440000}"/>
    <cellStyle name="Normal 71 2 2 2 4" xfId="3213" xr:uid="{00000000-0005-0000-0000-00009E0C0000}"/>
    <cellStyle name="Normal 71 2 2 2 4 2" xfId="13287" xr:uid="{00000000-0005-0000-0000-0000F8330000}"/>
    <cellStyle name="Normal 71 2 2 2 4 2 3" xfId="28382" xr:uid="{00000000-0005-0000-0000-0000F26E0000}"/>
    <cellStyle name="Normal 71 2 2 2 4 3" xfId="8267" xr:uid="{00000000-0005-0000-0000-00005C200000}"/>
    <cellStyle name="Normal 71 2 2 2 4 3 3" xfId="23365" xr:uid="{00000000-0005-0000-0000-0000595B0000}"/>
    <cellStyle name="Normal 71 2 2 2 4 5" xfId="18352" xr:uid="{00000000-0005-0000-0000-0000C4470000}"/>
    <cellStyle name="Normal 71 2 2 2 5" xfId="4906" xr:uid="{00000000-0005-0000-0000-00003B130000}"/>
    <cellStyle name="Normal 71 2 2 2 5 2" xfId="14958" xr:uid="{00000000-0005-0000-0000-00007F3A0000}"/>
    <cellStyle name="Normal 71 2 2 2 5 2 3" xfId="30053" xr:uid="{00000000-0005-0000-0000-000079750000}"/>
    <cellStyle name="Normal 71 2 2 2 5 3" xfId="9938" xr:uid="{00000000-0005-0000-0000-0000E3260000}"/>
    <cellStyle name="Normal 71 2 2 2 5 3 3" xfId="25036" xr:uid="{00000000-0005-0000-0000-0000E0610000}"/>
    <cellStyle name="Normal 71 2 2 2 5 5" xfId="20023" xr:uid="{00000000-0005-0000-0000-00004B4E0000}"/>
    <cellStyle name="Normal 71 2 2 2 6" xfId="11616" xr:uid="{00000000-0005-0000-0000-0000712D0000}"/>
    <cellStyle name="Normal 71 2 2 2 6 3" xfId="26711" xr:uid="{00000000-0005-0000-0000-00006B680000}"/>
    <cellStyle name="Normal 71 2 2 2 7" xfId="6595" xr:uid="{00000000-0005-0000-0000-0000D4190000}"/>
    <cellStyle name="Normal 71 2 2 2 7 3" xfId="21694" xr:uid="{00000000-0005-0000-0000-0000D2540000}"/>
    <cellStyle name="Normal 71 2 2 2 9" xfId="16681" xr:uid="{00000000-0005-0000-0000-00003D410000}"/>
    <cellStyle name="Normal 71 2 2 3" xfId="1732" xr:uid="{00000000-0005-0000-0000-0000D4060000}"/>
    <cellStyle name="Normal 71 2 2 3 2" xfId="2571" xr:uid="{00000000-0005-0000-0000-00001B0A0000}"/>
    <cellStyle name="Normal 71 2 2 3 2 2" xfId="4260" xr:uid="{00000000-0005-0000-0000-0000B5100000}"/>
    <cellStyle name="Normal 71 2 2 3 2 2 2" xfId="14333" xr:uid="{00000000-0005-0000-0000-00000E380000}"/>
    <cellStyle name="Normal 71 2 2 3 2 2 2 3" xfId="29428" xr:uid="{00000000-0005-0000-0000-000008730000}"/>
    <cellStyle name="Normal 71 2 2 3 2 2 3" xfId="9313" xr:uid="{00000000-0005-0000-0000-000072240000}"/>
    <cellStyle name="Normal 71 2 2 3 2 2 3 3" xfId="24411" xr:uid="{00000000-0005-0000-0000-00006F5F0000}"/>
    <cellStyle name="Normal 71 2 2 3 2 2 5" xfId="19398" xr:uid="{00000000-0005-0000-0000-0000DA4B0000}"/>
    <cellStyle name="Normal 71 2 2 3 2 3" xfId="5952" xr:uid="{00000000-0005-0000-0000-000051170000}"/>
    <cellStyle name="Normal 71 2 2 3 2 3 2" xfId="16004" xr:uid="{00000000-0005-0000-0000-0000953E0000}"/>
    <cellStyle name="Normal 71 2 2 3 2 3 2 3" xfId="31099" xr:uid="{00000000-0005-0000-0000-00008F790000}"/>
    <cellStyle name="Normal 71 2 2 3 2 3 3" xfId="10984" xr:uid="{00000000-0005-0000-0000-0000F92A0000}"/>
    <cellStyle name="Normal 71 2 2 3 2 3 3 3" xfId="26082" xr:uid="{00000000-0005-0000-0000-0000F6650000}"/>
    <cellStyle name="Normal 71 2 2 3 2 3 5" xfId="21069" xr:uid="{00000000-0005-0000-0000-000061520000}"/>
    <cellStyle name="Normal 71 2 2 3 2 4" xfId="12662" xr:uid="{00000000-0005-0000-0000-000087310000}"/>
    <cellStyle name="Normal 71 2 2 3 2 4 3" xfId="27757" xr:uid="{00000000-0005-0000-0000-0000816C0000}"/>
    <cellStyle name="Normal 71 2 2 3 2 5" xfId="7641" xr:uid="{00000000-0005-0000-0000-0000EA1D0000}"/>
    <cellStyle name="Normal 71 2 2 3 2 5 3" xfId="22740" xr:uid="{00000000-0005-0000-0000-0000E8580000}"/>
    <cellStyle name="Normal 71 2 2 3 2 7" xfId="17727" xr:uid="{00000000-0005-0000-0000-000053450000}"/>
    <cellStyle name="Normal 71 2 2 3 3" xfId="3423" xr:uid="{00000000-0005-0000-0000-0000700D0000}"/>
    <cellStyle name="Normal 71 2 2 3 3 2" xfId="13497" xr:uid="{00000000-0005-0000-0000-0000CA340000}"/>
    <cellStyle name="Normal 71 2 2 3 3 2 3" xfId="28592" xr:uid="{00000000-0005-0000-0000-0000C46F0000}"/>
    <cellStyle name="Normal 71 2 2 3 3 3" xfId="8477" xr:uid="{00000000-0005-0000-0000-00002E210000}"/>
    <cellStyle name="Normal 71 2 2 3 3 3 3" xfId="23575" xr:uid="{00000000-0005-0000-0000-00002B5C0000}"/>
    <cellStyle name="Normal 71 2 2 3 3 5" xfId="18562" xr:uid="{00000000-0005-0000-0000-000096480000}"/>
    <cellStyle name="Normal 71 2 2 3 4" xfId="5116" xr:uid="{00000000-0005-0000-0000-00000D140000}"/>
    <cellStyle name="Normal 71 2 2 3 4 2" xfId="15168" xr:uid="{00000000-0005-0000-0000-0000513B0000}"/>
    <cellStyle name="Normal 71 2 2 3 4 2 3" xfId="30263" xr:uid="{00000000-0005-0000-0000-00004B760000}"/>
    <cellStyle name="Normal 71 2 2 3 4 3" xfId="10148" xr:uid="{00000000-0005-0000-0000-0000B5270000}"/>
    <cellStyle name="Normal 71 2 2 3 4 3 3" xfId="25246" xr:uid="{00000000-0005-0000-0000-0000B2620000}"/>
    <cellStyle name="Normal 71 2 2 3 4 5" xfId="20233" xr:uid="{00000000-0005-0000-0000-00001D4F0000}"/>
    <cellStyle name="Normal 71 2 2 3 5" xfId="11826" xr:uid="{00000000-0005-0000-0000-0000432E0000}"/>
    <cellStyle name="Normal 71 2 2 3 5 3" xfId="26921" xr:uid="{00000000-0005-0000-0000-00003D690000}"/>
    <cellStyle name="Normal 71 2 2 3 6" xfId="6805" xr:uid="{00000000-0005-0000-0000-0000A61A0000}"/>
    <cellStyle name="Normal 71 2 2 3 6 3" xfId="21904" xr:uid="{00000000-0005-0000-0000-0000A4550000}"/>
    <cellStyle name="Normal 71 2 2 3 8" xfId="16891" xr:uid="{00000000-0005-0000-0000-00000F420000}"/>
    <cellStyle name="Normal 71 2 2 4" xfId="2153" xr:uid="{00000000-0005-0000-0000-000079080000}"/>
    <cellStyle name="Normal 71 2 2 4 2" xfId="3842" xr:uid="{00000000-0005-0000-0000-0000130F0000}"/>
    <cellStyle name="Normal 71 2 2 4 2 2" xfId="13915" xr:uid="{00000000-0005-0000-0000-00006C360000}"/>
    <cellStyle name="Normal 71 2 2 4 2 2 3" xfId="29010" xr:uid="{00000000-0005-0000-0000-000066710000}"/>
    <cellStyle name="Normal 71 2 2 4 2 3" xfId="8895" xr:uid="{00000000-0005-0000-0000-0000D0220000}"/>
    <cellStyle name="Normal 71 2 2 4 2 3 3" xfId="23993" xr:uid="{00000000-0005-0000-0000-0000CD5D0000}"/>
    <cellStyle name="Normal 71 2 2 4 2 5" xfId="18980" xr:uid="{00000000-0005-0000-0000-0000384A0000}"/>
    <cellStyle name="Normal 71 2 2 4 3" xfId="5534" xr:uid="{00000000-0005-0000-0000-0000AF150000}"/>
    <cellStyle name="Normal 71 2 2 4 3 2" xfId="15586" xr:uid="{00000000-0005-0000-0000-0000F33C0000}"/>
    <cellStyle name="Normal 71 2 2 4 3 2 3" xfId="30681" xr:uid="{00000000-0005-0000-0000-0000ED770000}"/>
    <cellStyle name="Normal 71 2 2 4 3 3" xfId="10566" xr:uid="{00000000-0005-0000-0000-000057290000}"/>
    <cellStyle name="Normal 71 2 2 4 3 3 3" xfId="25664" xr:uid="{00000000-0005-0000-0000-000054640000}"/>
    <cellStyle name="Normal 71 2 2 4 3 5" xfId="20651" xr:uid="{00000000-0005-0000-0000-0000BF500000}"/>
    <cellStyle name="Normal 71 2 2 4 4" xfId="12244" xr:uid="{00000000-0005-0000-0000-0000E52F0000}"/>
    <cellStyle name="Normal 71 2 2 4 4 3" xfId="27339" xr:uid="{00000000-0005-0000-0000-0000DF6A0000}"/>
    <cellStyle name="Normal 71 2 2 4 5" xfId="7223" xr:uid="{00000000-0005-0000-0000-0000481C0000}"/>
    <cellStyle name="Normal 71 2 2 4 5 3" xfId="22322" xr:uid="{00000000-0005-0000-0000-000046570000}"/>
    <cellStyle name="Normal 71 2 2 4 7" xfId="17309" xr:uid="{00000000-0005-0000-0000-0000B1430000}"/>
    <cellStyle name="Normal 71 2 2 5" xfId="3005" xr:uid="{00000000-0005-0000-0000-0000CE0B0000}"/>
    <cellStyle name="Normal 71 2 2 5 2" xfId="13079" xr:uid="{00000000-0005-0000-0000-000028330000}"/>
    <cellStyle name="Normal 71 2 2 5 2 3" xfId="28174" xr:uid="{00000000-0005-0000-0000-0000226E0000}"/>
    <cellStyle name="Normal 71 2 2 5 3" xfId="8059" xr:uid="{00000000-0005-0000-0000-00008C1F0000}"/>
    <cellStyle name="Normal 71 2 2 5 3 3" xfId="23157" xr:uid="{00000000-0005-0000-0000-0000895A0000}"/>
    <cellStyle name="Normal 71 2 2 5 5" xfId="18144" xr:uid="{00000000-0005-0000-0000-0000F4460000}"/>
    <cellStyle name="Normal 71 2 2 6" xfId="4698" xr:uid="{00000000-0005-0000-0000-00006B120000}"/>
    <cellStyle name="Normal 71 2 2 6 2" xfId="14750" xr:uid="{00000000-0005-0000-0000-0000AF390000}"/>
    <cellStyle name="Normal 71 2 2 6 2 3" xfId="29845" xr:uid="{00000000-0005-0000-0000-0000A9740000}"/>
    <cellStyle name="Normal 71 2 2 6 3" xfId="9730" xr:uid="{00000000-0005-0000-0000-000013260000}"/>
    <cellStyle name="Normal 71 2 2 6 3 3" xfId="24828" xr:uid="{00000000-0005-0000-0000-000010610000}"/>
    <cellStyle name="Normal 71 2 2 6 5" xfId="19815" xr:uid="{00000000-0005-0000-0000-00007B4D0000}"/>
    <cellStyle name="Normal 71 2 2 7" xfId="11408" xr:uid="{00000000-0005-0000-0000-0000A12C0000}"/>
    <cellStyle name="Normal 71 2 2 7 3" xfId="26503" xr:uid="{00000000-0005-0000-0000-00009B670000}"/>
    <cellStyle name="Normal 71 2 2 8" xfId="6387" xr:uid="{00000000-0005-0000-0000-000004190000}"/>
    <cellStyle name="Normal 71 2 2 8 3" xfId="21486" xr:uid="{00000000-0005-0000-0000-000002540000}"/>
    <cellStyle name="Normal 71 2 3" xfId="1415" xr:uid="{00000000-0005-0000-0000-000097050000}"/>
    <cellStyle name="Normal 71 2 3 2" xfId="1836" xr:uid="{00000000-0005-0000-0000-00003C070000}"/>
    <cellStyle name="Normal 71 2 3 2 2" xfId="2675" xr:uid="{00000000-0005-0000-0000-0000830A0000}"/>
    <cellStyle name="Normal 71 2 3 2 2 2" xfId="4364" xr:uid="{00000000-0005-0000-0000-00001D110000}"/>
    <cellStyle name="Normal 71 2 3 2 2 2 2" xfId="14437" xr:uid="{00000000-0005-0000-0000-000076380000}"/>
    <cellStyle name="Normal 71 2 3 2 2 2 2 3" xfId="29532" xr:uid="{00000000-0005-0000-0000-000070730000}"/>
    <cellStyle name="Normal 71 2 3 2 2 2 3" xfId="9417" xr:uid="{00000000-0005-0000-0000-0000DA240000}"/>
    <cellStyle name="Normal 71 2 3 2 2 2 3 3" xfId="24515" xr:uid="{00000000-0005-0000-0000-0000D75F0000}"/>
    <cellStyle name="Normal 71 2 3 2 2 2 5" xfId="19502" xr:uid="{00000000-0005-0000-0000-0000424C0000}"/>
    <cellStyle name="Normal 71 2 3 2 2 3" xfId="6056" xr:uid="{00000000-0005-0000-0000-0000B9170000}"/>
    <cellStyle name="Normal 71 2 3 2 2 3 2" xfId="16108" xr:uid="{00000000-0005-0000-0000-0000FD3E0000}"/>
    <cellStyle name="Normal 71 2 3 2 2 3 2 3" xfId="31203" xr:uid="{00000000-0005-0000-0000-0000F7790000}"/>
    <cellStyle name="Normal 71 2 3 2 2 3 3" xfId="11088" xr:uid="{00000000-0005-0000-0000-0000612B0000}"/>
    <cellStyle name="Normal 71 2 3 2 2 3 3 3" xfId="26186" xr:uid="{00000000-0005-0000-0000-00005E660000}"/>
    <cellStyle name="Normal 71 2 3 2 2 3 5" xfId="21173" xr:uid="{00000000-0005-0000-0000-0000C9520000}"/>
    <cellStyle name="Normal 71 2 3 2 2 4" xfId="12766" xr:uid="{00000000-0005-0000-0000-0000EF310000}"/>
    <cellStyle name="Normal 71 2 3 2 2 4 3" xfId="27861" xr:uid="{00000000-0005-0000-0000-0000E96C0000}"/>
    <cellStyle name="Normal 71 2 3 2 2 5" xfId="7745" xr:uid="{00000000-0005-0000-0000-0000521E0000}"/>
    <cellStyle name="Normal 71 2 3 2 2 5 3" xfId="22844" xr:uid="{00000000-0005-0000-0000-000050590000}"/>
    <cellStyle name="Normal 71 2 3 2 2 7" xfId="17831" xr:uid="{00000000-0005-0000-0000-0000BB450000}"/>
    <cellStyle name="Normal 71 2 3 2 3" xfId="3527" xr:uid="{00000000-0005-0000-0000-0000D80D0000}"/>
    <cellStyle name="Normal 71 2 3 2 3 2" xfId="13601" xr:uid="{00000000-0005-0000-0000-000032350000}"/>
    <cellStyle name="Normal 71 2 3 2 3 2 3" xfId="28696" xr:uid="{00000000-0005-0000-0000-00002C700000}"/>
    <cellStyle name="Normal 71 2 3 2 3 3" xfId="8581" xr:uid="{00000000-0005-0000-0000-000096210000}"/>
    <cellStyle name="Normal 71 2 3 2 3 3 3" xfId="23679" xr:uid="{00000000-0005-0000-0000-0000935C0000}"/>
    <cellStyle name="Normal 71 2 3 2 3 5" xfId="18666" xr:uid="{00000000-0005-0000-0000-0000FE480000}"/>
    <cellStyle name="Normal 71 2 3 2 4" xfId="5220" xr:uid="{00000000-0005-0000-0000-000075140000}"/>
    <cellStyle name="Normal 71 2 3 2 4 2" xfId="15272" xr:uid="{00000000-0005-0000-0000-0000B93B0000}"/>
    <cellStyle name="Normal 71 2 3 2 4 2 3" xfId="30367" xr:uid="{00000000-0005-0000-0000-0000B3760000}"/>
    <cellStyle name="Normal 71 2 3 2 4 3" xfId="10252" xr:uid="{00000000-0005-0000-0000-00001D280000}"/>
    <cellStyle name="Normal 71 2 3 2 4 3 3" xfId="25350" xr:uid="{00000000-0005-0000-0000-00001A630000}"/>
    <cellStyle name="Normal 71 2 3 2 4 5" xfId="20337" xr:uid="{00000000-0005-0000-0000-0000854F0000}"/>
    <cellStyle name="Normal 71 2 3 2 5" xfId="11930" xr:uid="{00000000-0005-0000-0000-0000AB2E0000}"/>
    <cellStyle name="Normal 71 2 3 2 5 3" xfId="27025" xr:uid="{00000000-0005-0000-0000-0000A5690000}"/>
    <cellStyle name="Normal 71 2 3 2 6" xfId="6909" xr:uid="{00000000-0005-0000-0000-00000E1B0000}"/>
    <cellStyle name="Normal 71 2 3 2 6 3" xfId="22008" xr:uid="{00000000-0005-0000-0000-00000C560000}"/>
    <cellStyle name="Normal 71 2 3 2 8" xfId="16995" xr:uid="{00000000-0005-0000-0000-000077420000}"/>
    <cellStyle name="Normal 71 2 3 3" xfId="2257" xr:uid="{00000000-0005-0000-0000-0000E1080000}"/>
    <cellStyle name="Normal 71 2 3 3 2" xfId="3946" xr:uid="{00000000-0005-0000-0000-00007B0F0000}"/>
    <cellStyle name="Normal 71 2 3 3 2 2" xfId="14019" xr:uid="{00000000-0005-0000-0000-0000D4360000}"/>
    <cellStyle name="Normal 71 2 3 3 2 2 3" xfId="29114" xr:uid="{00000000-0005-0000-0000-0000CE710000}"/>
    <cellStyle name="Normal 71 2 3 3 2 3" xfId="8999" xr:uid="{00000000-0005-0000-0000-000038230000}"/>
    <cellStyle name="Normal 71 2 3 3 2 3 3" xfId="24097" xr:uid="{00000000-0005-0000-0000-0000355E0000}"/>
    <cellStyle name="Normal 71 2 3 3 2 5" xfId="19084" xr:uid="{00000000-0005-0000-0000-0000A04A0000}"/>
    <cellStyle name="Normal 71 2 3 3 3" xfId="5638" xr:uid="{00000000-0005-0000-0000-000017160000}"/>
    <cellStyle name="Normal 71 2 3 3 3 2" xfId="15690" xr:uid="{00000000-0005-0000-0000-00005B3D0000}"/>
    <cellStyle name="Normal 71 2 3 3 3 2 3" xfId="30785" xr:uid="{00000000-0005-0000-0000-000055780000}"/>
    <cellStyle name="Normal 71 2 3 3 3 3" xfId="10670" xr:uid="{00000000-0005-0000-0000-0000BF290000}"/>
    <cellStyle name="Normal 71 2 3 3 3 3 3" xfId="25768" xr:uid="{00000000-0005-0000-0000-0000BC640000}"/>
    <cellStyle name="Normal 71 2 3 3 3 5" xfId="20755" xr:uid="{00000000-0005-0000-0000-000027510000}"/>
    <cellStyle name="Normal 71 2 3 3 4" xfId="12348" xr:uid="{00000000-0005-0000-0000-00004D300000}"/>
    <cellStyle name="Normal 71 2 3 3 4 3" xfId="27443" xr:uid="{00000000-0005-0000-0000-0000476B0000}"/>
    <cellStyle name="Normal 71 2 3 3 5" xfId="7327" xr:uid="{00000000-0005-0000-0000-0000B01C0000}"/>
    <cellStyle name="Normal 71 2 3 3 5 3" xfId="22426" xr:uid="{00000000-0005-0000-0000-0000AE570000}"/>
    <cellStyle name="Normal 71 2 3 3 7" xfId="17413" xr:uid="{00000000-0005-0000-0000-000019440000}"/>
    <cellStyle name="Normal 71 2 3 4" xfId="3109" xr:uid="{00000000-0005-0000-0000-0000360C0000}"/>
    <cellStyle name="Normal 71 2 3 4 2" xfId="13183" xr:uid="{00000000-0005-0000-0000-000090330000}"/>
    <cellStyle name="Normal 71 2 3 4 2 3" xfId="28278" xr:uid="{00000000-0005-0000-0000-00008A6E0000}"/>
    <cellStyle name="Normal 71 2 3 4 3" xfId="8163" xr:uid="{00000000-0005-0000-0000-0000F41F0000}"/>
    <cellStyle name="Normal 71 2 3 4 3 3" xfId="23261" xr:uid="{00000000-0005-0000-0000-0000F15A0000}"/>
    <cellStyle name="Normal 71 2 3 4 5" xfId="18248" xr:uid="{00000000-0005-0000-0000-00005C470000}"/>
    <cellStyle name="Normal 71 2 3 5" xfId="4802" xr:uid="{00000000-0005-0000-0000-0000D3120000}"/>
    <cellStyle name="Normal 71 2 3 5 2" xfId="14854" xr:uid="{00000000-0005-0000-0000-0000173A0000}"/>
    <cellStyle name="Normal 71 2 3 5 2 3" xfId="29949" xr:uid="{00000000-0005-0000-0000-000011750000}"/>
    <cellStyle name="Normal 71 2 3 5 3" xfId="9834" xr:uid="{00000000-0005-0000-0000-00007B260000}"/>
    <cellStyle name="Normal 71 2 3 5 3 3" xfId="24932" xr:uid="{00000000-0005-0000-0000-000078610000}"/>
    <cellStyle name="Normal 71 2 3 5 5" xfId="19919" xr:uid="{00000000-0005-0000-0000-0000E34D0000}"/>
    <cellStyle name="Normal 71 2 3 6" xfId="11512" xr:uid="{00000000-0005-0000-0000-0000092D0000}"/>
    <cellStyle name="Normal 71 2 3 6 3" xfId="26607" xr:uid="{00000000-0005-0000-0000-000003680000}"/>
    <cellStyle name="Normal 71 2 3 7" xfId="6491" xr:uid="{00000000-0005-0000-0000-00006C190000}"/>
    <cellStyle name="Normal 71 2 3 7 3" xfId="21590" xr:uid="{00000000-0005-0000-0000-00006A540000}"/>
    <cellStyle name="Normal 71 2 3 9" xfId="16577" xr:uid="{00000000-0005-0000-0000-0000D5400000}"/>
    <cellStyle name="Normal 71 2 4" xfId="1628" xr:uid="{00000000-0005-0000-0000-00006C060000}"/>
    <cellStyle name="Normal 71 2 4 2" xfId="2467" xr:uid="{00000000-0005-0000-0000-0000B3090000}"/>
    <cellStyle name="Normal 71 2 4 2 2" xfId="4156" xr:uid="{00000000-0005-0000-0000-00004D100000}"/>
    <cellStyle name="Normal 71 2 4 2 2 2" xfId="14229" xr:uid="{00000000-0005-0000-0000-0000A6370000}"/>
    <cellStyle name="Normal 71 2 4 2 2 2 3" xfId="29324" xr:uid="{00000000-0005-0000-0000-0000A0720000}"/>
    <cellStyle name="Normal 71 2 4 2 2 3" xfId="9209" xr:uid="{00000000-0005-0000-0000-00000A240000}"/>
    <cellStyle name="Normal 71 2 4 2 2 3 3" xfId="24307" xr:uid="{00000000-0005-0000-0000-0000075F0000}"/>
    <cellStyle name="Normal 71 2 4 2 2 5" xfId="19294" xr:uid="{00000000-0005-0000-0000-0000724B0000}"/>
    <cellStyle name="Normal 71 2 4 2 3" xfId="5848" xr:uid="{00000000-0005-0000-0000-0000E9160000}"/>
    <cellStyle name="Normal 71 2 4 2 3 2" xfId="15900" xr:uid="{00000000-0005-0000-0000-00002D3E0000}"/>
    <cellStyle name="Normal 71 2 4 2 3 2 3" xfId="30995" xr:uid="{00000000-0005-0000-0000-000027790000}"/>
    <cellStyle name="Normal 71 2 4 2 3 3" xfId="10880" xr:uid="{00000000-0005-0000-0000-0000912A0000}"/>
    <cellStyle name="Normal 71 2 4 2 3 3 3" xfId="25978" xr:uid="{00000000-0005-0000-0000-00008E650000}"/>
    <cellStyle name="Normal 71 2 4 2 3 5" xfId="20965" xr:uid="{00000000-0005-0000-0000-0000F9510000}"/>
    <cellStyle name="Normal 71 2 4 2 4" xfId="12558" xr:uid="{00000000-0005-0000-0000-00001F310000}"/>
    <cellStyle name="Normal 71 2 4 2 4 3" xfId="27653" xr:uid="{00000000-0005-0000-0000-0000196C0000}"/>
    <cellStyle name="Normal 71 2 4 2 5" xfId="7537" xr:uid="{00000000-0005-0000-0000-0000821D0000}"/>
    <cellStyle name="Normal 71 2 4 2 5 3" xfId="22636" xr:uid="{00000000-0005-0000-0000-000080580000}"/>
    <cellStyle name="Normal 71 2 4 2 7" xfId="17623" xr:uid="{00000000-0005-0000-0000-0000EB440000}"/>
    <cellStyle name="Normal 71 2 4 3" xfId="3319" xr:uid="{00000000-0005-0000-0000-0000080D0000}"/>
    <cellStyle name="Normal 71 2 4 3 2" xfId="13393" xr:uid="{00000000-0005-0000-0000-000062340000}"/>
    <cellStyle name="Normal 71 2 4 3 2 3" xfId="28488" xr:uid="{00000000-0005-0000-0000-00005C6F0000}"/>
    <cellStyle name="Normal 71 2 4 3 3" xfId="8373" xr:uid="{00000000-0005-0000-0000-0000C6200000}"/>
    <cellStyle name="Normal 71 2 4 3 3 3" xfId="23471" xr:uid="{00000000-0005-0000-0000-0000C35B0000}"/>
    <cellStyle name="Normal 71 2 4 3 5" xfId="18458" xr:uid="{00000000-0005-0000-0000-00002E480000}"/>
    <cellStyle name="Normal 71 2 4 4" xfId="5012" xr:uid="{00000000-0005-0000-0000-0000A5130000}"/>
    <cellStyle name="Normal 71 2 4 4 2" xfId="15064" xr:uid="{00000000-0005-0000-0000-0000E93A0000}"/>
    <cellStyle name="Normal 71 2 4 4 2 3" xfId="30159" xr:uid="{00000000-0005-0000-0000-0000E3750000}"/>
    <cellStyle name="Normal 71 2 4 4 3" xfId="10044" xr:uid="{00000000-0005-0000-0000-00004D270000}"/>
    <cellStyle name="Normal 71 2 4 4 3 3" xfId="25142" xr:uid="{00000000-0005-0000-0000-00004A620000}"/>
    <cellStyle name="Normal 71 2 4 4 5" xfId="20129" xr:uid="{00000000-0005-0000-0000-0000B54E0000}"/>
    <cellStyle name="Normal 71 2 4 5" xfId="11722" xr:uid="{00000000-0005-0000-0000-0000DB2D0000}"/>
    <cellStyle name="Normal 71 2 4 5 3" xfId="26817" xr:uid="{00000000-0005-0000-0000-0000D5680000}"/>
    <cellStyle name="Normal 71 2 4 6" xfId="6701" xr:uid="{00000000-0005-0000-0000-00003E1A0000}"/>
    <cellStyle name="Normal 71 2 4 6 3" xfId="21800" xr:uid="{00000000-0005-0000-0000-00003C550000}"/>
    <cellStyle name="Normal 71 2 4 8" xfId="16787" xr:uid="{00000000-0005-0000-0000-0000A7410000}"/>
    <cellStyle name="Normal 71 2 5" xfId="2049" xr:uid="{00000000-0005-0000-0000-000011080000}"/>
    <cellStyle name="Normal 71 2 5 2" xfId="3738" xr:uid="{00000000-0005-0000-0000-0000AB0E0000}"/>
    <cellStyle name="Normal 71 2 5 2 2" xfId="13811" xr:uid="{00000000-0005-0000-0000-000004360000}"/>
    <cellStyle name="Normal 71 2 5 2 2 3" xfId="28906" xr:uid="{00000000-0005-0000-0000-0000FE700000}"/>
    <cellStyle name="Normal 71 2 5 2 3" xfId="8791" xr:uid="{00000000-0005-0000-0000-000068220000}"/>
    <cellStyle name="Normal 71 2 5 2 3 3" xfId="23889" xr:uid="{00000000-0005-0000-0000-0000655D0000}"/>
    <cellStyle name="Normal 71 2 5 2 5" xfId="18876" xr:uid="{00000000-0005-0000-0000-0000D0490000}"/>
    <cellStyle name="Normal 71 2 5 3" xfId="5430" xr:uid="{00000000-0005-0000-0000-000047150000}"/>
    <cellStyle name="Normal 71 2 5 3 2" xfId="15482" xr:uid="{00000000-0005-0000-0000-00008B3C0000}"/>
    <cellStyle name="Normal 71 2 5 3 2 3" xfId="30577" xr:uid="{00000000-0005-0000-0000-000085770000}"/>
    <cellStyle name="Normal 71 2 5 3 3" xfId="10462" xr:uid="{00000000-0005-0000-0000-0000EF280000}"/>
    <cellStyle name="Normal 71 2 5 3 3 3" xfId="25560" xr:uid="{00000000-0005-0000-0000-0000EC630000}"/>
    <cellStyle name="Normal 71 2 5 3 5" xfId="20547" xr:uid="{00000000-0005-0000-0000-000057500000}"/>
    <cellStyle name="Normal 71 2 5 4" xfId="12140" xr:uid="{00000000-0005-0000-0000-00007D2F0000}"/>
    <cellStyle name="Normal 71 2 5 4 3" xfId="27235" xr:uid="{00000000-0005-0000-0000-0000776A0000}"/>
    <cellStyle name="Normal 71 2 5 5" xfId="7119" xr:uid="{00000000-0005-0000-0000-0000E01B0000}"/>
    <cellStyle name="Normal 71 2 5 5 3" xfId="22218" xr:uid="{00000000-0005-0000-0000-0000DE560000}"/>
    <cellStyle name="Normal 71 2 5 7" xfId="17205" xr:uid="{00000000-0005-0000-0000-000049430000}"/>
    <cellStyle name="Normal 71 2 6" xfId="2901" xr:uid="{00000000-0005-0000-0000-0000660B0000}"/>
    <cellStyle name="Normal 71 2 6 2" xfId="12975" xr:uid="{00000000-0005-0000-0000-0000C0320000}"/>
    <cellStyle name="Normal 71 2 6 2 3" xfId="28070" xr:uid="{00000000-0005-0000-0000-0000BA6D0000}"/>
    <cellStyle name="Normal 71 2 6 3" xfId="7955" xr:uid="{00000000-0005-0000-0000-0000241F0000}"/>
    <cellStyle name="Normal 71 2 6 3 3" xfId="23053" xr:uid="{00000000-0005-0000-0000-0000215A0000}"/>
    <cellStyle name="Normal 71 2 6 5" xfId="18040" xr:uid="{00000000-0005-0000-0000-00008C460000}"/>
    <cellStyle name="Normal 71 2 7" xfId="4594" xr:uid="{00000000-0005-0000-0000-000003120000}"/>
    <cellStyle name="Normal 71 2 7 2" xfId="14646" xr:uid="{00000000-0005-0000-0000-000047390000}"/>
    <cellStyle name="Normal 71 2 7 2 3" xfId="29741" xr:uid="{00000000-0005-0000-0000-000041740000}"/>
    <cellStyle name="Normal 71 2 7 3" xfId="9626" xr:uid="{00000000-0005-0000-0000-0000AB250000}"/>
    <cellStyle name="Normal 71 2 7 3 3" xfId="24724" xr:uid="{00000000-0005-0000-0000-0000A8600000}"/>
    <cellStyle name="Normal 71 2 7 5" xfId="19711" xr:uid="{00000000-0005-0000-0000-0000134D0000}"/>
    <cellStyle name="Normal 71 2 8" xfId="11304" xr:uid="{00000000-0005-0000-0000-0000392C0000}"/>
    <cellStyle name="Normal 71 2 8 3" xfId="26399" xr:uid="{00000000-0005-0000-0000-000033670000}"/>
    <cellStyle name="Normal 71 2 9" xfId="6283" xr:uid="{00000000-0005-0000-0000-00009C180000}"/>
    <cellStyle name="Normal 71 2 9 3" xfId="21382" xr:uid="{00000000-0005-0000-0000-00009A530000}"/>
    <cellStyle name="Normal 71 3" xfId="1248" xr:uid="{00000000-0005-0000-0000-0000F0040000}"/>
    <cellStyle name="Normal 71 3 10" xfId="16421" xr:uid="{00000000-0005-0000-0000-000039400000}"/>
    <cellStyle name="Normal 71 3 2" xfId="1467" xr:uid="{00000000-0005-0000-0000-0000CB050000}"/>
    <cellStyle name="Normal 71 3 2 2" xfId="1888" xr:uid="{00000000-0005-0000-0000-000070070000}"/>
    <cellStyle name="Normal 71 3 2 2 2" xfId="2727" xr:uid="{00000000-0005-0000-0000-0000B70A0000}"/>
    <cellStyle name="Normal 71 3 2 2 2 2" xfId="4416" xr:uid="{00000000-0005-0000-0000-000051110000}"/>
    <cellStyle name="Normal 71 3 2 2 2 2 2" xfId="14489" xr:uid="{00000000-0005-0000-0000-0000AA380000}"/>
    <cellStyle name="Normal 71 3 2 2 2 2 2 3" xfId="29584" xr:uid="{00000000-0005-0000-0000-0000A4730000}"/>
    <cellStyle name="Normal 71 3 2 2 2 2 3" xfId="9469" xr:uid="{00000000-0005-0000-0000-00000E250000}"/>
    <cellStyle name="Normal 71 3 2 2 2 2 3 3" xfId="24567" xr:uid="{00000000-0005-0000-0000-00000B600000}"/>
    <cellStyle name="Normal 71 3 2 2 2 2 5" xfId="19554" xr:uid="{00000000-0005-0000-0000-0000764C0000}"/>
    <cellStyle name="Normal 71 3 2 2 2 3" xfId="6108" xr:uid="{00000000-0005-0000-0000-0000ED170000}"/>
    <cellStyle name="Normal 71 3 2 2 2 3 2" xfId="16160" xr:uid="{00000000-0005-0000-0000-0000313F0000}"/>
    <cellStyle name="Normal 71 3 2 2 2 3 2 3" xfId="31255" xr:uid="{00000000-0005-0000-0000-00002B7A0000}"/>
    <cellStyle name="Normal 71 3 2 2 2 3 3" xfId="11140" xr:uid="{00000000-0005-0000-0000-0000952B0000}"/>
    <cellStyle name="Normal 71 3 2 2 2 3 3 3" xfId="26238" xr:uid="{00000000-0005-0000-0000-000092660000}"/>
    <cellStyle name="Normal 71 3 2 2 2 3 5" xfId="21225" xr:uid="{00000000-0005-0000-0000-0000FD520000}"/>
    <cellStyle name="Normal 71 3 2 2 2 4" xfId="12818" xr:uid="{00000000-0005-0000-0000-000023320000}"/>
    <cellStyle name="Normal 71 3 2 2 2 4 3" xfId="27913" xr:uid="{00000000-0005-0000-0000-00001D6D0000}"/>
    <cellStyle name="Normal 71 3 2 2 2 5" xfId="7797" xr:uid="{00000000-0005-0000-0000-0000861E0000}"/>
    <cellStyle name="Normal 71 3 2 2 2 5 3" xfId="22896" xr:uid="{00000000-0005-0000-0000-000084590000}"/>
    <cellStyle name="Normal 71 3 2 2 2 7" xfId="17883" xr:uid="{00000000-0005-0000-0000-0000EF450000}"/>
    <cellStyle name="Normal 71 3 2 2 3" xfId="3579" xr:uid="{00000000-0005-0000-0000-00000C0E0000}"/>
    <cellStyle name="Normal 71 3 2 2 3 2" xfId="13653" xr:uid="{00000000-0005-0000-0000-000066350000}"/>
    <cellStyle name="Normal 71 3 2 2 3 2 3" xfId="28748" xr:uid="{00000000-0005-0000-0000-000060700000}"/>
    <cellStyle name="Normal 71 3 2 2 3 3" xfId="8633" xr:uid="{00000000-0005-0000-0000-0000CA210000}"/>
    <cellStyle name="Normal 71 3 2 2 3 3 3" xfId="23731" xr:uid="{00000000-0005-0000-0000-0000C75C0000}"/>
    <cellStyle name="Normal 71 3 2 2 3 5" xfId="18718" xr:uid="{00000000-0005-0000-0000-000032490000}"/>
    <cellStyle name="Normal 71 3 2 2 4" xfId="5272" xr:uid="{00000000-0005-0000-0000-0000A9140000}"/>
    <cellStyle name="Normal 71 3 2 2 4 2" xfId="15324" xr:uid="{00000000-0005-0000-0000-0000ED3B0000}"/>
    <cellStyle name="Normal 71 3 2 2 4 2 3" xfId="30419" xr:uid="{00000000-0005-0000-0000-0000E7760000}"/>
    <cellStyle name="Normal 71 3 2 2 4 3" xfId="10304" xr:uid="{00000000-0005-0000-0000-000051280000}"/>
    <cellStyle name="Normal 71 3 2 2 4 3 3" xfId="25402" xr:uid="{00000000-0005-0000-0000-00004E630000}"/>
    <cellStyle name="Normal 71 3 2 2 4 5" xfId="20389" xr:uid="{00000000-0005-0000-0000-0000B94F0000}"/>
    <cellStyle name="Normal 71 3 2 2 5" xfId="11982" xr:uid="{00000000-0005-0000-0000-0000DF2E0000}"/>
    <cellStyle name="Normal 71 3 2 2 5 3" xfId="27077" xr:uid="{00000000-0005-0000-0000-0000D9690000}"/>
    <cellStyle name="Normal 71 3 2 2 6" xfId="6961" xr:uid="{00000000-0005-0000-0000-0000421B0000}"/>
    <cellStyle name="Normal 71 3 2 2 6 3" xfId="22060" xr:uid="{00000000-0005-0000-0000-000040560000}"/>
    <cellStyle name="Normal 71 3 2 2 8" xfId="17047" xr:uid="{00000000-0005-0000-0000-0000AB420000}"/>
    <cellStyle name="Normal 71 3 2 3" xfId="2309" xr:uid="{00000000-0005-0000-0000-000015090000}"/>
    <cellStyle name="Normal 71 3 2 3 2" xfId="3998" xr:uid="{00000000-0005-0000-0000-0000AF0F0000}"/>
    <cellStyle name="Normal 71 3 2 3 2 2" xfId="14071" xr:uid="{00000000-0005-0000-0000-000008370000}"/>
    <cellStyle name="Normal 71 3 2 3 2 2 3" xfId="29166" xr:uid="{00000000-0005-0000-0000-000002720000}"/>
    <cellStyle name="Normal 71 3 2 3 2 3" xfId="9051" xr:uid="{00000000-0005-0000-0000-00006C230000}"/>
    <cellStyle name="Normal 71 3 2 3 2 3 3" xfId="24149" xr:uid="{00000000-0005-0000-0000-0000695E0000}"/>
    <cellStyle name="Normal 71 3 2 3 2 5" xfId="19136" xr:uid="{00000000-0005-0000-0000-0000D44A0000}"/>
    <cellStyle name="Normal 71 3 2 3 3" xfId="5690" xr:uid="{00000000-0005-0000-0000-00004B160000}"/>
    <cellStyle name="Normal 71 3 2 3 3 2" xfId="15742" xr:uid="{00000000-0005-0000-0000-00008F3D0000}"/>
    <cellStyle name="Normal 71 3 2 3 3 2 3" xfId="30837" xr:uid="{00000000-0005-0000-0000-000089780000}"/>
    <cellStyle name="Normal 71 3 2 3 3 3" xfId="10722" xr:uid="{00000000-0005-0000-0000-0000F3290000}"/>
    <cellStyle name="Normal 71 3 2 3 3 3 3" xfId="25820" xr:uid="{00000000-0005-0000-0000-0000F0640000}"/>
    <cellStyle name="Normal 71 3 2 3 3 5" xfId="20807" xr:uid="{00000000-0005-0000-0000-00005B510000}"/>
    <cellStyle name="Normal 71 3 2 3 4" xfId="12400" xr:uid="{00000000-0005-0000-0000-000081300000}"/>
    <cellStyle name="Normal 71 3 2 3 4 3" xfId="27495" xr:uid="{00000000-0005-0000-0000-00007B6B0000}"/>
    <cellStyle name="Normal 71 3 2 3 5" xfId="7379" xr:uid="{00000000-0005-0000-0000-0000E41C0000}"/>
    <cellStyle name="Normal 71 3 2 3 5 3" xfId="22478" xr:uid="{00000000-0005-0000-0000-0000E2570000}"/>
    <cellStyle name="Normal 71 3 2 3 7" xfId="17465" xr:uid="{00000000-0005-0000-0000-00004D440000}"/>
    <cellStyle name="Normal 71 3 2 4" xfId="3161" xr:uid="{00000000-0005-0000-0000-00006A0C0000}"/>
    <cellStyle name="Normal 71 3 2 4 2" xfId="13235" xr:uid="{00000000-0005-0000-0000-0000C4330000}"/>
    <cellStyle name="Normal 71 3 2 4 2 3" xfId="28330" xr:uid="{00000000-0005-0000-0000-0000BE6E0000}"/>
    <cellStyle name="Normal 71 3 2 4 3" xfId="8215" xr:uid="{00000000-0005-0000-0000-000028200000}"/>
    <cellStyle name="Normal 71 3 2 4 3 3" xfId="23313" xr:uid="{00000000-0005-0000-0000-0000255B0000}"/>
    <cellStyle name="Normal 71 3 2 4 5" xfId="18300" xr:uid="{00000000-0005-0000-0000-000090470000}"/>
    <cellStyle name="Normal 71 3 2 5" xfId="4854" xr:uid="{00000000-0005-0000-0000-000007130000}"/>
    <cellStyle name="Normal 71 3 2 5 2" xfId="14906" xr:uid="{00000000-0005-0000-0000-00004B3A0000}"/>
    <cellStyle name="Normal 71 3 2 5 2 3" xfId="30001" xr:uid="{00000000-0005-0000-0000-000045750000}"/>
    <cellStyle name="Normal 71 3 2 5 3" xfId="9886" xr:uid="{00000000-0005-0000-0000-0000AF260000}"/>
    <cellStyle name="Normal 71 3 2 5 3 3" xfId="24984" xr:uid="{00000000-0005-0000-0000-0000AC610000}"/>
    <cellStyle name="Normal 71 3 2 5 5" xfId="19971" xr:uid="{00000000-0005-0000-0000-0000174E0000}"/>
    <cellStyle name="Normal 71 3 2 6" xfId="11564" xr:uid="{00000000-0005-0000-0000-00003D2D0000}"/>
    <cellStyle name="Normal 71 3 2 6 3" xfId="26659" xr:uid="{00000000-0005-0000-0000-000037680000}"/>
    <cellStyle name="Normal 71 3 2 7" xfId="6543" xr:uid="{00000000-0005-0000-0000-0000A0190000}"/>
    <cellStyle name="Normal 71 3 2 7 3" xfId="21642" xr:uid="{00000000-0005-0000-0000-00009E540000}"/>
    <cellStyle name="Normal 71 3 2 9" xfId="16629" xr:uid="{00000000-0005-0000-0000-000009410000}"/>
    <cellStyle name="Normal 71 3 3" xfId="1680" xr:uid="{00000000-0005-0000-0000-0000A0060000}"/>
    <cellStyle name="Normal 71 3 3 2" xfId="2519" xr:uid="{00000000-0005-0000-0000-0000E7090000}"/>
    <cellStyle name="Normal 71 3 3 2 2" xfId="4208" xr:uid="{00000000-0005-0000-0000-000081100000}"/>
    <cellStyle name="Normal 71 3 3 2 2 2" xfId="14281" xr:uid="{00000000-0005-0000-0000-0000DA370000}"/>
    <cellStyle name="Normal 71 3 3 2 2 2 3" xfId="29376" xr:uid="{00000000-0005-0000-0000-0000D4720000}"/>
    <cellStyle name="Normal 71 3 3 2 2 3" xfId="9261" xr:uid="{00000000-0005-0000-0000-00003E240000}"/>
    <cellStyle name="Normal 71 3 3 2 2 3 3" xfId="24359" xr:uid="{00000000-0005-0000-0000-00003B5F0000}"/>
    <cellStyle name="Normal 71 3 3 2 2 5" xfId="19346" xr:uid="{00000000-0005-0000-0000-0000A64B0000}"/>
    <cellStyle name="Normal 71 3 3 2 3" xfId="5900" xr:uid="{00000000-0005-0000-0000-00001D170000}"/>
    <cellStyle name="Normal 71 3 3 2 3 2" xfId="15952" xr:uid="{00000000-0005-0000-0000-0000613E0000}"/>
    <cellStyle name="Normal 71 3 3 2 3 2 3" xfId="31047" xr:uid="{00000000-0005-0000-0000-00005B790000}"/>
    <cellStyle name="Normal 71 3 3 2 3 3" xfId="10932" xr:uid="{00000000-0005-0000-0000-0000C52A0000}"/>
    <cellStyle name="Normal 71 3 3 2 3 3 3" xfId="26030" xr:uid="{00000000-0005-0000-0000-0000C2650000}"/>
    <cellStyle name="Normal 71 3 3 2 3 5" xfId="21017" xr:uid="{00000000-0005-0000-0000-00002D520000}"/>
    <cellStyle name="Normal 71 3 3 2 4" xfId="12610" xr:uid="{00000000-0005-0000-0000-000053310000}"/>
    <cellStyle name="Normal 71 3 3 2 4 3" xfId="27705" xr:uid="{00000000-0005-0000-0000-00004D6C0000}"/>
    <cellStyle name="Normal 71 3 3 2 5" xfId="7589" xr:uid="{00000000-0005-0000-0000-0000B61D0000}"/>
    <cellStyle name="Normal 71 3 3 2 5 3" xfId="22688" xr:uid="{00000000-0005-0000-0000-0000B4580000}"/>
    <cellStyle name="Normal 71 3 3 2 7" xfId="17675" xr:uid="{00000000-0005-0000-0000-00001F450000}"/>
    <cellStyle name="Normal 71 3 3 3" xfId="3371" xr:uid="{00000000-0005-0000-0000-00003C0D0000}"/>
    <cellStyle name="Normal 71 3 3 3 2" xfId="13445" xr:uid="{00000000-0005-0000-0000-000096340000}"/>
    <cellStyle name="Normal 71 3 3 3 2 3" xfId="28540" xr:uid="{00000000-0005-0000-0000-0000906F0000}"/>
    <cellStyle name="Normal 71 3 3 3 3" xfId="8425" xr:uid="{00000000-0005-0000-0000-0000FA200000}"/>
    <cellStyle name="Normal 71 3 3 3 3 3" xfId="23523" xr:uid="{00000000-0005-0000-0000-0000F75B0000}"/>
    <cellStyle name="Normal 71 3 3 3 5" xfId="18510" xr:uid="{00000000-0005-0000-0000-000062480000}"/>
    <cellStyle name="Normal 71 3 3 4" xfId="5064" xr:uid="{00000000-0005-0000-0000-0000D9130000}"/>
    <cellStyle name="Normal 71 3 3 4 2" xfId="15116" xr:uid="{00000000-0005-0000-0000-00001D3B0000}"/>
    <cellStyle name="Normal 71 3 3 4 2 3" xfId="30211" xr:uid="{00000000-0005-0000-0000-000017760000}"/>
    <cellStyle name="Normal 71 3 3 4 3" xfId="10096" xr:uid="{00000000-0005-0000-0000-000081270000}"/>
    <cellStyle name="Normal 71 3 3 4 3 3" xfId="25194" xr:uid="{00000000-0005-0000-0000-00007E620000}"/>
    <cellStyle name="Normal 71 3 3 4 5" xfId="20181" xr:uid="{00000000-0005-0000-0000-0000E94E0000}"/>
    <cellStyle name="Normal 71 3 3 5" xfId="11774" xr:uid="{00000000-0005-0000-0000-00000F2E0000}"/>
    <cellStyle name="Normal 71 3 3 5 3" xfId="26869" xr:uid="{00000000-0005-0000-0000-000009690000}"/>
    <cellStyle name="Normal 71 3 3 6" xfId="6753" xr:uid="{00000000-0005-0000-0000-0000721A0000}"/>
    <cellStyle name="Normal 71 3 3 6 3" xfId="21852" xr:uid="{00000000-0005-0000-0000-000070550000}"/>
    <cellStyle name="Normal 71 3 3 8" xfId="16839" xr:uid="{00000000-0005-0000-0000-0000DB410000}"/>
    <cellStyle name="Normal 71 3 4" xfId="2101" xr:uid="{00000000-0005-0000-0000-000045080000}"/>
    <cellStyle name="Normal 71 3 4 2" xfId="3790" xr:uid="{00000000-0005-0000-0000-0000DF0E0000}"/>
    <cellStyle name="Normal 71 3 4 2 2" xfId="13863" xr:uid="{00000000-0005-0000-0000-000038360000}"/>
    <cellStyle name="Normal 71 3 4 2 2 3" xfId="28958" xr:uid="{00000000-0005-0000-0000-000032710000}"/>
    <cellStyle name="Normal 71 3 4 2 3" xfId="8843" xr:uid="{00000000-0005-0000-0000-00009C220000}"/>
    <cellStyle name="Normal 71 3 4 2 3 3" xfId="23941" xr:uid="{00000000-0005-0000-0000-0000995D0000}"/>
    <cellStyle name="Normal 71 3 4 2 5" xfId="18928" xr:uid="{00000000-0005-0000-0000-0000044A0000}"/>
    <cellStyle name="Normal 71 3 4 3" xfId="5482" xr:uid="{00000000-0005-0000-0000-00007B150000}"/>
    <cellStyle name="Normal 71 3 4 3 2" xfId="15534" xr:uid="{00000000-0005-0000-0000-0000BF3C0000}"/>
    <cellStyle name="Normal 71 3 4 3 2 3" xfId="30629" xr:uid="{00000000-0005-0000-0000-0000B9770000}"/>
    <cellStyle name="Normal 71 3 4 3 3" xfId="10514" xr:uid="{00000000-0005-0000-0000-000023290000}"/>
    <cellStyle name="Normal 71 3 4 3 3 3" xfId="25612" xr:uid="{00000000-0005-0000-0000-000020640000}"/>
    <cellStyle name="Normal 71 3 4 3 5" xfId="20599" xr:uid="{00000000-0005-0000-0000-00008B500000}"/>
    <cellStyle name="Normal 71 3 4 4" xfId="12192" xr:uid="{00000000-0005-0000-0000-0000B12F0000}"/>
    <cellStyle name="Normal 71 3 4 4 3" xfId="27287" xr:uid="{00000000-0005-0000-0000-0000AB6A0000}"/>
    <cellStyle name="Normal 71 3 4 5" xfId="7171" xr:uid="{00000000-0005-0000-0000-0000141C0000}"/>
    <cellStyle name="Normal 71 3 4 5 3" xfId="22270" xr:uid="{00000000-0005-0000-0000-000012570000}"/>
    <cellStyle name="Normal 71 3 4 7" xfId="17257" xr:uid="{00000000-0005-0000-0000-00007D430000}"/>
    <cellStyle name="Normal 71 3 5" xfId="2953" xr:uid="{00000000-0005-0000-0000-00009A0B0000}"/>
    <cellStyle name="Normal 71 3 5 2" xfId="13027" xr:uid="{00000000-0005-0000-0000-0000F4320000}"/>
    <cellStyle name="Normal 71 3 5 2 3" xfId="28122" xr:uid="{00000000-0005-0000-0000-0000EE6D0000}"/>
    <cellStyle name="Normal 71 3 5 3" xfId="8007" xr:uid="{00000000-0005-0000-0000-0000581F0000}"/>
    <cellStyle name="Normal 71 3 5 3 3" xfId="23105" xr:uid="{00000000-0005-0000-0000-0000555A0000}"/>
    <cellStyle name="Normal 71 3 5 5" xfId="18092" xr:uid="{00000000-0005-0000-0000-0000C0460000}"/>
    <cellStyle name="Normal 71 3 6" xfId="4646" xr:uid="{00000000-0005-0000-0000-000037120000}"/>
    <cellStyle name="Normal 71 3 6 2" xfId="14698" xr:uid="{00000000-0005-0000-0000-00007B390000}"/>
    <cellStyle name="Normal 71 3 6 2 3" xfId="29793" xr:uid="{00000000-0005-0000-0000-000075740000}"/>
    <cellStyle name="Normal 71 3 6 3" xfId="9678" xr:uid="{00000000-0005-0000-0000-0000DF250000}"/>
    <cellStyle name="Normal 71 3 6 3 3" xfId="24776" xr:uid="{00000000-0005-0000-0000-0000DC600000}"/>
    <cellStyle name="Normal 71 3 6 5" xfId="19763" xr:uid="{00000000-0005-0000-0000-0000474D0000}"/>
    <cellStyle name="Normal 71 3 7" xfId="11356" xr:uid="{00000000-0005-0000-0000-00006D2C0000}"/>
    <cellStyle name="Normal 71 3 7 3" xfId="26451" xr:uid="{00000000-0005-0000-0000-000067670000}"/>
    <cellStyle name="Normal 71 3 8" xfId="6335" xr:uid="{00000000-0005-0000-0000-0000D0180000}"/>
    <cellStyle name="Normal 71 3 8 3" xfId="21434" xr:uid="{00000000-0005-0000-0000-0000CE530000}"/>
    <cellStyle name="Normal 71 4" xfId="1361" xr:uid="{00000000-0005-0000-0000-000061050000}"/>
    <cellStyle name="Normal 71 4 2" xfId="1784" xr:uid="{00000000-0005-0000-0000-000008070000}"/>
    <cellStyle name="Normal 71 4 2 2" xfId="2623" xr:uid="{00000000-0005-0000-0000-00004F0A0000}"/>
    <cellStyle name="Normal 71 4 2 2 2" xfId="4312" xr:uid="{00000000-0005-0000-0000-0000E9100000}"/>
    <cellStyle name="Normal 71 4 2 2 2 2" xfId="14385" xr:uid="{00000000-0005-0000-0000-000042380000}"/>
    <cellStyle name="Normal 71 4 2 2 2 2 3" xfId="29480" xr:uid="{00000000-0005-0000-0000-00003C730000}"/>
    <cellStyle name="Normal 71 4 2 2 2 3" xfId="9365" xr:uid="{00000000-0005-0000-0000-0000A6240000}"/>
    <cellStyle name="Normal 71 4 2 2 2 3 3" xfId="24463" xr:uid="{00000000-0005-0000-0000-0000A35F0000}"/>
    <cellStyle name="Normal 71 4 2 2 2 5" xfId="19450" xr:uid="{00000000-0005-0000-0000-00000E4C0000}"/>
    <cellStyle name="Normal 71 4 2 2 3" xfId="6004" xr:uid="{00000000-0005-0000-0000-000085170000}"/>
    <cellStyle name="Normal 71 4 2 2 3 2" xfId="16056" xr:uid="{00000000-0005-0000-0000-0000C93E0000}"/>
    <cellStyle name="Normal 71 4 2 2 3 2 3" xfId="31151" xr:uid="{00000000-0005-0000-0000-0000C3790000}"/>
    <cellStyle name="Normal 71 4 2 2 3 3" xfId="11036" xr:uid="{00000000-0005-0000-0000-00002D2B0000}"/>
    <cellStyle name="Normal 71 4 2 2 3 3 3" xfId="26134" xr:uid="{00000000-0005-0000-0000-00002A660000}"/>
    <cellStyle name="Normal 71 4 2 2 3 5" xfId="21121" xr:uid="{00000000-0005-0000-0000-000095520000}"/>
    <cellStyle name="Normal 71 4 2 2 4" xfId="12714" xr:uid="{00000000-0005-0000-0000-0000BB310000}"/>
    <cellStyle name="Normal 71 4 2 2 4 3" xfId="27809" xr:uid="{00000000-0005-0000-0000-0000B56C0000}"/>
    <cellStyle name="Normal 71 4 2 2 5" xfId="7693" xr:uid="{00000000-0005-0000-0000-00001E1E0000}"/>
    <cellStyle name="Normal 71 4 2 2 5 3" xfId="22792" xr:uid="{00000000-0005-0000-0000-00001C590000}"/>
    <cellStyle name="Normal 71 4 2 2 7" xfId="17779" xr:uid="{00000000-0005-0000-0000-000087450000}"/>
    <cellStyle name="Normal 71 4 2 3" xfId="3475" xr:uid="{00000000-0005-0000-0000-0000A40D0000}"/>
    <cellStyle name="Normal 71 4 2 3 2" xfId="13549" xr:uid="{00000000-0005-0000-0000-0000FE340000}"/>
    <cellStyle name="Normal 71 4 2 3 2 3" xfId="28644" xr:uid="{00000000-0005-0000-0000-0000F86F0000}"/>
    <cellStyle name="Normal 71 4 2 3 3" xfId="8529" xr:uid="{00000000-0005-0000-0000-000062210000}"/>
    <cellStyle name="Normal 71 4 2 3 3 3" xfId="23627" xr:uid="{00000000-0005-0000-0000-00005F5C0000}"/>
    <cellStyle name="Normal 71 4 2 3 5" xfId="18614" xr:uid="{00000000-0005-0000-0000-0000CA480000}"/>
    <cellStyle name="Normal 71 4 2 4" xfId="5168" xr:uid="{00000000-0005-0000-0000-000041140000}"/>
    <cellStyle name="Normal 71 4 2 4 2" xfId="15220" xr:uid="{00000000-0005-0000-0000-0000853B0000}"/>
    <cellStyle name="Normal 71 4 2 4 2 3" xfId="30315" xr:uid="{00000000-0005-0000-0000-00007F760000}"/>
    <cellStyle name="Normal 71 4 2 4 3" xfId="10200" xr:uid="{00000000-0005-0000-0000-0000E9270000}"/>
    <cellStyle name="Normal 71 4 2 4 3 3" xfId="25298" xr:uid="{00000000-0005-0000-0000-0000E6620000}"/>
    <cellStyle name="Normal 71 4 2 4 5" xfId="20285" xr:uid="{00000000-0005-0000-0000-0000514F0000}"/>
    <cellStyle name="Normal 71 4 2 5" xfId="11878" xr:uid="{00000000-0005-0000-0000-0000772E0000}"/>
    <cellStyle name="Normal 71 4 2 5 3" xfId="26973" xr:uid="{00000000-0005-0000-0000-000071690000}"/>
    <cellStyle name="Normal 71 4 2 6" xfId="6857" xr:uid="{00000000-0005-0000-0000-0000DA1A0000}"/>
    <cellStyle name="Normal 71 4 2 6 3" xfId="21956" xr:uid="{00000000-0005-0000-0000-0000D8550000}"/>
    <cellStyle name="Normal 71 4 2 8" xfId="16943" xr:uid="{00000000-0005-0000-0000-000043420000}"/>
    <cellStyle name="Normal 71 4 3" xfId="2205" xr:uid="{00000000-0005-0000-0000-0000AD080000}"/>
    <cellStyle name="Normal 71 4 3 2" xfId="3894" xr:uid="{00000000-0005-0000-0000-0000470F0000}"/>
    <cellStyle name="Normal 71 4 3 2 2" xfId="13967" xr:uid="{00000000-0005-0000-0000-0000A0360000}"/>
    <cellStyle name="Normal 71 4 3 2 2 3" xfId="29062" xr:uid="{00000000-0005-0000-0000-00009A710000}"/>
    <cellStyle name="Normal 71 4 3 2 3" xfId="8947" xr:uid="{00000000-0005-0000-0000-000004230000}"/>
    <cellStyle name="Normal 71 4 3 2 3 3" xfId="24045" xr:uid="{00000000-0005-0000-0000-0000015E0000}"/>
    <cellStyle name="Normal 71 4 3 2 5" xfId="19032" xr:uid="{00000000-0005-0000-0000-00006C4A0000}"/>
    <cellStyle name="Normal 71 4 3 3" xfId="5586" xr:uid="{00000000-0005-0000-0000-0000E3150000}"/>
    <cellStyle name="Normal 71 4 3 3 2" xfId="15638" xr:uid="{00000000-0005-0000-0000-0000273D0000}"/>
    <cellStyle name="Normal 71 4 3 3 2 3" xfId="30733" xr:uid="{00000000-0005-0000-0000-000021780000}"/>
    <cellStyle name="Normal 71 4 3 3 3" xfId="10618" xr:uid="{00000000-0005-0000-0000-00008B290000}"/>
    <cellStyle name="Normal 71 4 3 3 3 3" xfId="25716" xr:uid="{00000000-0005-0000-0000-000088640000}"/>
    <cellStyle name="Normal 71 4 3 3 5" xfId="20703" xr:uid="{00000000-0005-0000-0000-0000F3500000}"/>
    <cellStyle name="Normal 71 4 3 4" xfId="12296" xr:uid="{00000000-0005-0000-0000-000019300000}"/>
    <cellStyle name="Normal 71 4 3 4 3" xfId="27391" xr:uid="{00000000-0005-0000-0000-0000136B0000}"/>
    <cellStyle name="Normal 71 4 3 5" xfId="7275" xr:uid="{00000000-0005-0000-0000-00007C1C0000}"/>
    <cellStyle name="Normal 71 4 3 5 3" xfId="22374" xr:uid="{00000000-0005-0000-0000-00007A570000}"/>
    <cellStyle name="Normal 71 4 3 7" xfId="17361" xr:uid="{00000000-0005-0000-0000-0000E5430000}"/>
    <cellStyle name="Normal 71 4 4" xfId="3057" xr:uid="{00000000-0005-0000-0000-0000020C0000}"/>
    <cellStyle name="Normal 71 4 4 2" xfId="13131" xr:uid="{00000000-0005-0000-0000-00005C330000}"/>
    <cellStyle name="Normal 71 4 4 2 3" xfId="28226" xr:uid="{00000000-0005-0000-0000-0000566E0000}"/>
    <cellStyle name="Normal 71 4 4 3" xfId="8111" xr:uid="{00000000-0005-0000-0000-0000C01F0000}"/>
    <cellStyle name="Normal 71 4 4 3 3" xfId="23209" xr:uid="{00000000-0005-0000-0000-0000BD5A0000}"/>
    <cellStyle name="Normal 71 4 4 5" xfId="18196" xr:uid="{00000000-0005-0000-0000-000028470000}"/>
    <cellStyle name="Normal 71 4 5" xfId="4750" xr:uid="{00000000-0005-0000-0000-00009F120000}"/>
    <cellStyle name="Normal 71 4 5 2" xfId="14802" xr:uid="{00000000-0005-0000-0000-0000E3390000}"/>
    <cellStyle name="Normal 71 4 5 2 3" xfId="29897" xr:uid="{00000000-0005-0000-0000-0000DD740000}"/>
    <cellStyle name="Normal 71 4 5 3" xfId="9782" xr:uid="{00000000-0005-0000-0000-000047260000}"/>
    <cellStyle name="Normal 71 4 5 3 3" xfId="24880" xr:uid="{00000000-0005-0000-0000-000044610000}"/>
    <cellStyle name="Normal 71 4 5 5" xfId="19867" xr:uid="{00000000-0005-0000-0000-0000AF4D0000}"/>
    <cellStyle name="Normal 71 4 6" xfId="11460" xr:uid="{00000000-0005-0000-0000-0000D52C0000}"/>
    <cellStyle name="Normal 71 4 6 3" xfId="26555" xr:uid="{00000000-0005-0000-0000-0000CF670000}"/>
    <cellStyle name="Normal 71 4 7" xfId="6439" xr:uid="{00000000-0005-0000-0000-000038190000}"/>
    <cellStyle name="Normal 71 4 7 3" xfId="21538" xr:uid="{00000000-0005-0000-0000-000036540000}"/>
    <cellStyle name="Normal 71 4 9" xfId="16525" xr:uid="{00000000-0005-0000-0000-0000A1400000}"/>
    <cellStyle name="Normal 71 5" xfId="1574" xr:uid="{00000000-0005-0000-0000-000036060000}"/>
    <cellStyle name="Normal 71 5 2" xfId="2415" xr:uid="{00000000-0005-0000-0000-00007F090000}"/>
    <cellStyle name="Normal 71 5 2 2" xfId="4104" xr:uid="{00000000-0005-0000-0000-000019100000}"/>
    <cellStyle name="Normal 71 5 2 2 2" xfId="14177" xr:uid="{00000000-0005-0000-0000-000072370000}"/>
    <cellStyle name="Normal 71 5 2 2 2 3" xfId="29272" xr:uid="{00000000-0005-0000-0000-00006C720000}"/>
    <cellStyle name="Normal 71 5 2 2 3" xfId="9157" xr:uid="{00000000-0005-0000-0000-0000D6230000}"/>
    <cellStyle name="Normal 71 5 2 2 3 3" xfId="24255" xr:uid="{00000000-0005-0000-0000-0000D35E0000}"/>
    <cellStyle name="Normal 71 5 2 2 5" xfId="19242" xr:uid="{00000000-0005-0000-0000-00003E4B0000}"/>
    <cellStyle name="Normal 71 5 2 3" xfId="5796" xr:uid="{00000000-0005-0000-0000-0000B5160000}"/>
    <cellStyle name="Normal 71 5 2 3 2" xfId="15848" xr:uid="{00000000-0005-0000-0000-0000F93D0000}"/>
    <cellStyle name="Normal 71 5 2 3 2 3" xfId="30943" xr:uid="{00000000-0005-0000-0000-0000F3780000}"/>
    <cellStyle name="Normal 71 5 2 3 3" xfId="10828" xr:uid="{00000000-0005-0000-0000-00005D2A0000}"/>
    <cellStyle name="Normal 71 5 2 3 3 3" xfId="25926" xr:uid="{00000000-0005-0000-0000-00005A650000}"/>
    <cellStyle name="Normal 71 5 2 3 5" xfId="20913" xr:uid="{00000000-0005-0000-0000-0000C5510000}"/>
    <cellStyle name="Normal 71 5 2 4" xfId="12506" xr:uid="{00000000-0005-0000-0000-0000EB300000}"/>
    <cellStyle name="Normal 71 5 2 4 3" xfId="27601" xr:uid="{00000000-0005-0000-0000-0000E56B0000}"/>
    <cellStyle name="Normal 71 5 2 5" xfId="7485" xr:uid="{00000000-0005-0000-0000-00004E1D0000}"/>
    <cellStyle name="Normal 71 5 2 5 3" xfId="22584" xr:uid="{00000000-0005-0000-0000-00004C580000}"/>
    <cellStyle name="Normal 71 5 2 7" xfId="17571" xr:uid="{00000000-0005-0000-0000-0000B7440000}"/>
    <cellStyle name="Normal 71 5 3" xfId="3267" xr:uid="{00000000-0005-0000-0000-0000D40C0000}"/>
    <cellStyle name="Normal 71 5 3 2" xfId="13341" xr:uid="{00000000-0005-0000-0000-00002E340000}"/>
    <cellStyle name="Normal 71 5 3 2 3" xfId="28436" xr:uid="{00000000-0005-0000-0000-0000286F0000}"/>
    <cellStyle name="Normal 71 5 3 3" xfId="8321" xr:uid="{00000000-0005-0000-0000-000092200000}"/>
    <cellStyle name="Normal 71 5 3 3 3" xfId="23419" xr:uid="{00000000-0005-0000-0000-00008F5B0000}"/>
    <cellStyle name="Normal 71 5 3 5" xfId="18406" xr:uid="{00000000-0005-0000-0000-0000FA470000}"/>
    <cellStyle name="Normal 71 5 4" xfId="4960" xr:uid="{00000000-0005-0000-0000-000071130000}"/>
    <cellStyle name="Normal 71 5 4 2" xfId="15012" xr:uid="{00000000-0005-0000-0000-0000B53A0000}"/>
    <cellStyle name="Normal 71 5 4 2 3" xfId="30107" xr:uid="{00000000-0005-0000-0000-0000AF750000}"/>
    <cellStyle name="Normal 71 5 4 3" xfId="9992" xr:uid="{00000000-0005-0000-0000-000019270000}"/>
    <cellStyle name="Normal 71 5 4 3 3" xfId="25090" xr:uid="{00000000-0005-0000-0000-000016620000}"/>
    <cellStyle name="Normal 71 5 4 5" xfId="20077" xr:uid="{00000000-0005-0000-0000-0000814E0000}"/>
    <cellStyle name="Normal 71 5 5" xfId="11670" xr:uid="{00000000-0005-0000-0000-0000A72D0000}"/>
    <cellStyle name="Normal 71 5 5 3" xfId="26765" xr:uid="{00000000-0005-0000-0000-0000A1680000}"/>
    <cellStyle name="Normal 71 5 6" xfId="6649" xr:uid="{00000000-0005-0000-0000-00000A1A0000}"/>
    <cellStyle name="Normal 71 5 6 3" xfId="21748" xr:uid="{00000000-0005-0000-0000-000008550000}"/>
    <cellStyle name="Normal 71 5 8" xfId="16735" xr:uid="{00000000-0005-0000-0000-000073410000}"/>
    <cellStyle name="Normal 71 6" xfId="1995" xr:uid="{00000000-0005-0000-0000-0000DB070000}"/>
    <cellStyle name="Normal 71 6 2" xfId="3686" xr:uid="{00000000-0005-0000-0000-0000770E0000}"/>
    <cellStyle name="Normal 71 6 2 2" xfId="13759" xr:uid="{00000000-0005-0000-0000-0000D0350000}"/>
    <cellStyle name="Normal 71 6 2 2 3" xfId="28854" xr:uid="{00000000-0005-0000-0000-0000CA700000}"/>
    <cellStyle name="Normal 71 6 2 3" xfId="8739" xr:uid="{00000000-0005-0000-0000-000034220000}"/>
    <cellStyle name="Normal 71 6 2 3 3" xfId="23837" xr:uid="{00000000-0005-0000-0000-0000315D0000}"/>
    <cellStyle name="Normal 71 6 2 5" xfId="18824" xr:uid="{00000000-0005-0000-0000-00009C490000}"/>
    <cellStyle name="Normal 71 6 3" xfId="5378" xr:uid="{00000000-0005-0000-0000-000013150000}"/>
    <cellStyle name="Normal 71 6 3 2" xfId="15430" xr:uid="{00000000-0005-0000-0000-0000573C0000}"/>
    <cellStyle name="Normal 71 6 3 2 3" xfId="30525" xr:uid="{00000000-0005-0000-0000-000051770000}"/>
    <cellStyle name="Normal 71 6 3 3" xfId="10410" xr:uid="{00000000-0005-0000-0000-0000BB280000}"/>
    <cellStyle name="Normal 71 6 3 3 3" xfId="25508" xr:uid="{00000000-0005-0000-0000-0000B8630000}"/>
    <cellStyle name="Normal 71 6 3 5" xfId="20495" xr:uid="{00000000-0005-0000-0000-000023500000}"/>
    <cellStyle name="Normal 71 6 4" xfId="12088" xr:uid="{00000000-0005-0000-0000-0000492F0000}"/>
    <cellStyle name="Normal 71 6 4 3" xfId="27183" xr:uid="{00000000-0005-0000-0000-0000436A0000}"/>
    <cellStyle name="Normal 71 6 5" xfId="7067" xr:uid="{00000000-0005-0000-0000-0000AC1B0000}"/>
    <cellStyle name="Normal 71 6 5 3" xfId="22166" xr:uid="{00000000-0005-0000-0000-0000AA560000}"/>
    <cellStyle name="Normal 71 6 7" xfId="17153" xr:uid="{00000000-0005-0000-0000-000015430000}"/>
    <cellStyle name="Normal 71 7" xfId="2846" xr:uid="{00000000-0005-0000-0000-00002F0B0000}"/>
    <cellStyle name="Normal 71 7 2" xfId="12923" xr:uid="{00000000-0005-0000-0000-00008C320000}"/>
    <cellStyle name="Normal 71 7 2 3" xfId="28018" xr:uid="{00000000-0005-0000-0000-0000866D0000}"/>
    <cellStyle name="Normal 71 7 3" xfId="7903" xr:uid="{00000000-0005-0000-0000-0000F01E0000}"/>
    <cellStyle name="Normal 71 7 3 3" xfId="23001" xr:uid="{00000000-0005-0000-0000-0000ED590000}"/>
    <cellStyle name="Normal 71 7 5" xfId="17988" xr:uid="{00000000-0005-0000-0000-000058460000}"/>
    <cellStyle name="Normal 71 8" xfId="4540" xr:uid="{00000000-0005-0000-0000-0000CD110000}"/>
    <cellStyle name="Normal 71 8 2" xfId="14594" xr:uid="{00000000-0005-0000-0000-000013390000}"/>
    <cellStyle name="Normal 71 8 2 3" xfId="29689" xr:uid="{00000000-0005-0000-0000-00000D740000}"/>
    <cellStyle name="Normal 71 8 3" xfId="9574" xr:uid="{00000000-0005-0000-0000-000077250000}"/>
    <cellStyle name="Normal 71 8 3 3" xfId="24672" xr:uid="{00000000-0005-0000-0000-000074600000}"/>
    <cellStyle name="Normal 71 8 5" xfId="19659" xr:uid="{00000000-0005-0000-0000-0000DF4C0000}"/>
    <cellStyle name="Normal 71 9" xfId="11250" xr:uid="{00000000-0005-0000-0000-0000032C0000}"/>
    <cellStyle name="Normal 71 9 3" xfId="26347" xr:uid="{00000000-0005-0000-0000-0000FF660000}"/>
    <cellStyle name="Normal 72" xfId="898" xr:uid="{00000000-0005-0000-0000-000091030000}"/>
    <cellStyle name="Normal 72 10" xfId="6230" xr:uid="{00000000-0005-0000-0000-000067180000}"/>
    <cellStyle name="Normal 72 10 3" xfId="21331" xr:uid="{00000000-0005-0000-0000-000067530000}"/>
    <cellStyle name="Normal 72 12" xfId="16316" xr:uid="{00000000-0005-0000-0000-0000D03F0000}"/>
    <cellStyle name="Normal 72 2" xfId="1195" xr:uid="{00000000-0005-0000-0000-0000BB040000}"/>
    <cellStyle name="Normal 72 2 11" xfId="16370" xr:uid="{00000000-0005-0000-0000-000006400000}"/>
    <cellStyle name="Normal 72 2 2" xfId="1303" xr:uid="{00000000-0005-0000-0000-000027050000}"/>
    <cellStyle name="Normal 72 2 2 10" xfId="16474" xr:uid="{00000000-0005-0000-0000-00006E400000}"/>
    <cellStyle name="Normal 72 2 2 2" xfId="1520" xr:uid="{00000000-0005-0000-0000-000000060000}"/>
    <cellStyle name="Normal 72 2 2 2 2" xfId="1941" xr:uid="{00000000-0005-0000-0000-0000A5070000}"/>
    <cellStyle name="Normal 72 2 2 2 2 2" xfId="2780" xr:uid="{00000000-0005-0000-0000-0000EC0A0000}"/>
    <cellStyle name="Normal 72 2 2 2 2 2 2" xfId="4469" xr:uid="{00000000-0005-0000-0000-000086110000}"/>
    <cellStyle name="Normal 72 2 2 2 2 2 2 2" xfId="14542" xr:uid="{00000000-0005-0000-0000-0000DF380000}"/>
    <cellStyle name="Normal 72 2 2 2 2 2 2 2 3" xfId="29637" xr:uid="{00000000-0005-0000-0000-0000D9730000}"/>
    <cellStyle name="Normal 72 2 2 2 2 2 2 3" xfId="9522" xr:uid="{00000000-0005-0000-0000-000043250000}"/>
    <cellStyle name="Normal 72 2 2 2 2 2 2 3 3" xfId="24620" xr:uid="{00000000-0005-0000-0000-000040600000}"/>
    <cellStyle name="Normal 72 2 2 2 2 2 2 5" xfId="19607" xr:uid="{00000000-0005-0000-0000-0000AB4C0000}"/>
    <cellStyle name="Normal 72 2 2 2 2 2 3" xfId="6161" xr:uid="{00000000-0005-0000-0000-000022180000}"/>
    <cellStyle name="Normal 72 2 2 2 2 2 3 2" xfId="16213" xr:uid="{00000000-0005-0000-0000-0000663F0000}"/>
    <cellStyle name="Normal 72 2 2 2 2 2 3 3" xfId="11193" xr:uid="{00000000-0005-0000-0000-0000CA2B0000}"/>
    <cellStyle name="Normal 72 2 2 2 2 2 3 3 3" xfId="26291" xr:uid="{00000000-0005-0000-0000-0000C7660000}"/>
    <cellStyle name="Normal 72 2 2 2 2 2 3 5" xfId="21278" xr:uid="{00000000-0005-0000-0000-000032530000}"/>
    <cellStyle name="Normal 72 2 2 2 2 2 4" xfId="12871" xr:uid="{00000000-0005-0000-0000-000058320000}"/>
    <cellStyle name="Normal 72 2 2 2 2 2 4 3" xfId="27966" xr:uid="{00000000-0005-0000-0000-0000526D0000}"/>
    <cellStyle name="Normal 72 2 2 2 2 2 5" xfId="7850" xr:uid="{00000000-0005-0000-0000-0000BB1E0000}"/>
    <cellStyle name="Normal 72 2 2 2 2 2 5 3" xfId="22949" xr:uid="{00000000-0005-0000-0000-0000B9590000}"/>
    <cellStyle name="Normal 72 2 2 2 2 2 7" xfId="17936" xr:uid="{00000000-0005-0000-0000-000024460000}"/>
    <cellStyle name="Normal 72 2 2 2 2 3" xfId="3632" xr:uid="{00000000-0005-0000-0000-0000410E0000}"/>
    <cellStyle name="Normal 72 2 2 2 2 3 2" xfId="13706" xr:uid="{00000000-0005-0000-0000-00009B350000}"/>
    <cellStyle name="Normal 72 2 2 2 2 3 2 3" xfId="28801" xr:uid="{00000000-0005-0000-0000-000095700000}"/>
    <cellStyle name="Normal 72 2 2 2 2 3 3" xfId="8686" xr:uid="{00000000-0005-0000-0000-0000FF210000}"/>
    <cellStyle name="Normal 72 2 2 2 2 3 3 3" xfId="23784" xr:uid="{00000000-0005-0000-0000-0000FC5C0000}"/>
    <cellStyle name="Normal 72 2 2 2 2 3 5" xfId="18771" xr:uid="{00000000-0005-0000-0000-000067490000}"/>
    <cellStyle name="Normal 72 2 2 2 2 4" xfId="5325" xr:uid="{00000000-0005-0000-0000-0000DE140000}"/>
    <cellStyle name="Normal 72 2 2 2 2 4 2" xfId="15377" xr:uid="{00000000-0005-0000-0000-0000223C0000}"/>
    <cellStyle name="Normal 72 2 2 2 2 4 2 3" xfId="30472" xr:uid="{00000000-0005-0000-0000-00001C770000}"/>
    <cellStyle name="Normal 72 2 2 2 2 4 3" xfId="10357" xr:uid="{00000000-0005-0000-0000-000086280000}"/>
    <cellStyle name="Normal 72 2 2 2 2 4 3 3" xfId="25455" xr:uid="{00000000-0005-0000-0000-000083630000}"/>
    <cellStyle name="Normal 72 2 2 2 2 4 5" xfId="20442" xr:uid="{00000000-0005-0000-0000-0000EE4F0000}"/>
    <cellStyle name="Normal 72 2 2 2 2 5" xfId="12035" xr:uid="{00000000-0005-0000-0000-0000142F0000}"/>
    <cellStyle name="Normal 72 2 2 2 2 5 3" xfId="27130" xr:uid="{00000000-0005-0000-0000-00000E6A0000}"/>
    <cellStyle name="Normal 72 2 2 2 2 6" xfId="7014" xr:uid="{00000000-0005-0000-0000-0000771B0000}"/>
    <cellStyle name="Normal 72 2 2 2 2 6 3" xfId="22113" xr:uid="{00000000-0005-0000-0000-000075560000}"/>
    <cellStyle name="Normal 72 2 2 2 2 8" xfId="17100" xr:uid="{00000000-0005-0000-0000-0000E0420000}"/>
    <cellStyle name="Normal 72 2 2 2 3" xfId="2362" xr:uid="{00000000-0005-0000-0000-00004A090000}"/>
    <cellStyle name="Normal 72 2 2 2 3 2" xfId="4051" xr:uid="{00000000-0005-0000-0000-0000E40F0000}"/>
    <cellStyle name="Normal 72 2 2 2 3 2 2" xfId="14124" xr:uid="{00000000-0005-0000-0000-00003D370000}"/>
    <cellStyle name="Normal 72 2 2 2 3 2 2 3" xfId="29219" xr:uid="{00000000-0005-0000-0000-000037720000}"/>
    <cellStyle name="Normal 72 2 2 2 3 2 3" xfId="9104" xr:uid="{00000000-0005-0000-0000-0000A1230000}"/>
    <cellStyle name="Normal 72 2 2 2 3 2 3 3" xfId="24202" xr:uid="{00000000-0005-0000-0000-00009E5E0000}"/>
    <cellStyle name="Normal 72 2 2 2 3 2 5" xfId="19189" xr:uid="{00000000-0005-0000-0000-0000094B0000}"/>
    <cellStyle name="Normal 72 2 2 2 3 3" xfId="5743" xr:uid="{00000000-0005-0000-0000-000080160000}"/>
    <cellStyle name="Normal 72 2 2 2 3 3 2" xfId="15795" xr:uid="{00000000-0005-0000-0000-0000C43D0000}"/>
    <cellStyle name="Normal 72 2 2 2 3 3 2 3" xfId="30890" xr:uid="{00000000-0005-0000-0000-0000BE780000}"/>
    <cellStyle name="Normal 72 2 2 2 3 3 3" xfId="10775" xr:uid="{00000000-0005-0000-0000-0000282A0000}"/>
    <cellStyle name="Normal 72 2 2 2 3 3 3 3" xfId="25873" xr:uid="{00000000-0005-0000-0000-000025650000}"/>
    <cellStyle name="Normal 72 2 2 2 3 3 5" xfId="20860" xr:uid="{00000000-0005-0000-0000-000090510000}"/>
    <cellStyle name="Normal 72 2 2 2 3 4" xfId="12453" xr:uid="{00000000-0005-0000-0000-0000B6300000}"/>
    <cellStyle name="Normal 72 2 2 2 3 4 3" xfId="27548" xr:uid="{00000000-0005-0000-0000-0000B06B0000}"/>
    <cellStyle name="Normal 72 2 2 2 3 5" xfId="7432" xr:uid="{00000000-0005-0000-0000-0000191D0000}"/>
    <cellStyle name="Normal 72 2 2 2 3 5 3" xfId="22531" xr:uid="{00000000-0005-0000-0000-000017580000}"/>
    <cellStyle name="Normal 72 2 2 2 3 7" xfId="17518" xr:uid="{00000000-0005-0000-0000-000082440000}"/>
    <cellStyle name="Normal 72 2 2 2 4" xfId="3214" xr:uid="{00000000-0005-0000-0000-00009F0C0000}"/>
    <cellStyle name="Normal 72 2 2 2 4 2" xfId="13288" xr:uid="{00000000-0005-0000-0000-0000F9330000}"/>
    <cellStyle name="Normal 72 2 2 2 4 2 3" xfId="28383" xr:uid="{00000000-0005-0000-0000-0000F36E0000}"/>
    <cellStyle name="Normal 72 2 2 2 4 3" xfId="8268" xr:uid="{00000000-0005-0000-0000-00005D200000}"/>
    <cellStyle name="Normal 72 2 2 2 4 3 3" xfId="23366" xr:uid="{00000000-0005-0000-0000-00005A5B0000}"/>
    <cellStyle name="Normal 72 2 2 2 4 5" xfId="18353" xr:uid="{00000000-0005-0000-0000-0000C5470000}"/>
    <cellStyle name="Normal 72 2 2 2 5" xfId="4907" xr:uid="{00000000-0005-0000-0000-00003C130000}"/>
    <cellStyle name="Normal 72 2 2 2 5 2" xfId="14959" xr:uid="{00000000-0005-0000-0000-0000803A0000}"/>
    <cellStyle name="Normal 72 2 2 2 5 2 3" xfId="30054" xr:uid="{00000000-0005-0000-0000-00007A750000}"/>
    <cellStyle name="Normal 72 2 2 2 5 3" xfId="9939" xr:uid="{00000000-0005-0000-0000-0000E4260000}"/>
    <cellStyle name="Normal 72 2 2 2 5 3 3" xfId="25037" xr:uid="{00000000-0005-0000-0000-0000E1610000}"/>
    <cellStyle name="Normal 72 2 2 2 5 5" xfId="20024" xr:uid="{00000000-0005-0000-0000-00004C4E0000}"/>
    <cellStyle name="Normal 72 2 2 2 6" xfId="11617" xr:uid="{00000000-0005-0000-0000-0000722D0000}"/>
    <cellStyle name="Normal 72 2 2 2 6 3" xfId="26712" xr:uid="{00000000-0005-0000-0000-00006C680000}"/>
    <cellStyle name="Normal 72 2 2 2 7" xfId="6596" xr:uid="{00000000-0005-0000-0000-0000D5190000}"/>
    <cellStyle name="Normal 72 2 2 2 7 3" xfId="21695" xr:uid="{00000000-0005-0000-0000-0000D3540000}"/>
    <cellStyle name="Normal 72 2 2 2 9" xfId="16682" xr:uid="{00000000-0005-0000-0000-00003E410000}"/>
    <cellStyle name="Normal 72 2 2 3" xfId="1733" xr:uid="{00000000-0005-0000-0000-0000D5060000}"/>
    <cellStyle name="Normal 72 2 2 3 2" xfId="2572" xr:uid="{00000000-0005-0000-0000-00001C0A0000}"/>
    <cellStyle name="Normal 72 2 2 3 2 2" xfId="4261" xr:uid="{00000000-0005-0000-0000-0000B6100000}"/>
    <cellStyle name="Normal 72 2 2 3 2 2 2" xfId="14334" xr:uid="{00000000-0005-0000-0000-00000F380000}"/>
    <cellStyle name="Normal 72 2 2 3 2 2 2 3" xfId="29429" xr:uid="{00000000-0005-0000-0000-000009730000}"/>
    <cellStyle name="Normal 72 2 2 3 2 2 3" xfId="9314" xr:uid="{00000000-0005-0000-0000-000073240000}"/>
    <cellStyle name="Normal 72 2 2 3 2 2 3 3" xfId="24412" xr:uid="{00000000-0005-0000-0000-0000705F0000}"/>
    <cellStyle name="Normal 72 2 2 3 2 2 5" xfId="19399" xr:uid="{00000000-0005-0000-0000-0000DB4B0000}"/>
    <cellStyle name="Normal 72 2 2 3 2 3" xfId="5953" xr:uid="{00000000-0005-0000-0000-000052170000}"/>
    <cellStyle name="Normal 72 2 2 3 2 3 2" xfId="16005" xr:uid="{00000000-0005-0000-0000-0000963E0000}"/>
    <cellStyle name="Normal 72 2 2 3 2 3 2 3" xfId="31100" xr:uid="{00000000-0005-0000-0000-000090790000}"/>
    <cellStyle name="Normal 72 2 2 3 2 3 3" xfId="10985" xr:uid="{00000000-0005-0000-0000-0000FA2A0000}"/>
    <cellStyle name="Normal 72 2 2 3 2 3 3 3" xfId="26083" xr:uid="{00000000-0005-0000-0000-0000F7650000}"/>
    <cellStyle name="Normal 72 2 2 3 2 3 5" xfId="21070" xr:uid="{00000000-0005-0000-0000-000062520000}"/>
    <cellStyle name="Normal 72 2 2 3 2 4" xfId="12663" xr:uid="{00000000-0005-0000-0000-000088310000}"/>
    <cellStyle name="Normal 72 2 2 3 2 4 3" xfId="27758" xr:uid="{00000000-0005-0000-0000-0000826C0000}"/>
    <cellStyle name="Normal 72 2 2 3 2 5" xfId="7642" xr:uid="{00000000-0005-0000-0000-0000EB1D0000}"/>
    <cellStyle name="Normal 72 2 2 3 2 5 3" xfId="22741" xr:uid="{00000000-0005-0000-0000-0000E9580000}"/>
    <cellStyle name="Normal 72 2 2 3 2 7" xfId="17728" xr:uid="{00000000-0005-0000-0000-000054450000}"/>
    <cellStyle name="Normal 72 2 2 3 3" xfId="3424" xr:uid="{00000000-0005-0000-0000-0000710D0000}"/>
    <cellStyle name="Normal 72 2 2 3 3 2" xfId="13498" xr:uid="{00000000-0005-0000-0000-0000CB340000}"/>
    <cellStyle name="Normal 72 2 2 3 3 2 3" xfId="28593" xr:uid="{00000000-0005-0000-0000-0000C56F0000}"/>
    <cellStyle name="Normal 72 2 2 3 3 3" xfId="8478" xr:uid="{00000000-0005-0000-0000-00002F210000}"/>
    <cellStyle name="Normal 72 2 2 3 3 3 3" xfId="23576" xr:uid="{00000000-0005-0000-0000-00002C5C0000}"/>
    <cellStyle name="Normal 72 2 2 3 3 5" xfId="18563" xr:uid="{00000000-0005-0000-0000-000097480000}"/>
    <cellStyle name="Normal 72 2 2 3 4" xfId="5117" xr:uid="{00000000-0005-0000-0000-00000E140000}"/>
    <cellStyle name="Normal 72 2 2 3 4 2" xfId="15169" xr:uid="{00000000-0005-0000-0000-0000523B0000}"/>
    <cellStyle name="Normal 72 2 2 3 4 2 3" xfId="30264" xr:uid="{00000000-0005-0000-0000-00004C760000}"/>
    <cellStyle name="Normal 72 2 2 3 4 3" xfId="10149" xr:uid="{00000000-0005-0000-0000-0000B6270000}"/>
    <cellStyle name="Normal 72 2 2 3 4 3 3" xfId="25247" xr:uid="{00000000-0005-0000-0000-0000B3620000}"/>
    <cellStyle name="Normal 72 2 2 3 4 5" xfId="20234" xr:uid="{00000000-0005-0000-0000-00001E4F0000}"/>
    <cellStyle name="Normal 72 2 2 3 5" xfId="11827" xr:uid="{00000000-0005-0000-0000-0000442E0000}"/>
    <cellStyle name="Normal 72 2 2 3 5 3" xfId="26922" xr:uid="{00000000-0005-0000-0000-00003E690000}"/>
    <cellStyle name="Normal 72 2 2 3 6" xfId="6806" xr:uid="{00000000-0005-0000-0000-0000A71A0000}"/>
    <cellStyle name="Normal 72 2 2 3 6 3" xfId="21905" xr:uid="{00000000-0005-0000-0000-0000A5550000}"/>
    <cellStyle name="Normal 72 2 2 3 8" xfId="16892" xr:uid="{00000000-0005-0000-0000-000010420000}"/>
    <cellStyle name="Normal 72 2 2 4" xfId="2154" xr:uid="{00000000-0005-0000-0000-00007A080000}"/>
    <cellStyle name="Normal 72 2 2 4 2" xfId="3843" xr:uid="{00000000-0005-0000-0000-0000140F0000}"/>
    <cellStyle name="Normal 72 2 2 4 2 2" xfId="13916" xr:uid="{00000000-0005-0000-0000-00006D360000}"/>
    <cellStyle name="Normal 72 2 2 4 2 2 3" xfId="29011" xr:uid="{00000000-0005-0000-0000-000067710000}"/>
    <cellStyle name="Normal 72 2 2 4 2 3" xfId="8896" xr:uid="{00000000-0005-0000-0000-0000D1220000}"/>
    <cellStyle name="Normal 72 2 2 4 2 3 3" xfId="23994" xr:uid="{00000000-0005-0000-0000-0000CE5D0000}"/>
    <cellStyle name="Normal 72 2 2 4 2 5" xfId="18981" xr:uid="{00000000-0005-0000-0000-0000394A0000}"/>
    <cellStyle name="Normal 72 2 2 4 3" xfId="5535" xr:uid="{00000000-0005-0000-0000-0000B0150000}"/>
    <cellStyle name="Normal 72 2 2 4 3 2" xfId="15587" xr:uid="{00000000-0005-0000-0000-0000F43C0000}"/>
    <cellStyle name="Normal 72 2 2 4 3 2 3" xfId="30682" xr:uid="{00000000-0005-0000-0000-0000EE770000}"/>
    <cellStyle name="Normal 72 2 2 4 3 3" xfId="10567" xr:uid="{00000000-0005-0000-0000-000058290000}"/>
    <cellStyle name="Normal 72 2 2 4 3 3 3" xfId="25665" xr:uid="{00000000-0005-0000-0000-000055640000}"/>
    <cellStyle name="Normal 72 2 2 4 3 5" xfId="20652" xr:uid="{00000000-0005-0000-0000-0000C0500000}"/>
    <cellStyle name="Normal 72 2 2 4 4" xfId="12245" xr:uid="{00000000-0005-0000-0000-0000E62F0000}"/>
    <cellStyle name="Normal 72 2 2 4 4 3" xfId="27340" xr:uid="{00000000-0005-0000-0000-0000E06A0000}"/>
    <cellStyle name="Normal 72 2 2 4 5" xfId="7224" xr:uid="{00000000-0005-0000-0000-0000491C0000}"/>
    <cellStyle name="Normal 72 2 2 4 5 3" xfId="22323" xr:uid="{00000000-0005-0000-0000-000047570000}"/>
    <cellStyle name="Normal 72 2 2 4 7" xfId="17310" xr:uid="{00000000-0005-0000-0000-0000B2430000}"/>
    <cellStyle name="Normal 72 2 2 5" xfId="3006" xr:uid="{00000000-0005-0000-0000-0000CF0B0000}"/>
    <cellStyle name="Normal 72 2 2 5 2" xfId="13080" xr:uid="{00000000-0005-0000-0000-000029330000}"/>
    <cellStyle name="Normal 72 2 2 5 2 3" xfId="28175" xr:uid="{00000000-0005-0000-0000-0000236E0000}"/>
    <cellStyle name="Normal 72 2 2 5 3" xfId="8060" xr:uid="{00000000-0005-0000-0000-00008D1F0000}"/>
    <cellStyle name="Normal 72 2 2 5 3 3" xfId="23158" xr:uid="{00000000-0005-0000-0000-00008A5A0000}"/>
    <cellStyle name="Normal 72 2 2 5 5" xfId="18145" xr:uid="{00000000-0005-0000-0000-0000F5460000}"/>
    <cellStyle name="Normal 72 2 2 6" xfId="4699" xr:uid="{00000000-0005-0000-0000-00006C120000}"/>
    <cellStyle name="Normal 72 2 2 6 2" xfId="14751" xr:uid="{00000000-0005-0000-0000-0000B0390000}"/>
    <cellStyle name="Normal 72 2 2 6 2 3" xfId="29846" xr:uid="{00000000-0005-0000-0000-0000AA740000}"/>
    <cellStyle name="Normal 72 2 2 6 3" xfId="9731" xr:uid="{00000000-0005-0000-0000-000014260000}"/>
    <cellStyle name="Normal 72 2 2 6 3 3" xfId="24829" xr:uid="{00000000-0005-0000-0000-000011610000}"/>
    <cellStyle name="Normal 72 2 2 6 5" xfId="19816" xr:uid="{00000000-0005-0000-0000-00007C4D0000}"/>
    <cellStyle name="Normal 72 2 2 7" xfId="11409" xr:uid="{00000000-0005-0000-0000-0000A22C0000}"/>
    <cellStyle name="Normal 72 2 2 7 3" xfId="26504" xr:uid="{00000000-0005-0000-0000-00009C670000}"/>
    <cellStyle name="Normal 72 2 2 8" xfId="6388" xr:uid="{00000000-0005-0000-0000-000005190000}"/>
    <cellStyle name="Normal 72 2 2 8 3" xfId="21487" xr:uid="{00000000-0005-0000-0000-000003540000}"/>
    <cellStyle name="Normal 72 2 3" xfId="1416" xr:uid="{00000000-0005-0000-0000-000098050000}"/>
    <cellStyle name="Normal 72 2 3 2" xfId="1837" xr:uid="{00000000-0005-0000-0000-00003D070000}"/>
    <cellStyle name="Normal 72 2 3 2 2" xfId="2676" xr:uid="{00000000-0005-0000-0000-0000840A0000}"/>
    <cellStyle name="Normal 72 2 3 2 2 2" xfId="4365" xr:uid="{00000000-0005-0000-0000-00001E110000}"/>
    <cellStyle name="Normal 72 2 3 2 2 2 2" xfId="14438" xr:uid="{00000000-0005-0000-0000-000077380000}"/>
    <cellStyle name="Normal 72 2 3 2 2 2 2 3" xfId="29533" xr:uid="{00000000-0005-0000-0000-000071730000}"/>
    <cellStyle name="Normal 72 2 3 2 2 2 3" xfId="9418" xr:uid="{00000000-0005-0000-0000-0000DB240000}"/>
    <cellStyle name="Normal 72 2 3 2 2 2 3 3" xfId="24516" xr:uid="{00000000-0005-0000-0000-0000D85F0000}"/>
    <cellStyle name="Normal 72 2 3 2 2 2 5" xfId="19503" xr:uid="{00000000-0005-0000-0000-0000434C0000}"/>
    <cellStyle name="Normal 72 2 3 2 2 3" xfId="6057" xr:uid="{00000000-0005-0000-0000-0000BA170000}"/>
    <cellStyle name="Normal 72 2 3 2 2 3 2" xfId="16109" xr:uid="{00000000-0005-0000-0000-0000FE3E0000}"/>
    <cellStyle name="Normal 72 2 3 2 2 3 2 3" xfId="31204" xr:uid="{00000000-0005-0000-0000-0000F8790000}"/>
    <cellStyle name="Normal 72 2 3 2 2 3 3" xfId="11089" xr:uid="{00000000-0005-0000-0000-0000622B0000}"/>
    <cellStyle name="Normal 72 2 3 2 2 3 3 3" xfId="26187" xr:uid="{00000000-0005-0000-0000-00005F660000}"/>
    <cellStyle name="Normal 72 2 3 2 2 3 5" xfId="21174" xr:uid="{00000000-0005-0000-0000-0000CA520000}"/>
    <cellStyle name="Normal 72 2 3 2 2 4" xfId="12767" xr:uid="{00000000-0005-0000-0000-0000F0310000}"/>
    <cellStyle name="Normal 72 2 3 2 2 4 3" xfId="27862" xr:uid="{00000000-0005-0000-0000-0000EA6C0000}"/>
    <cellStyle name="Normal 72 2 3 2 2 5" xfId="7746" xr:uid="{00000000-0005-0000-0000-0000531E0000}"/>
    <cellStyle name="Normal 72 2 3 2 2 5 3" xfId="22845" xr:uid="{00000000-0005-0000-0000-000051590000}"/>
    <cellStyle name="Normal 72 2 3 2 2 7" xfId="17832" xr:uid="{00000000-0005-0000-0000-0000BC450000}"/>
    <cellStyle name="Normal 72 2 3 2 3" xfId="3528" xr:uid="{00000000-0005-0000-0000-0000D90D0000}"/>
    <cellStyle name="Normal 72 2 3 2 3 2" xfId="13602" xr:uid="{00000000-0005-0000-0000-000033350000}"/>
    <cellStyle name="Normal 72 2 3 2 3 2 3" xfId="28697" xr:uid="{00000000-0005-0000-0000-00002D700000}"/>
    <cellStyle name="Normal 72 2 3 2 3 3" xfId="8582" xr:uid="{00000000-0005-0000-0000-000097210000}"/>
    <cellStyle name="Normal 72 2 3 2 3 3 3" xfId="23680" xr:uid="{00000000-0005-0000-0000-0000945C0000}"/>
    <cellStyle name="Normal 72 2 3 2 3 5" xfId="18667" xr:uid="{00000000-0005-0000-0000-0000FF480000}"/>
    <cellStyle name="Normal 72 2 3 2 4" xfId="5221" xr:uid="{00000000-0005-0000-0000-000076140000}"/>
    <cellStyle name="Normal 72 2 3 2 4 2" xfId="15273" xr:uid="{00000000-0005-0000-0000-0000BA3B0000}"/>
    <cellStyle name="Normal 72 2 3 2 4 2 3" xfId="30368" xr:uid="{00000000-0005-0000-0000-0000B4760000}"/>
    <cellStyle name="Normal 72 2 3 2 4 3" xfId="10253" xr:uid="{00000000-0005-0000-0000-00001E280000}"/>
    <cellStyle name="Normal 72 2 3 2 4 3 3" xfId="25351" xr:uid="{00000000-0005-0000-0000-00001B630000}"/>
    <cellStyle name="Normal 72 2 3 2 4 5" xfId="20338" xr:uid="{00000000-0005-0000-0000-0000864F0000}"/>
    <cellStyle name="Normal 72 2 3 2 5" xfId="11931" xr:uid="{00000000-0005-0000-0000-0000AC2E0000}"/>
    <cellStyle name="Normal 72 2 3 2 5 3" xfId="27026" xr:uid="{00000000-0005-0000-0000-0000A6690000}"/>
    <cellStyle name="Normal 72 2 3 2 6" xfId="6910" xr:uid="{00000000-0005-0000-0000-00000F1B0000}"/>
    <cellStyle name="Normal 72 2 3 2 6 3" xfId="22009" xr:uid="{00000000-0005-0000-0000-00000D560000}"/>
    <cellStyle name="Normal 72 2 3 2 8" xfId="16996" xr:uid="{00000000-0005-0000-0000-000078420000}"/>
    <cellStyle name="Normal 72 2 3 3" xfId="2258" xr:uid="{00000000-0005-0000-0000-0000E2080000}"/>
    <cellStyle name="Normal 72 2 3 3 2" xfId="3947" xr:uid="{00000000-0005-0000-0000-00007C0F0000}"/>
    <cellStyle name="Normal 72 2 3 3 2 2" xfId="14020" xr:uid="{00000000-0005-0000-0000-0000D5360000}"/>
    <cellStyle name="Normal 72 2 3 3 2 2 3" xfId="29115" xr:uid="{00000000-0005-0000-0000-0000CF710000}"/>
    <cellStyle name="Normal 72 2 3 3 2 3" xfId="9000" xr:uid="{00000000-0005-0000-0000-000039230000}"/>
    <cellStyle name="Normal 72 2 3 3 2 3 3" xfId="24098" xr:uid="{00000000-0005-0000-0000-0000365E0000}"/>
    <cellStyle name="Normal 72 2 3 3 2 5" xfId="19085" xr:uid="{00000000-0005-0000-0000-0000A14A0000}"/>
    <cellStyle name="Normal 72 2 3 3 3" xfId="5639" xr:uid="{00000000-0005-0000-0000-000018160000}"/>
    <cellStyle name="Normal 72 2 3 3 3 2" xfId="15691" xr:uid="{00000000-0005-0000-0000-00005C3D0000}"/>
    <cellStyle name="Normal 72 2 3 3 3 2 3" xfId="30786" xr:uid="{00000000-0005-0000-0000-000056780000}"/>
    <cellStyle name="Normal 72 2 3 3 3 3" xfId="10671" xr:uid="{00000000-0005-0000-0000-0000C0290000}"/>
    <cellStyle name="Normal 72 2 3 3 3 3 3" xfId="25769" xr:uid="{00000000-0005-0000-0000-0000BD640000}"/>
    <cellStyle name="Normal 72 2 3 3 3 5" xfId="20756" xr:uid="{00000000-0005-0000-0000-000028510000}"/>
    <cellStyle name="Normal 72 2 3 3 4" xfId="12349" xr:uid="{00000000-0005-0000-0000-00004E300000}"/>
    <cellStyle name="Normal 72 2 3 3 4 3" xfId="27444" xr:uid="{00000000-0005-0000-0000-0000486B0000}"/>
    <cellStyle name="Normal 72 2 3 3 5" xfId="7328" xr:uid="{00000000-0005-0000-0000-0000B11C0000}"/>
    <cellStyle name="Normal 72 2 3 3 5 3" xfId="22427" xr:uid="{00000000-0005-0000-0000-0000AF570000}"/>
    <cellStyle name="Normal 72 2 3 3 7" xfId="17414" xr:uid="{00000000-0005-0000-0000-00001A440000}"/>
    <cellStyle name="Normal 72 2 3 4" xfId="3110" xr:uid="{00000000-0005-0000-0000-0000370C0000}"/>
    <cellStyle name="Normal 72 2 3 4 2" xfId="13184" xr:uid="{00000000-0005-0000-0000-000091330000}"/>
    <cellStyle name="Normal 72 2 3 4 2 3" xfId="28279" xr:uid="{00000000-0005-0000-0000-00008B6E0000}"/>
    <cellStyle name="Normal 72 2 3 4 3" xfId="8164" xr:uid="{00000000-0005-0000-0000-0000F51F0000}"/>
    <cellStyle name="Normal 72 2 3 4 3 3" xfId="23262" xr:uid="{00000000-0005-0000-0000-0000F25A0000}"/>
    <cellStyle name="Normal 72 2 3 4 5" xfId="18249" xr:uid="{00000000-0005-0000-0000-00005D470000}"/>
    <cellStyle name="Normal 72 2 3 5" xfId="4803" xr:uid="{00000000-0005-0000-0000-0000D4120000}"/>
    <cellStyle name="Normal 72 2 3 5 2" xfId="14855" xr:uid="{00000000-0005-0000-0000-0000183A0000}"/>
    <cellStyle name="Normal 72 2 3 5 2 3" xfId="29950" xr:uid="{00000000-0005-0000-0000-000012750000}"/>
    <cellStyle name="Normal 72 2 3 5 3" xfId="9835" xr:uid="{00000000-0005-0000-0000-00007C260000}"/>
    <cellStyle name="Normal 72 2 3 5 3 3" xfId="24933" xr:uid="{00000000-0005-0000-0000-000079610000}"/>
    <cellStyle name="Normal 72 2 3 5 5" xfId="19920" xr:uid="{00000000-0005-0000-0000-0000E44D0000}"/>
    <cellStyle name="Normal 72 2 3 6" xfId="11513" xr:uid="{00000000-0005-0000-0000-00000A2D0000}"/>
    <cellStyle name="Normal 72 2 3 6 3" xfId="26608" xr:uid="{00000000-0005-0000-0000-000004680000}"/>
    <cellStyle name="Normal 72 2 3 7" xfId="6492" xr:uid="{00000000-0005-0000-0000-00006D190000}"/>
    <cellStyle name="Normal 72 2 3 7 3" xfId="21591" xr:uid="{00000000-0005-0000-0000-00006B540000}"/>
    <cellStyle name="Normal 72 2 3 9" xfId="16578" xr:uid="{00000000-0005-0000-0000-0000D6400000}"/>
    <cellStyle name="Normal 72 2 4" xfId="1629" xr:uid="{00000000-0005-0000-0000-00006D060000}"/>
    <cellStyle name="Normal 72 2 4 2" xfId="2468" xr:uid="{00000000-0005-0000-0000-0000B4090000}"/>
    <cellStyle name="Normal 72 2 4 2 2" xfId="4157" xr:uid="{00000000-0005-0000-0000-00004E100000}"/>
    <cellStyle name="Normal 72 2 4 2 2 2" xfId="14230" xr:uid="{00000000-0005-0000-0000-0000A7370000}"/>
    <cellStyle name="Normal 72 2 4 2 2 2 3" xfId="29325" xr:uid="{00000000-0005-0000-0000-0000A1720000}"/>
    <cellStyle name="Normal 72 2 4 2 2 3" xfId="9210" xr:uid="{00000000-0005-0000-0000-00000B240000}"/>
    <cellStyle name="Normal 72 2 4 2 2 3 3" xfId="24308" xr:uid="{00000000-0005-0000-0000-0000085F0000}"/>
    <cellStyle name="Normal 72 2 4 2 2 5" xfId="19295" xr:uid="{00000000-0005-0000-0000-0000734B0000}"/>
    <cellStyle name="Normal 72 2 4 2 3" xfId="5849" xr:uid="{00000000-0005-0000-0000-0000EA160000}"/>
    <cellStyle name="Normal 72 2 4 2 3 2" xfId="15901" xr:uid="{00000000-0005-0000-0000-00002E3E0000}"/>
    <cellStyle name="Normal 72 2 4 2 3 2 3" xfId="30996" xr:uid="{00000000-0005-0000-0000-000028790000}"/>
    <cellStyle name="Normal 72 2 4 2 3 3" xfId="10881" xr:uid="{00000000-0005-0000-0000-0000922A0000}"/>
    <cellStyle name="Normal 72 2 4 2 3 3 3" xfId="25979" xr:uid="{00000000-0005-0000-0000-00008F650000}"/>
    <cellStyle name="Normal 72 2 4 2 3 5" xfId="20966" xr:uid="{00000000-0005-0000-0000-0000FA510000}"/>
    <cellStyle name="Normal 72 2 4 2 4" xfId="12559" xr:uid="{00000000-0005-0000-0000-000020310000}"/>
    <cellStyle name="Normal 72 2 4 2 4 3" xfId="27654" xr:uid="{00000000-0005-0000-0000-00001A6C0000}"/>
    <cellStyle name="Normal 72 2 4 2 5" xfId="7538" xr:uid="{00000000-0005-0000-0000-0000831D0000}"/>
    <cellStyle name="Normal 72 2 4 2 5 3" xfId="22637" xr:uid="{00000000-0005-0000-0000-000081580000}"/>
    <cellStyle name="Normal 72 2 4 2 7" xfId="17624" xr:uid="{00000000-0005-0000-0000-0000EC440000}"/>
    <cellStyle name="Normal 72 2 4 3" xfId="3320" xr:uid="{00000000-0005-0000-0000-0000090D0000}"/>
    <cellStyle name="Normal 72 2 4 3 2" xfId="13394" xr:uid="{00000000-0005-0000-0000-000063340000}"/>
    <cellStyle name="Normal 72 2 4 3 2 3" xfId="28489" xr:uid="{00000000-0005-0000-0000-00005D6F0000}"/>
    <cellStyle name="Normal 72 2 4 3 3" xfId="8374" xr:uid="{00000000-0005-0000-0000-0000C7200000}"/>
    <cellStyle name="Normal 72 2 4 3 3 3" xfId="23472" xr:uid="{00000000-0005-0000-0000-0000C45B0000}"/>
    <cellStyle name="Normal 72 2 4 3 5" xfId="18459" xr:uid="{00000000-0005-0000-0000-00002F480000}"/>
    <cellStyle name="Normal 72 2 4 4" xfId="5013" xr:uid="{00000000-0005-0000-0000-0000A6130000}"/>
    <cellStyle name="Normal 72 2 4 4 2" xfId="15065" xr:uid="{00000000-0005-0000-0000-0000EA3A0000}"/>
    <cellStyle name="Normal 72 2 4 4 2 3" xfId="30160" xr:uid="{00000000-0005-0000-0000-0000E4750000}"/>
    <cellStyle name="Normal 72 2 4 4 3" xfId="10045" xr:uid="{00000000-0005-0000-0000-00004E270000}"/>
    <cellStyle name="Normal 72 2 4 4 3 3" xfId="25143" xr:uid="{00000000-0005-0000-0000-00004B620000}"/>
    <cellStyle name="Normal 72 2 4 4 5" xfId="20130" xr:uid="{00000000-0005-0000-0000-0000B64E0000}"/>
    <cellStyle name="Normal 72 2 4 5" xfId="11723" xr:uid="{00000000-0005-0000-0000-0000DC2D0000}"/>
    <cellStyle name="Normal 72 2 4 5 3" xfId="26818" xr:uid="{00000000-0005-0000-0000-0000D6680000}"/>
    <cellStyle name="Normal 72 2 4 6" xfId="6702" xr:uid="{00000000-0005-0000-0000-00003F1A0000}"/>
    <cellStyle name="Normal 72 2 4 6 3" xfId="21801" xr:uid="{00000000-0005-0000-0000-00003D550000}"/>
    <cellStyle name="Normal 72 2 4 8" xfId="16788" xr:uid="{00000000-0005-0000-0000-0000A8410000}"/>
    <cellStyle name="Normal 72 2 5" xfId="2050" xr:uid="{00000000-0005-0000-0000-000012080000}"/>
    <cellStyle name="Normal 72 2 5 2" xfId="3739" xr:uid="{00000000-0005-0000-0000-0000AC0E0000}"/>
    <cellStyle name="Normal 72 2 5 2 2" xfId="13812" xr:uid="{00000000-0005-0000-0000-000005360000}"/>
    <cellStyle name="Normal 72 2 5 2 2 3" xfId="28907" xr:uid="{00000000-0005-0000-0000-0000FF700000}"/>
    <cellStyle name="Normal 72 2 5 2 3" xfId="8792" xr:uid="{00000000-0005-0000-0000-000069220000}"/>
    <cellStyle name="Normal 72 2 5 2 3 3" xfId="23890" xr:uid="{00000000-0005-0000-0000-0000665D0000}"/>
    <cellStyle name="Normal 72 2 5 2 5" xfId="18877" xr:uid="{00000000-0005-0000-0000-0000D1490000}"/>
    <cellStyle name="Normal 72 2 5 3" xfId="5431" xr:uid="{00000000-0005-0000-0000-000048150000}"/>
    <cellStyle name="Normal 72 2 5 3 2" xfId="15483" xr:uid="{00000000-0005-0000-0000-00008C3C0000}"/>
    <cellStyle name="Normal 72 2 5 3 2 3" xfId="30578" xr:uid="{00000000-0005-0000-0000-000086770000}"/>
    <cellStyle name="Normal 72 2 5 3 3" xfId="10463" xr:uid="{00000000-0005-0000-0000-0000F0280000}"/>
    <cellStyle name="Normal 72 2 5 3 3 3" xfId="25561" xr:uid="{00000000-0005-0000-0000-0000ED630000}"/>
    <cellStyle name="Normal 72 2 5 3 5" xfId="20548" xr:uid="{00000000-0005-0000-0000-000058500000}"/>
    <cellStyle name="Normal 72 2 5 4" xfId="12141" xr:uid="{00000000-0005-0000-0000-00007E2F0000}"/>
    <cellStyle name="Normal 72 2 5 4 3" xfId="27236" xr:uid="{00000000-0005-0000-0000-0000786A0000}"/>
    <cellStyle name="Normal 72 2 5 5" xfId="7120" xr:uid="{00000000-0005-0000-0000-0000E11B0000}"/>
    <cellStyle name="Normal 72 2 5 5 3" xfId="22219" xr:uid="{00000000-0005-0000-0000-0000DF560000}"/>
    <cellStyle name="Normal 72 2 5 7" xfId="17206" xr:uid="{00000000-0005-0000-0000-00004A430000}"/>
    <cellStyle name="Normal 72 2 6" xfId="2902" xr:uid="{00000000-0005-0000-0000-0000670B0000}"/>
    <cellStyle name="Normal 72 2 6 2" xfId="12976" xr:uid="{00000000-0005-0000-0000-0000C1320000}"/>
    <cellStyle name="Normal 72 2 6 2 3" xfId="28071" xr:uid="{00000000-0005-0000-0000-0000BB6D0000}"/>
    <cellStyle name="Normal 72 2 6 3" xfId="7956" xr:uid="{00000000-0005-0000-0000-0000251F0000}"/>
    <cellStyle name="Normal 72 2 6 3 3" xfId="23054" xr:uid="{00000000-0005-0000-0000-0000225A0000}"/>
    <cellStyle name="Normal 72 2 6 5" xfId="18041" xr:uid="{00000000-0005-0000-0000-00008D460000}"/>
    <cellStyle name="Normal 72 2 7" xfId="4595" xr:uid="{00000000-0005-0000-0000-000004120000}"/>
    <cellStyle name="Normal 72 2 7 2" xfId="14647" xr:uid="{00000000-0005-0000-0000-000048390000}"/>
    <cellStyle name="Normal 72 2 7 2 3" xfId="29742" xr:uid="{00000000-0005-0000-0000-000042740000}"/>
    <cellStyle name="Normal 72 2 7 3" xfId="9627" xr:uid="{00000000-0005-0000-0000-0000AC250000}"/>
    <cellStyle name="Normal 72 2 7 3 3" xfId="24725" xr:uid="{00000000-0005-0000-0000-0000A9600000}"/>
    <cellStyle name="Normal 72 2 7 5" xfId="19712" xr:uid="{00000000-0005-0000-0000-0000144D0000}"/>
    <cellStyle name="Normal 72 2 8" xfId="11305" xr:uid="{00000000-0005-0000-0000-00003A2C0000}"/>
    <cellStyle name="Normal 72 2 8 3" xfId="26400" xr:uid="{00000000-0005-0000-0000-000034670000}"/>
    <cellStyle name="Normal 72 2 9" xfId="6284" xr:uid="{00000000-0005-0000-0000-00009D180000}"/>
    <cellStyle name="Normal 72 2 9 3" xfId="21383" xr:uid="{00000000-0005-0000-0000-00009B530000}"/>
    <cellStyle name="Normal 72 3" xfId="1249" xr:uid="{00000000-0005-0000-0000-0000F1040000}"/>
    <cellStyle name="Normal 72 3 10" xfId="16422" xr:uid="{00000000-0005-0000-0000-00003A400000}"/>
    <cellStyle name="Normal 72 3 2" xfId="1468" xr:uid="{00000000-0005-0000-0000-0000CC050000}"/>
    <cellStyle name="Normal 72 3 2 2" xfId="1889" xr:uid="{00000000-0005-0000-0000-000071070000}"/>
    <cellStyle name="Normal 72 3 2 2 2" xfId="2728" xr:uid="{00000000-0005-0000-0000-0000B80A0000}"/>
    <cellStyle name="Normal 72 3 2 2 2 2" xfId="4417" xr:uid="{00000000-0005-0000-0000-000052110000}"/>
    <cellStyle name="Normal 72 3 2 2 2 2 2" xfId="14490" xr:uid="{00000000-0005-0000-0000-0000AB380000}"/>
    <cellStyle name="Normal 72 3 2 2 2 2 2 3" xfId="29585" xr:uid="{00000000-0005-0000-0000-0000A5730000}"/>
    <cellStyle name="Normal 72 3 2 2 2 2 3" xfId="9470" xr:uid="{00000000-0005-0000-0000-00000F250000}"/>
    <cellStyle name="Normal 72 3 2 2 2 2 3 3" xfId="24568" xr:uid="{00000000-0005-0000-0000-00000C600000}"/>
    <cellStyle name="Normal 72 3 2 2 2 2 5" xfId="19555" xr:uid="{00000000-0005-0000-0000-0000774C0000}"/>
    <cellStyle name="Normal 72 3 2 2 2 3" xfId="6109" xr:uid="{00000000-0005-0000-0000-0000EE170000}"/>
    <cellStyle name="Normal 72 3 2 2 2 3 2" xfId="16161" xr:uid="{00000000-0005-0000-0000-0000323F0000}"/>
    <cellStyle name="Normal 72 3 2 2 2 3 2 3" xfId="31256" xr:uid="{00000000-0005-0000-0000-00002C7A0000}"/>
    <cellStyle name="Normal 72 3 2 2 2 3 3" xfId="11141" xr:uid="{00000000-0005-0000-0000-0000962B0000}"/>
    <cellStyle name="Normal 72 3 2 2 2 3 3 3" xfId="26239" xr:uid="{00000000-0005-0000-0000-000093660000}"/>
    <cellStyle name="Normal 72 3 2 2 2 3 5" xfId="21226" xr:uid="{00000000-0005-0000-0000-0000FE520000}"/>
    <cellStyle name="Normal 72 3 2 2 2 4" xfId="12819" xr:uid="{00000000-0005-0000-0000-000024320000}"/>
    <cellStyle name="Normal 72 3 2 2 2 4 3" xfId="27914" xr:uid="{00000000-0005-0000-0000-00001E6D0000}"/>
    <cellStyle name="Normal 72 3 2 2 2 5" xfId="7798" xr:uid="{00000000-0005-0000-0000-0000871E0000}"/>
    <cellStyle name="Normal 72 3 2 2 2 5 3" xfId="22897" xr:uid="{00000000-0005-0000-0000-000085590000}"/>
    <cellStyle name="Normal 72 3 2 2 2 7" xfId="17884" xr:uid="{00000000-0005-0000-0000-0000F0450000}"/>
    <cellStyle name="Normal 72 3 2 2 3" xfId="3580" xr:uid="{00000000-0005-0000-0000-00000D0E0000}"/>
    <cellStyle name="Normal 72 3 2 2 3 2" xfId="13654" xr:uid="{00000000-0005-0000-0000-000067350000}"/>
    <cellStyle name="Normal 72 3 2 2 3 2 3" xfId="28749" xr:uid="{00000000-0005-0000-0000-000061700000}"/>
    <cellStyle name="Normal 72 3 2 2 3 3" xfId="8634" xr:uid="{00000000-0005-0000-0000-0000CB210000}"/>
    <cellStyle name="Normal 72 3 2 2 3 3 3" xfId="23732" xr:uid="{00000000-0005-0000-0000-0000C85C0000}"/>
    <cellStyle name="Normal 72 3 2 2 3 5" xfId="18719" xr:uid="{00000000-0005-0000-0000-000033490000}"/>
    <cellStyle name="Normal 72 3 2 2 4" xfId="5273" xr:uid="{00000000-0005-0000-0000-0000AA140000}"/>
    <cellStyle name="Normal 72 3 2 2 4 2" xfId="15325" xr:uid="{00000000-0005-0000-0000-0000EE3B0000}"/>
    <cellStyle name="Normal 72 3 2 2 4 2 3" xfId="30420" xr:uid="{00000000-0005-0000-0000-0000E8760000}"/>
    <cellStyle name="Normal 72 3 2 2 4 3" xfId="10305" xr:uid="{00000000-0005-0000-0000-000052280000}"/>
    <cellStyle name="Normal 72 3 2 2 4 3 3" xfId="25403" xr:uid="{00000000-0005-0000-0000-00004F630000}"/>
    <cellStyle name="Normal 72 3 2 2 4 5" xfId="20390" xr:uid="{00000000-0005-0000-0000-0000BA4F0000}"/>
    <cellStyle name="Normal 72 3 2 2 5" xfId="11983" xr:uid="{00000000-0005-0000-0000-0000E02E0000}"/>
    <cellStyle name="Normal 72 3 2 2 5 3" xfId="27078" xr:uid="{00000000-0005-0000-0000-0000DA690000}"/>
    <cellStyle name="Normal 72 3 2 2 6" xfId="6962" xr:uid="{00000000-0005-0000-0000-0000431B0000}"/>
    <cellStyle name="Normal 72 3 2 2 6 3" xfId="22061" xr:uid="{00000000-0005-0000-0000-000041560000}"/>
    <cellStyle name="Normal 72 3 2 2 8" xfId="17048" xr:uid="{00000000-0005-0000-0000-0000AC420000}"/>
    <cellStyle name="Normal 72 3 2 3" xfId="2310" xr:uid="{00000000-0005-0000-0000-000016090000}"/>
    <cellStyle name="Normal 72 3 2 3 2" xfId="3999" xr:uid="{00000000-0005-0000-0000-0000B00F0000}"/>
    <cellStyle name="Normal 72 3 2 3 2 2" xfId="14072" xr:uid="{00000000-0005-0000-0000-000009370000}"/>
    <cellStyle name="Normal 72 3 2 3 2 2 3" xfId="29167" xr:uid="{00000000-0005-0000-0000-000003720000}"/>
    <cellStyle name="Normal 72 3 2 3 2 3" xfId="9052" xr:uid="{00000000-0005-0000-0000-00006D230000}"/>
    <cellStyle name="Normal 72 3 2 3 2 3 3" xfId="24150" xr:uid="{00000000-0005-0000-0000-00006A5E0000}"/>
    <cellStyle name="Normal 72 3 2 3 2 5" xfId="19137" xr:uid="{00000000-0005-0000-0000-0000D54A0000}"/>
    <cellStyle name="Normal 72 3 2 3 3" xfId="5691" xr:uid="{00000000-0005-0000-0000-00004C160000}"/>
    <cellStyle name="Normal 72 3 2 3 3 2" xfId="15743" xr:uid="{00000000-0005-0000-0000-0000903D0000}"/>
    <cellStyle name="Normal 72 3 2 3 3 2 3" xfId="30838" xr:uid="{00000000-0005-0000-0000-00008A780000}"/>
    <cellStyle name="Normal 72 3 2 3 3 3" xfId="10723" xr:uid="{00000000-0005-0000-0000-0000F4290000}"/>
    <cellStyle name="Normal 72 3 2 3 3 3 3" xfId="25821" xr:uid="{00000000-0005-0000-0000-0000F1640000}"/>
    <cellStyle name="Normal 72 3 2 3 3 5" xfId="20808" xr:uid="{00000000-0005-0000-0000-00005C510000}"/>
    <cellStyle name="Normal 72 3 2 3 4" xfId="12401" xr:uid="{00000000-0005-0000-0000-000082300000}"/>
    <cellStyle name="Normal 72 3 2 3 4 3" xfId="27496" xr:uid="{00000000-0005-0000-0000-00007C6B0000}"/>
    <cellStyle name="Normal 72 3 2 3 5" xfId="7380" xr:uid="{00000000-0005-0000-0000-0000E51C0000}"/>
    <cellStyle name="Normal 72 3 2 3 5 3" xfId="22479" xr:uid="{00000000-0005-0000-0000-0000E3570000}"/>
    <cellStyle name="Normal 72 3 2 3 7" xfId="17466" xr:uid="{00000000-0005-0000-0000-00004E440000}"/>
    <cellStyle name="Normal 72 3 2 4" xfId="3162" xr:uid="{00000000-0005-0000-0000-00006B0C0000}"/>
    <cellStyle name="Normal 72 3 2 4 2" xfId="13236" xr:uid="{00000000-0005-0000-0000-0000C5330000}"/>
    <cellStyle name="Normal 72 3 2 4 2 3" xfId="28331" xr:uid="{00000000-0005-0000-0000-0000BF6E0000}"/>
    <cellStyle name="Normal 72 3 2 4 3" xfId="8216" xr:uid="{00000000-0005-0000-0000-000029200000}"/>
    <cellStyle name="Normal 72 3 2 4 3 3" xfId="23314" xr:uid="{00000000-0005-0000-0000-0000265B0000}"/>
    <cellStyle name="Normal 72 3 2 4 5" xfId="18301" xr:uid="{00000000-0005-0000-0000-000091470000}"/>
    <cellStyle name="Normal 72 3 2 5" xfId="4855" xr:uid="{00000000-0005-0000-0000-000008130000}"/>
    <cellStyle name="Normal 72 3 2 5 2" xfId="14907" xr:uid="{00000000-0005-0000-0000-00004C3A0000}"/>
    <cellStyle name="Normal 72 3 2 5 2 3" xfId="30002" xr:uid="{00000000-0005-0000-0000-000046750000}"/>
    <cellStyle name="Normal 72 3 2 5 3" xfId="9887" xr:uid="{00000000-0005-0000-0000-0000B0260000}"/>
    <cellStyle name="Normal 72 3 2 5 3 3" xfId="24985" xr:uid="{00000000-0005-0000-0000-0000AD610000}"/>
    <cellStyle name="Normal 72 3 2 5 5" xfId="19972" xr:uid="{00000000-0005-0000-0000-0000184E0000}"/>
    <cellStyle name="Normal 72 3 2 6" xfId="11565" xr:uid="{00000000-0005-0000-0000-00003E2D0000}"/>
    <cellStyle name="Normal 72 3 2 6 3" xfId="26660" xr:uid="{00000000-0005-0000-0000-000038680000}"/>
    <cellStyle name="Normal 72 3 2 7" xfId="6544" xr:uid="{00000000-0005-0000-0000-0000A1190000}"/>
    <cellStyle name="Normal 72 3 2 7 3" xfId="21643" xr:uid="{00000000-0005-0000-0000-00009F540000}"/>
    <cellStyle name="Normal 72 3 2 9" xfId="16630" xr:uid="{00000000-0005-0000-0000-00000A410000}"/>
    <cellStyle name="Normal 72 3 3" xfId="1681" xr:uid="{00000000-0005-0000-0000-0000A1060000}"/>
    <cellStyle name="Normal 72 3 3 2" xfId="2520" xr:uid="{00000000-0005-0000-0000-0000E8090000}"/>
    <cellStyle name="Normal 72 3 3 2 2" xfId="4209" xr:uid="{00000000-0005-0000-0000-000082100000}"/>
    <cellStyle name="Normal 72 3 3 2 2 2" xfId="14282" xr:uid="{00000000-0005-0000-0000-0000DB370000}"/>
    <cellStyle name="Normal 72 3 3 2 2 2 3" xfId="29377" xr:uid="{00000000-0005-0000-0000-0000D5720000}"/>
    <cellStyle name="Normal 72 3 3 2 2 3" xfId="9262" xr:uid="{00000000-0005-0000-0000-00003F240000}"/>
    <cellStyle name="Normal 72 3 3 2 2 3 3" xfId="24360" xr:uid="{00000000-0005-0000-0000-00003C5F0000}"/>
    <cellStyle name="Normal 72 3 3 2 2 5" xfId="19347" xr:uid="{00000000-0005-0000-0000-0000A74B0000}"/>
    <cellStyle name="Normal 72 3 3 2 3" xfId="5901" xr:uid="{00000000-0005-0000-0000-00001E170000}"/>
    <cellStyle name="Normal 72 3 3 2 3 2" xfId="15953" xr:uid="{00000000-0005-0000-0000-0000623E0000}"/>
    <cellStyle name="Normal 72 3 3 2 3 2 3" xfId="31048" xr:uid="{00000000-0005-0000-0000-00005C790000}"/>
    <cellStyle name="Normal 72 3 3 2 3 3" xfId="10933" xr:uid="{00000000-0005-0000-0000-0000C62A0000}"/>
    <cellStyle name="Normal 72 3 3 2 3 3 3" xfId="26031" xr:uid="{00000000-0005-0000-0000-0000C3650000}"/>
    <cellStyle name="Normal 72 3 3 2 3 5" xfId="21018" xr:uid="{00000000-0005-0000-0000-00002E520000}"/>
    <cellStyle name="Normal 72 3 3 2 4" xfId="12611" xr:uid="{00000000-0005-0000-0000-000054310000}"/>
    <cellStyle name="Normal 72 3 3 2 4 3" xfId="27706" xr:uid="{00000000-0005-0000-0000-00004E6C0000}"/>
    <cellStyle name="Normal 72 3 3 2 5" xfId="7590" xr:uid="{00000000-0005-0000-0000-0000B71D0000}"/>
    <cellStyle name="Normal 72 3 3 2 5 3" xfId="22689" xr:uid="{00000000-0005-0000-0000-0000B5580000}"/>
    <cellStyle name="Normal 72 3 3 2 7" xfId="17676" xr:uid="{00000000-0005-0000-0000-000020450000}"/>
    <cellStyle name="Normal 72 3 3 3" xfId="3372" xr:uid="{00000000-0005-0000-0000-00003D0D0000}"/>
    <cellStyle name="Normal 72 3 3 3 2" xfId="13446" xr:uid="{00000000-0005-0000-0000-000097340000}"/>
    <cellStyle name="Normal 72 3 3 3 2 3" xfId="28541" xr:uid="{00000000-0005-0000-0000-0000916F0000}"/>
    <cellStyle name="Normal 72 3 3 3 3" xfId="8426" xr:uid="{00000000-0005-0000-0000-0000FB200000}"/>
    <cellStyle name="Normal 72 3 3 3 3 3" xfId="23524" xr:uid="{00000000-0005-0000-0000-0000F85B0000}"/>
    <cellStyle name="Normal 72 3 3 3 5" xfId="18511" xr:uid="{00000000-0005-0000-0000-000063480000}"/>
    <cellStyle name="Normal 72 3 3 4" xfId="5065" xr:uid="{00000000-0005-0000-0000-0000DA130000}"/>
    <cellStyle name="Normal 72 3 3 4 2" xfId="15117" xr:uid="{00000000-0005-0000-0000-00001E3B0000}"/>
    <cellStyle name="Normal 72 3 3 4 2 3" xfId="30212" xr:uid="{00000000-0005-0000-0000-000018760000}"/>
    <cellStyle name="Normal 72 3 3 4 3" xfId="10097" xr:uid="{00000000-0005-0000-0000-000082270000}"/>
    <cellStyle name="Normal 72 3 3 4 3 3" xfId="25195" xr:uid="{00000000-0005-0000-0000-00007F620000}"/>
    <cellStyle name="Normal 72 3 3 4 5" xfId="20182" xr:uid="{00000000-0005-0000-0000-0000EA4E0000}"/>
    <cellStyle name="Normal 72 3 3 5" xfId="11775" xr:uid="{00000000-0005-0000-0000-0000102E0000}"/>
    <cellStyle name="Normal 72 3 3 5 3" xfId="26870" xr:uid="{00000000-0005-0000-0000-00000A690000}"/>
    <cellStyle name="Normal 72 3 3 6" xfId="6754" xr:uid="{00000000-0005-0000-0000-0000731A0000}"/>
    <cellStyle name="Normal 72 3 3 6 3" xfId="21853" xr:uid="{00000000-0005-0000-0000-000071550000}"/>
    <cellStyle name="Normal 72 3 3 8" xfId="16840" xr:uid="{00000000-0005-0000-0000-0000DC410000}"/>
    <cellStyle name="Normal 72 3 4" xfId="2102" xr:uid="{00000000-0005-0000-0000-000046080000}"/>
    <cellStyle name="Normal 72 3 4 2" xfId="3791" xr:uid="{00000000-0005-0000-0000-0000E00E0000}"/>
    <cellStyle name="Normal 72 3 4 2 2" xfId="13864" xr:uid="{00000000-0005-0000-0000-000039360000}"/>
    <cellStyle name="Normal 72 3 4 2 2 3" xfId="28959" xr:uid="{00000000-0005-0000-0000-000033710000}"/>
    <cellStyle name="Normal 72 3 4 2 3" xfId="8844" xr:uid="{00000000-0005-0000-0000-00009D220000}"/>
    <cellStyle name="Normal 72 3 4 2 3 3" xfId="23942" xr:uid="{00000000-0005-0000-0000-00009A5D0000}"/>
    <cellStyle name="Normal 72 3 4 2 5" xfId="18929" xr:uid="{00000000-0005-0000-0000-0000054A0000}"/>
    <cellStyle name="Normal 72 3 4 3" xfId="5483" xr:uid="{00000000-0005-0000-0000-00007C150000}"/>
    <cellStyle name="Normal 72 3 4 3 2" xfId="15535" xr:uid="{00000000-0005-0000-0000-0000C03C0000}"/>
    <cellStyle name="Normal 72 3 4 3 2 3" xfId="30630" xr:uid="{00000000-0005-0000-0000-0000BA770000}"/>
    <cellStyle name="Normal 72 3 4 3 3" xfId="10515" xr:uid="{00000000-0005-0000-0000-000024290000}"/>
    <cellStyle name="Normal 72 3 4 3 3 3" xfId="25613" xr:uid="{00000000-0005-0000-0000-000021640000}"/>
    <cellStyle name="Normal 72 3 4 3 5" xfId="20600" xr:uid="{00000000-0005-0000-0000-00008C500000}"/>
    <cellStyle name="Normal 72 3 4 4" xfId="12193" xr:uid="{00000000-0005-0000-0000-0000B22F0000}"/>
    <cellStyle name="Normal 72 3 4 4 3" xfId="27288" xr:uid="{00000000-0005-0000-0000-0000AC6A0000}"/>
    <cellStyle name="Normal 72 3 4 5" xfId="7172" xr:uid="{00000000-0005-0000-0000-0000151C0000}"/>
    <cellStyle name="Normal 72 3 4 5 3" xfId="22271" xr:uid="{00000000-0005-0000-0000-000013570000}"/>
    <cellStyle name="Normal 72 3 4 7" xfId="17258" xr:uid="{00000000-0005-0000-0000-00007E430000}"/>
    <cellStyle name="Normal 72 3 5" xfId="2954" xr:uid="{00000000-0005-0000-0000-00009B0B0000}"/>
    <cellStyle name="Normal 72 3 5 2" xfId="13028" xr:uid="{00000000-0005-0000-0000-0000F5320000}"/>
    <cellStyle name="Normal 72 3 5 2 3" xfId="28123" xr:uid="{00000000-0005-0000-0000-0000EF6D0000}"/>
    <cellStyle name="Normal 72 3 5 3" xfId="8008" xr:uid="{00000000-0005-0000-0000-0000591F0000}"/>
    <cellStyle name="Normal 72 3 5 3 3" xfId="23106" xr:uid="{00000000-0005-0000-0000-0000565A0000}"/>
    <cellStyle name="Normal 72 3 5 5" xfId="18093" xr:uid="{00000000-0005-0000-0000-0000C1460000}"/>
    <cellStyle name="Normal 72 3 6" xfId="4647" xr:uid="{00000000-0005-0000-0000-000038120000}"/>
    <cellStyle name="Normal 72 3 6 2" xfId="14699" xr:uid="{00000000-0005-0000-0000-00007C390000}"/>
    <cellStyle name="Normal 72 3 6 2 3" xfId="29794" xr:uid="{00000000-0005-0000-0000-000076740000}"/>
    <cellStyle name="Normal 72 3 6 3" xfId="9679" xr:uid="{00000000-0005-0000-0000-0000E0250000}"/>
    <cellStyle name="Normal 72 3 6 3 3" xfId="24777" xr:uid="{00000000-0005-0000-0000-0000DD600000}"/>
    <cellStyle name="Normal 72 3 6 5" xfId="19764" xr:uid="{00000000-0005-0000-0000-0000484D0000}"/>
    <cellStyle name="Normal 72 3 7" xfId="11357" xr:uid="{00000000-0005-0000-0000-00006E2C0000}"/>
    <cellStyle name="Normal 72 3 7 3" xfId="26452" xr:uid="{00000000-0005-0000-0000-000068670000}"/>
    <cellStyle name="Normal 72 3 8" xfId="6336" xr:uid="{00000000-0005-0000-0000-0000D1180000}"/>
    <cellStyle name="Normal 72 3 8 3" xfId="21435" xr:uid="{00000000-0005-0000-0000-0000CF530000}"/>
    <cellStyle name="Normal 72 4" xfId="1362" xr:uid="{00000000-0005-0000-0000-000062050000}"/>
    <cellStyle name="Normal 72 4 2" xfId="1785" xr:uid="{00000000-0005-0000-0000-000009070000}"/>
    <cellStyle name="Normal 72 4 2 2" xfId="2624" xr:uid="{00000000-0005-0000-0000-0000500A0000}"/>
    <cellStyle name="Normal 72 4 2 2 2" xfId="4313" xr:uid="{00000000-0005-0000-0000-0000EA100000}"/>
    <cellStyle name="Normal 72 4 2 2 2 2" xfId="14386" xr:uid="{00000000-0005-0000-0000-000043380000}"/>
    <cellStyle name="Normal 72 4 2 2 2 2 3" xfId="29481" xr:uid="{00000000-0005-0000-0000-00003D730000}"/>
    <cellStyle name="Normal 72 4 2 2 2 3" xfId="9366" xr:uid="{00000000-0005-0000-0000-0000A7240000}"/>
    <cellStyle name="Normal 72 4 2 2 2 3 3" xfId="24464" xr:uid="{00000000-0005-0000-0000-0000A45F0000}"/>
    <cellStyle name="Normal 72 4 2 2 2 5" xfId="19451" xr:uid="{00000000-0005-0000-0000-00000F4C0000}"/>
    <cellStyle name="Normal 72 4 2 2 3" xfId="6005" xr:uid="{00000000-0005-0000-0000-000086170000}"/>
    <cellStyle name="Normal 72 4 2 2 3 2" xfId="16057" xr:uid="{00000000-0005-0000-0000-0000CA3E0000}"/>
    <cellStyle name="Normal 72 4 2 2 3 2 3" xfId="31152" xr:uid="{00000000-0005-0000-0000-0000C4790000}"/>
    <cellStyle name="Normal 72 4 2 2 3 3" xfId="11037" xr:uid="{00000000-0005-0000-0000-00002E2B0000}"/>
    <cellStyle name="Normal 72 4 2 2 3 3 3" xfId="26135" xr:uid="{00000000-0005-0000-0000-00002B660000}"/>
    <cellStyle name="Normal 72 4 2 2 3 5" xfId="21122" xr:uid="{00000000-0005-0000-0000-000096520000}"/>
    <cellStyle name="Normal 72 4 2 2 4" xfId="12715" xr:uid="{00000000-0005-0000-0000-0000BC310000}"/>
    <cellStyle name="Normal 72 4 2 2 4 3" xfId="27810" xr:uid="{00000000-0005-0000-0000-0000B66C0000}"/>
    <cellStyle name="Normal 72 4 2 2 5" xfId="7694" xr:uid="{00000000-0005-0000-0000-00001F1E0000}"/>
    <cellStyle name="Normal 72 4 2 2 5 3" xfId="22793" xr:uid="{00000000-0005-0000-0000-00001D590000}"/>
    <cellStyle name="Normal 72 4 2 2 7" xfId="17780" xr:uid="{00000000-0005-0000-0000-000088450000}"/>
    <cellStyle name="Normal 72 4 2 3" xfId="3476" xr:uid="{00000000-0005-0000-0000-0000A50D0000}"/>
    <cellStyle name="Normal 72 4 2 3 2" xfId="13550" xr:uid="{00000000-0005-0000-0000-0000FF340000}"/>
    <cellStyle name="Normal 72 4 2 3 2 3" xfId="28645" xr:uid="{00000000-0005-0000-0000-0000F96F0000}"/>
    <cellStyle name="Normal 72 4 2 3 3" xfId="8530" xr:uid="{00000000-0005-0000-0000-000063210000}"/>
    <cellStyle name="Normal 72 4 2 3 3 3" xfId="23628" xr:uid="{00000000-0005-0000-0000-0000605C0000}"/>
    <cellStyle name="Normal 72 4 2 3 5" xfId="18615" xr:uid="{00000000-0005-0000-0000-0000CB480000}"/>
    <cellStyle name="Normal 72 4 2 4" xfId="5169" xr:uid="{00000000-0005-0000-0000-000042140000}"/>
    <cellStyle name="Normal 72 4 2 4 2" xfId="15221" xr:uid="{00000000-0005-0000-0000-0000863B0000}"/>
    <cellStyle name="Normal 72 4 2 4 2 3" xfId="30316" xr:uid="{00000000-0005-0000-0000-000080760000}"/>
    <cellStyle name="Normal 72 4 2 4 3" xfId="10201" xr:uid="{00000000-0005-0000-0000-0000EA270000}"/>
    <cellStyle name="Normal 72 4 2 4 3 3" xfId="25299" xr:uid="{00000000-0005-0000-0000-0000E7620000}"/>
    <cellStyle name="Normal 72 4 2 4 5" xfId="20286" xr:uid="{00000000-0005-0000-0000-0000524F0000}"/>
    <cellStyle name="Normal 72 4 2 5" xfId="11879" xr:uid="{00000000-0005-0000-0000-0000782E0000}"/>
    <cellStyle name="Normal 72 4 2 5 3" xfId="26974" xr:uid="{00000000-0005-0000-0000-000072690000}"/>
    <cellStyle name="Normal 72 4 2 6" xfId="6858" xr:uid="{00000000-0005-0000-0000-0000DB1A0000}"/>
    <cellStyle name="Normal 72 4 2 6 3" xfId="21957" xr:uid="{00000000-0005-0000-0000-0000D9550000}"/>
    <cellStyle name="Normal 72 4 2 8" xfId="16944" xr:uid="{00000000-0005-0000-0000-000044420000}"/>
    <cellStyle name="Normal 72 4 3" xfId="2206" xr:uid="{00000000-0005-0000-0000-0000AE080000}"/>
    <cellStyle name="Normal 72 4 3 2" xfId="3895" xr:uid="{00000000-0005-0000-0000-0000480F0000}"/>
    <cellStyle name="Normal 72 4 3 2 2" xfId="13968" xr:uid="{00000000-0005-0000-0000-0000A1360000}"/>
    <cellStyle name="Normal 72 4 3 2 2 3" xfId="29063" xr:uid="{00000000-0005-0000-0000-00009B710000}"/>
    <cellStyle name="Normal 72 4 3 2 3" xfId="8948" xr:uid="{00000000-0005-0000-0000-000005230000}"/>
    <cellStyle name="Normal 72 4 3 2 3 3" xfId="24046" xr:uid="{00000000-0005-0000-0000-0000025E0000}"/>
    <cellStyle name="Normal 72 4 3 2 5" xfId="19033" xr:uid="{00000000-0005-0000-0000-00006D4A0000}"/>
    <cellStyle name="Normal 72 4 3 3" xfId="5587" xr:uid="{00000000-0005-0000-0000-0000E4150000}"/>
    <cellStyle name="Normal 72 4 3 3 2" xfId="15639" xr:uid="{00000000-0005-0000-0000-0000283D0000}"/>
    <cellStyle name="Normal 72 4 3 3 2 3" xfId="30734" xr:uid="{00000000-0005-0000-0000-000022780000}"/>
    <cellStyle name="Normal 72 4 3 3 3" xfId="10619" xr:uid="{00000000-0005-0000-0000-00008C290000}"/>
    <cellStyle name="Normal 72 4 3 3 3 3" xfId="25717" xr:uid="{00000000-0005-0000-0000-000089640000}"/>
    <cellStyle name="Normal 72 4 3 3 5" xfId="20704" xr:uid="{00000000-0005-0000-0000-0000F4500000}"/>
    <cellStyle name="Normal 72 4 3 4" xfId="12297" xr:uid="{00000000-0005-0000-0000-00001A300000}"/>
    <cellStyle name="Normal 72 4 3 4 3" xfId="27392" xr:uid="{00000000-0005-0000-0000-0000146B0000}"/>
    <cellStyle name="Normal 72 4 3 5" xfId="7276" xr:uid="{00000000-0005-0000-0000-00007D1C0000}"/>
    <cellStyle name="Normal 72 4 3 5 3" xfId="22375" xr:uid="{00000000-0005-0000-0000-00007B570000}"/>
    <cellStyle name="Normal 72 4 3 7" xfId="17362" xr:uid="{00000000-0005-0000-0000-0000E6430000}"/>
    <cellStyle name="Normal 72 4 4" xfId="3058" xr:uid="{00000000-0005-0000-0000-0000030C0000}"/>
    <cellStyle name="Normal 72 4 4 2" xfId="13132" xr:uid="{00000000-0005-0000-0000-00005D330000}"/>
    <cellStyle name="Normal 72 4 4 2 3" xfId="28227" xr:uid="{00000000-0005-0000-0000-0000576E0000}"/>
    <cellStyle name="Normal 72 4 4 3" xfId="8112" xr:uid="{00000000-0005-0000-0000-0000C11F0000}"/>
    <cellStyle name="Normal 72 4 4 3 3" xfId="23210" xr:uid="{00000000-0005-0000-0000-0000BE5A0000}"/>
    <cellStyle name="Normal 72 4 4 5" xfId="18197" xr:uid="{00000000-0005-0000-0000-000029470000}"/>
    <cellStyle name="Normal 72 4 5" xfId="4751" xr:uid="{00000000-0005-0000-0000-0000A0120000}"/>
    <cellStyle name="Normal 72 4 5 2" xfId="14803" xr:uid="{00000000-0005-0000-0000-0000E4390000}"/>
    <cellStyle name="Normal 72 4 5 2 3" xfId="29898" xr:uid="{00000000-0005-0000-0000-0000DE740000}"/>
    <cellStyle name="Normal 72 4 5 3" xfId="9783" xr:uid="{00000000-0005-0000-0000-000048260000}"/>
    <cellStyle name="Normal 72 4 5 3 3" xfId="24881" xr:uid="{00000000-0005-0000-0000-000045610000}"/>
    <cellStyle name="Normal 72 4 5 5" xfId="19868" xr:uid="{00000000-0005-0000-0000-0000B04D0000}"/>
    <cellStyle name="Normal 72 4 6" xfId="11461" xr:uid="{00000000-0005-0000-0000-0000D62C0000}"/>
    <cellStyle name="Normal 72 4 6 3" xfId="26556" xr:uid="{00000000-0005-0000-0000-0000D0670000}"/>
    <cellStyle name="Normal 72 4 7" xfId="6440" xr:uid="{00000000-0005-0000-0000-000039190000}"/>
    <cellStyle name="Normal 72 4 7 3" xfId="21539" xr:uid="{00000000-0005-0000-0000-000037540000}"/>
    <cellStyle name="Normal 72 4 9" xfId="16526" xr:uid="{00000000-0005-0000-0000-0000A2400000}"/>
    <cellStyle name="Normal 72 5" xfId="1575" xr:uid="{00000000-0005-0000-0000-000037060000}"/>
    <cellStyle name="Normal 72 5 2" xfId="2416" xr:uid="{00000000-0005-0000-0000-000080090000}"/>
    <cellStyle name="Normal 72 5 2 2" xfId="4105" xr:uid="{00000000-0005-0000-0000-00001A100000}"/>
    <cellStyle name="Normal 72 5 2 2 2" xfId="14178" xr:uid="{00000000-0005-0000-0000-000073370000}"/>
    <cellStyle name="Normal 72 5 2 2 2 3" xfId="29273" xr:uid="{00000000-0005-0000-0000-00006D720000}"/>
    <cellStyle name="Normal 72 5 2 2 3" xfId="9158" xr:uid="{00000000-0005-0000-0000-0000D7230000}"/>
    <cellStyle name="Normal 72 5 2 2 3 3" xfId="24256" xr:uid="{00000000-0005-0000-0000-0000D45E0000}"/>
    <cellStyle name="Normal 72 5 2 2 5" xfId="19243" xr:uid="{00000000-0005-0000-0000-00003F4B0000}"/>
    <cellStyle name="Normal 72 5 2 3" xfId="5797" xr:uid="{00000000-0005-0000-0000-0000B6160000}"/>
    <cellStyle name="Normal 72 5 2 3 2" xfId="15849" xr:uid="{00000000-0005-0000-0000-0000FA3D0000}"/>
    <cellStyle name="Normal 72 5 2 3 2 3" xfId="30944" xr:uid="{00000000-0005-0000-0000-0000F4780000}"/>
    <cellStyle name="Normal 72 5 2 3 3" xfId="10829" xr:uid="{00000000-0005-0000-0000-00005E2A0000}"/>
    <cellStyle name="Normal 72 5 2 3 3 3" xfId="25927" xr:uid="{00000000-0005-0000-0000-00005B650000}"/>
    <cellStyle name="Normal 72 5 2 3 5" xfId="20914" xr:uid="{00000000-0005-0000-0000-0000C6510000}"/>
    <cellStyle name="Normal 72 5 2 4" xfId="12507" xr:uid="{00000000-0005-0000-0000-0000EC300000}"/>
    <cellStyle name="Normal 72 5 2 4 3" xfId="27602" xr:uid="{00000000-0005-0000-0000-0000E66B0000}"/>
    <cellStyle name="Normal 72 5 2 5" xfId="7486" xr:uid="{00000000-0005-0000-0000-00004F1D0000}"/>
    <cellStyle name="Normal 72 5 2 5 3" xfId="22585" xr:uid="{00000000-0005-0000-0000-00004D580000}"/>
    <cellStyle name="Normal 72 5 2 7" xfId="17572" xr:uid="{00000000-0005-0000-0000-0000B8440000}"/>
    <cellStyle name="Normal 72 5 3" xfId="3268" xr:uid="{00000000-0005-0000-0000-0000D50C0000}"/>
    <cellStyle name="Normal 72 5 3 2" xfId="13342" xr:uid="{00000000-0005-0000-0000-00002F340000}"/>
    <cellStyle name="Normal 72 5 3 2 3" xfId="28437" xr:uid="{00000000-0005-0000-0000-0000296F0000}"/>
    <cellStyle name="Normal 72 5 3 3" xfId="8322" xr:uid="{00000000-0005-0000-0000-000093200000}"/>
    <cellStyle name="Normal 72 5 3 3 3" xfId="23420" xr:uid="{00000000-0005-0000-0000-0000905B0000}"/>
    <cellStyle name="Normal 72 5 3 5" xfId="18407" xr:uid="{00000000-0005-0000-0000-0000FB470000}"/>
    <cellStyle name="Normal 72 5 4" xfId="4961" xr:uid="{00000000-0005-0000-0000-000072130000}"/>
    <cellStyle name="Normal 72 5 4 2" xfId="15013" xr:uid="{00000000-0005-0000-0000-0000B63A0000}"/>
    <cellStyle name="Normal 72 5 4 2 3" xfId="30108" xr:uid="{00000000-0005-0000-0000-0000B0750000}"/>
    <cellStyle name="Normal 72 5 4 3" xfId="9993" xr:uid="{00000000-0005-0000-0000-00001A270000}"/>
    <cellStyle name="Normal 72 5 4 3 3" xfId="25091" xr:uid="{00000000-0005-0000-0000-000017620000}"/>
    <cellStyle name="Normal 72 5 4 5" xfId="20078" xr:uid="{00000000-0005-0000-0000-0000824E0000}"/>
    <cellStyle name="Normal 72 5 5" xfId="11671" xr:uid="{00000000-0005-0000-0000-0000A82D0000}"/>
    <cellStyle name="Normal 72 5 5 3" xfId="26766" xr:uid="{00000000-0005-0000-0000-0000A2680000}"/>
    <cellStyle name="Normal 72 5 6" xfId="6650" xr:uid="{00000000-0005-0000-0000-00000B1A0000}"/>
    <cellStyle name="Normal 72 5 6 3" xfId="21749" xr:uid="{00000000-0005-0000-0000-000009550000}"/>
    <cellStyle name="Normal 72 5 8" xfId="16736" xr:uid="{00000000-0005-0000-0000-000074410000}"/>
    <cellStyle name="Normal 72 6" xfId="1996" xr:uid="{00000000-0005-0000-0000-0000DC070000}"/>
    <cellStyle name="Normal 72 6 2" xfId="3687" xr:uid="{00000000-0005-0000-0000-0000780E0000}"/>
    <cellStyle name="Normal 72 6 2 2" xfId="13760" xr:uid="{00000000-0005-0000-0000-0000D1350000}"/>
    <cellStyle name="Normal 72 6 2 2 3" xfId="28855" xr:uid="{00000000-0005-0000-0000-0000CB700000}"/>
    <cellStyle name="Normal 72 6 2 3" xfId="8740" xr:uid="{00000000-0005-0000-0000-000035220000}"/>
    <cellStyle name="Normal 72 6 2 3 3" xfId="23838" xr:uid="{00000000-0005-0000-0000-0000325D0000}"/>
    <cellStyle name="Normal 72 6 2 5" xfId="18825" xr:uid="{00000000-0005-0000-0000-00009D490000}"/>
    <cellStyle name="Normal 72 6 3" xfId="5379" xr:uid="{00000000-0005-0000-0000-000014150000}"/>
    <cellStyle name="Normal 72 6 3 2" xfId="15431" xr:uid="{00000000-0005-0000-0000-0000583C0000}"/>
    <cellStyle name="Normal 72 6 3 2 3" xfId="30526" xr:uid="{00000000-0005-0000-0000-000052770000}"/>
    <cellStyle name="Normal 72 6 3 3" xfId="10411" xr:uid="{00000000-0005-0000-0000-0000BC280000}"/>
    <cellStyle name="Normal 72 6 3 3 3" xfId="25509" xr:uid="{00000000-0005-0000-0000-0000B9630000}"/>
    <cellStyle name="Normal 72 6 3 5" xfId="20496" xr:uid="{00000000-0005-0000-0000-000024500000}"/>
    <cellStyle name="Normal 72 6 4" xfId="12089" xr:uid="{00000000-0005-0000-0000-00004A2F0000}"/>
    <cellStyle name="Normal 72 6 4 3" xfId="27184" xr:uid="{00000000-0005-0000-0000-0000446A0000}"/>
    <cellStyle name="Normal 72 6 5" xfId="7068" xr:uid="{00000000-0005-0000-0000-0000AD1B0000}"/>
    <cellStyle name="Normal 72 6 5 3" xfId="22167" xr:uid="{00000000-0005-0000-0000-0000AB560000}"/>
    <cellStyle name="Normal 72 6 7" xfId="17154" xr:uid="{00000000-0005-0000-0000-000016430000}"/>
    <cellStyle name="Normal 72 7" xfId="2847" xr:uid="{00000000-0005-0000-0000-0000300B0000}"/>
    <cellStyle name="Normal 72 7 2" xfId="12924" xr:uid="{00000000-0005-0000-0000-00008D320000}"/>
    <cellStyle name="Normal 72 7 2 3" xfId="28019" xr:uid="{00000000-0005-0000-0000-0000876D0000}"/>
    <cellStyle name="Normal 72 7 3" xfId="7904" xr:uid="{00000000-0005-0000-0000-0000F11E0000}"/>
    <cellStyle name="Normal 72 7 3 3" xfId="23002" xr:uid="{00000000-0005-0000-0000-0000EE590000}"/>
    <cellStyle name="Normal 72 7 5" xfId="17989" xr:uid="{00000000-0005-0000-0000-000059460000}"/>
    <cellStyle name="Normal 72 8" xfId="4541" xr:uid="{00000000-0005-0000-0000-0000CE110000}"/>
    <cellStyle name="Normal 72 8 2" xfId="14595" xr:uid="{00000000-0005-0000-0000-000014390000}"/>
    <cellStyle name="Normal 72 8 2 3" xfId="29690" xr:uid="{00000000-0005-0000-0000-00000E740000}"/>
    <cellStyle name="Normal 72 8 3" xfId="9575" xr:uid="{00000000-0005-0000-0000-000078250000}"/>
    <cellStyle name="Normal 72 8 3 3" xfId="24673" xr:uid="{00000000-0005-0000-0000-000075600000}"/>
    <cellStyle name="Normal 72 8 5" xfId="19660" xr:uid="{00000000-0005-0000-0000-0000E04C0000}"/>
    <cellStyle name="Normal 72 9" xfId="11251" xr:uid="{00000000-0005-0000-0000-0000042C0000}"/>
    <cellStyle name="Normal 72 9 3" xfId="26348" xr:uid="{00000000-0005-0000-0000-000000670000}"/>
    <cellStyle name="Normal 73" xfId="899" xr:uid="{00000000-0005-0000-0000-000092030000}"/>
    <cellStyle name="Normal 73 10" xfId="6231" xr:uid="{00000000-0005-0000-0000-000068180000}"/>
    <cellStyle name="Normal 73 10 3" xfId="21332" xr:uid="{00000000-0005-0000-0000-000068530000}"/>
    <cellStyle name="Normal 73 12" xfId="16317" xr:uid="{00000000-0005-0000-0000-0000D13F0000}"/>
    <cellStyle name="Normal 73 2" xfId="1196" xr:uid="{00000000-0005-0000-0000-0000BC040000}"/>
    <cellStyle name="Normal 73 2 11" xfId="16371" xr:uid="{00000000-0005-0000-0000-000007400000}"/>
    <cellStyle name="Normal 73 2 2" xfId="1304" xr:uid="{00000000-0005-0000-0000-000028050000}"/>
    <cellStyle name="Normal 73 2 2 10" xfId="16475" xr:uid="{00000000-0005-0000-0000-00006F400000}"/>
    <cellStyle name="Normal 73 2 2 2" xfId="1521" xr:uid="{00000000-0005-0000-0000-000001060000}"/>
    <cellStyle name="Normal 73 2 2 2 2" xfId="1942" xr:uid="{00000000-0005-0000-0000-0000A6070000}"/>
    <cellStyle name="Normal 73 2 2 2 2 2" xfId="2781" xr:uid="{00000000-0005-0000-0000-0000ED0A0000}"/>
    <cellStyle name="Normal 73 2 2 2 2 2 2" xfId="4470" xr:uid="{00000000-0005-0000-0000-000087110000}"/>
    <cellStyle name="Normal 73 2 2 2 2 2 2 2" xfId="14543" xr:uid="{00000000-0005-0000-0000-0000E0380000}"/>
    <cellStyle name="Normal 73 2 2 2 2 2 2 2 3" xfId="29638" xr:uid="{00000000-0005-0000-0000-0000DA730000}"/>
    <cellStyle name="Normal 73 2 2 2 2 2 2 3" xfId="9523" xr:uid="{00000000-0005-0000-0000-000044250000}"/>
    <cellStyle name="Normal 73 2 2 2 2 2 2 3 3" xfId="24621" xr:uid="{00000000-0005-0000-0000-000041600000}"/>
    <cellStyle name="Normal 73 2 2 2 2 2 2 5" xfId="19608" xr:uid="{00000000-0005-0000-0000-0000AC4C0000}"/>
    <cellStyle name="Normal 73 2 2 2 2 2 3" xfId="6162" xr:uid="{00000000-0005-0000-0000-000023180000}"/>
    <cellStyle name="Normal 73 2 2 2 2 2 3 2" xfId="16214" xr:uid="{00000000-0005-0000-0000-0000673F0000}"/>
    <cellStyle name="Normal 73 2 2 2 2 2 3 3" xfId="11194" xr:uid="{00000000-0005-0000-0000-0000CB2B0000}"/>
    <cellStyle name="Normal 73 2 2 2 2 2 3 3 3" xfId="26292" xr:uid="{00000000-0005-0000-0000-0000C8660000}"/>
    <cellStyle name="Normal 73 2 2 2 2 2 3 5" xfId="21279" xr:uid="{00000000-0005-0000-0000-000033530000}"/>
    <cellStyle name="Normal 73 2 2 2 2 2 4" xfId="12872" xr:uid="{00000000-0005-0000-0000-000059320000}"/>
    <cellStyle name="Normal 73 2 2 2 2 2 4 3" xfId="27967" xr:uid="{00000000-0005-0000-0000-0000536D0000}"/>
    <cellStyle name="Normal 73 2 2 2 2 2 5" xfId="7851" xr:uid="{00000000-0005-0000-0000-0000BC1E0000}"/>
    <cellStyle name="Normal 73 2 2 2 2 2 5 3" xfId="22950" xr:uid="{00000000-0005-0000-0000-0000BA590000}"/>
    <cellStyle name="Normal 73 2 2 2 2 2 7" xfId="17937" xr:uid="{00000000-0005-0000-0000-000025460000}"/>
    <cellStyle name="Normal 73 2 2 2 2 3" xfId="3633" xr:uid="{00000000-0005-0000-0000-0000420E0000}"/>
    <cellStyle name="Normal 73 2 2 2 2 3 2" xfId="13707" xr:uid="{00000000-0005-0000-0000-00009C350000}"/>
    <cellStyle name="Normal 73 2 2 2 2 3 2 3" xfId="28802" xr:uid="{00000000-0005-0000-0000-000096700000}"/>
    <cellStyle name="Normal 73 2 2 2 2 3 3" xfId="8687" xr:uid="{00000000-0005-0000-0000-000000220000}"/>
    <cellStyle name="Normal 73 2 2 2 2 3 3 3" xfId="23785" xr:uid="{00000000-0005-0000-0000-0000FD5C0000}"/>
    <cellStyle name="Normal 73 2 2 2 2 3 5" xfId="18772" xr:uid="{00000000-0005-0000-0000-000068490000}"/>
    <cellStyle name="Normal 73 2 2 2 2 4" xfId="5326" xr:uid="{00000000-0005-0000-0000-0000DF140000}"/>
    <cellStyle name="Normal 73 2 2 2 2 4 2" xfId="15378" xr:uid="{00000000-0005-0000-0000-0000233C0000}"/>
    <cellStyle name="Normal 73 2 2 2 2 4 2 3" xfId="30473" xr:uid="{00000000-0005-0000-0000-00001D770000}"/>
    <cellStyle name="Normal 73 2 2 2 2 4 3" xfId="10358" xr:uid="{00000000-0005-0000-0000-000087280000}"/>
    <cellStyle name="Normal 73 2 2 2 2 4 3 3" xfId="25456" xr:uid="{00000000-0005-0000-0000-000084630000}"/>
    <cellStyle name="Normal 73 2 2 2 2 4 5" xfId="20443" xr:uid="{00000000-0005-0000-0000-0000EF4F0000}"/>
    <cellStyle name="Normal 73 2 2 2 2 5" xfId="12036" xr:uid="{00000000-0005-0000-0000-0000152F0000}"/>
    <cellStyle name="Normal 73 2 2 2 2 5 3" xfId="27131" xr:uid="{00000000-0005-0000-0000-00000F6A0000}"/>
    <cellStyle name="Normal 73 2 2 2 2 6" xfId="7015" xr:uid="{00000000-0005-0000-0000-0000781B0000}"/>
    <cellStyle name="Normal 73 2 2 2 2 6 3" xfId="22114" xr:uid="{00000000-0005-0000-0000-000076560000}"/>
    <cellStyle name="Normal 73 2 2 2 2 8" xfId="17101" xr:uid="{00000000-0005-0000-0000-0000E1420000}"/>
    <cellStyle name="Normal 73 2 2 2 3" xfId="2363" xr:uid="{00000000-0005-0000-0000-00004B090000}"/>
    <cellStyle name="Normal 73 2 2 2 3 2" xfId="4052" xr:uid="{00000000-0005-0000-0000-0000E50F0000}"/>
    <cellStyle name="Normal 73 2 2 2 3 2 2" xfId="14125" xr:uid="{00000000-0005-0000-0000-00003E370000}"/>
    <cellStyle name="Normal 73 2 2 2 3 2 2 3" xfId="29220" xr:uid="{00000000-0005-0000-0000-000038720000}"/>
    <cellStyle name="Normal 73 2 2 2 3 2 3" xfId="9105" xr:uid="{00000000-0005-0000-0000-0000A2230000}"/>
    <cellStyle name="Normal 73 2 2 2 3 2 3 3" xfId="24203" xr:uid="{00000000-0005-0000-0000-00009F5E0000}"/>
    <cellStyle name="Normal 73 2 2 2 3 2 5" xfId="19190" xr:uid="{00000000-0005-0000-0000-00000A4B0000}"/>
    <cellStyle name="Normal 73 2 2 2 3 3" xfId="5744" xr:uid="{00000000-0005-0000-0000-000081160000}"/>
    <cellStyle name="Normal 73 2 2 2 3 3 2" xfId="15796" xr:uid="{00000000-0005-0000-0000-0000C53D0000}"/>
    <cellStyle name="Normal 73 2 2 2 3 3 2 3" xfId="30891" xr:uid="{00000000-0005-0000-0000-0000BF780000}"/>
    <cellStyle name="Normal 73 2 2 2 3 3 3" xfId="10776" xr:uid="{00000000-0005-0000-0000-0000292A0000}"/>
    <cellStyle name="Normal 73 2 2 2 3 3 3 3" xfId="25874" xr:uid="{00000000-0005-0000-0000-000026650000}"/>
    <cellStyle name="Normal 73 2 2 2 3 3 5" xfId="20861" xr:uid="{00000000-0005-0000-0000-000091510000}"/>
    <cellStyle name="Normal 73 2 2 2 3 4" xfId="12454" xr:uid="{00000000-0005-0000-0000-0000B7300000}"/>
    <cellStyle name="Normal 73 2 2 2 3 4 3" xfId="27549" xr:uid="{00000000-0005-0000-0000-0000B16B0000}"/>
    <cellStyle name="Normal 73 2 2 2 3 5" xfId="7433" xr:uid="{00000000-0005-0000-0000-00001A1D0000}"/>
    <cellStyle name="Normal 73 2 2 2 3 5 3" xfId="22532" xr:uid="{00000000-0005-0000-0000-000018580000}"/>
    <cellStyle name="Normal 73 2 2 2 3 7" xfId="17519" xr:uid="{00000000-0005-0000-0000-000083440000}"/>
    <cellStyle name="Normal 73 2 2 2 4" xfId="3215" xr:uid="{00000000-0005-0000-0000-0000A00C0000}"/>
    <cellStyle name="Normal 73 2 2 2 4 2" xfId="13289" xr:uid="{00000000-0005-0000-0000-0000FA330000}"/>
    <cellStyle name="Normal 73 2 2 2 4 2 3" xfId="28384" xr:uid="{00000000-0005-0000-0000-0000F46E0000}"/>
    <cellStyle name="Normal 73 2 2 2 4 3" xfId="8269" xr:uid="{00000000-0005-0000-0000-00005E200000}"/>
    <cellStyle name="Normal 73 2 2 2 4 3 3" xfId="23367" xr:uid="{00000000-0005-0000-0000-00005B5B0000}"/>
    <cellStyle name="Normal 73 2 2 2 4 5" xfId="18354" xr:uid="{00000000-0005-0000-0000-0000C6470000}"/>
    <cellStyle name="Normal 73 2 2 2 5" xfId="4908" xr:uid="{00000000-0005-0000-0000-00003D130000}"/>
    <cellStyle name="Normal 73 2 2 2 5 2" xfId="14960" xr:uid="{00000000-0005-0000-0000-0000813A0000}"/>
    <cellStyle name="Normal 73 2 2 2 5 2 3" xfId="30055" xr:uid="{00000000-0005-0000-0000-00007B750000}"/>
    <cellStyle name="Normal 73 2 2 2 5 3" xfId="9940" xr:uid="{00000000-0005-0000-0000-0000E5260000}"/>
    <cellStyle name="Normal 73 2 2 2 5 3 3" xfId="25038" xr:uid="{00000000-0005-0000-0000-0000E2610000}"/>
    <cellStyle name="Normal 73 2 2 2 5 5" xfId="20025" xr:uid="{00000000-0005-0000-0000-00004D4E0000}"/>
    <cellStyle name="Normal 73 2 2 2 6" xfId="11618" xr:uid="{00000000-0005-0000-0000-0000732D0000}"/>
    <cellStyle name="Normal 73 2 2 2 6 3" xfId="26713" xr:uid="{00000000-0005-0000-0000-00006D680000}"/>
    <cellStyle name="Normal 73 2 2 2 7" xfId="6597" xr:uid="{00000000-0005-0000-0000-0000D6190000}"/>
    <cellStyle name="Normal 73 2 2 2 7 3" xfId="21696" xr:uid="{00000000-0005-0000-0000-0000D4540000}"/>
    <cellStyle name="Normal 73 2 2 2 9" xfId="16683" xr:uid="{00000000-0005-0000-0000-00003F410000}"/>
    <cellStyle name="Normal 73 2 2 3" xfId="1734" xr:uid="{00000000-0005-0000-0000-0000D6060000}"/>
    <cellStyle name="Normal 73 2 2 3 2" xfId="2573" xr:uid="{00000000-0005-0000-0000-00001D0A0000}"/>
    <cellStyle name="Normal 73 2 2 3 2 2" xfId="4262" xr:uid="{00000000-0005-0000-0000-0000B7100000}"/>
    <cellStyle name="Normal 73 2 2 3 2 2 2" xfId="14335" xr:uid="{00000000-0005-0000-0000-000010380000}"/>
    <cellStyle name="Normal 73 2 2 3 2 2 2 3" xfId="29430" xr:uid="{00000000-0005-0000-0000-00000A730000}"/>
    <cellStyle name="Normal 73 2 2 3 2 2 3" xfId="9315" xr:uid="{00000000-0005-0000-0000-000074240000}"/>
    <cellStyle name="Normal 73 2 2 3 2 2 3 3" xfId="24413" xr:uid="{00000000-0005-0000-0000-0000715F0000}"/>
    <cellStyle name="Normal 73 2 2 3 2 2 5" xfId="19400" xr:uid="{00000000-0005-0000-0000-0000DC4B0000}"/>
    <cellStyle name="Normal 73 2 2 3 2 3" xfId="5954" xr:uid="{00000000-0005-0000-0000-000053170000}"/>
    <cellStyle name="Normal 73 2 2 3 2 3 2" xfId="16006" xr:uid="{00000000-0005-0000-0000-0000973E0000}"/>
    <cellStyle name="Normal 73 2 2 3 2 3 2 3" xfId="31101" xr:uid="{00000000-0005-0000-0000-000091790000}"/>
    <cellStyle name="Normal 73 2 2 3 2 3 3" xfId="10986" xr:uid="{00000000-0005-0000-0000-0000FB2A0000}"/>
    <cellStyle name="Normal 73 2 2 3 2 3 3 3" xfId="26084" xr:uid="{00000000-0005-0000-0000-0000F8650000}"/>
    <cellStyle name="Normal 73 2 2 3 2 3 5" xfId="21071" xr:uid="{00000000-0005-0000-0000-000063520000}"/>
    <cellStyle name="Normal 73 2 2 3 2 4" xfId="12664" xr:uid="{00000000-0005-0000-0000-000089310000}"/>
    <cellStyle name="Normal 73 2 2 3 2 4 3" xfId="27759" xr:uid="{00000000-0005-0000-0000-0000836C0000}"/>
    <cellStyle name="Normal 73 2 2 3 2 5" xfId="7643" xr:uid="{00000000-0005-0000-0000-0000EC1D0000}"/>
    <cellStyle name="Normal 73 2 2 3 2 5 3" xfId="22742" xr:uid="{00000000-0005-0000-0000-0000EA580000}"/>
    <cellStyle name="Normal 73 2 2 3 2 7" xfId="17729" xr:uid="{00000000-0005-0000-0000-000055450000}"/>
    <cellStyle name="Normal 73 2 2 3 3" xfId="3425" xr:uid="{00000000-0005-0000-0000-0000720D0000}"/>
    <cellStyle name="Normal 73 2 2 3 3 2" xfId="13499" xr:uid="{00000000-0005-0000-0000-0000CC340000}"/>
    <cellStyle name="Normal 73 2 2 3 3 2 3" xfId="28594" xr:uid="{00000000-0005-0000-0000-0000C66F0000}"/>
    <cellStyle name="Normal 73 2 2 3 3 3" xfId="8479" xr:uid="{00000000-0005-0000-0000-000030210000}"/>
    <cellStyle name="Normal 73 2 2 3 3 3 3" xfId="23577" xr:uid="{00000000-0005-0000-0000-00002D5C0000}"/>
    <cellStyle name="Normal 73 2 2 3 3 5" xfId="18564" xr:uid="{00000000-0005-0000-0000-000098480000}"/>
    <cellStyle name="Normal 73 2 2 3 4" xfId="5118" xr:uid="{00000000-0005-0000-0000-00000F140000}"/>
    <cellStyle name="Normal 73 2 2 3 4 2" xfId="15170" xr:uid="{00000000-0005-0000-0000-0000533B0000}"/>
    <cellStyle name="Normal 73 2 2 3 4 2 3" xfId="30265" xr:uid="{00000000-0005-0000-0000-00004D760000}"/>
    <cellStyle name="Normal 73 2 2 3 4 3" xfId="10150" xr:uid="{00000000-0005-0000-0000-0000B7270000}"/>
    <cellStyle name="Normal 73 2 2 3 4 3 3" xfId="25248" xr:uid="{00000000-0005-0000-0000-0000B4620000}"/>
    <cellStyle name="Normal 73 2 2 3 4 5" xfId="20235" xr:uid="{00000000-0005-0000-0000-00001F4F0000}"/>
    <cellStyle name="Normal 73 2 2 3 5" xfId="11828" xr:uid="{00000000-0005-0000-0000-0000452E0000}"/>
    <cellStyle name="Normal 73 2 2 3 5 3" xfId="26923" xr:uid="{00000000-0005-0000-0000-00003F690000}"/>
    <cellStyle name="Normal 73 2 2 3 6" xfId="6807" xr:uid="{00000000-0005-0000-0000-0000A81A0000}"/>
    <cellStyle name="Normal 73 2 2 3 6 3" xfId="21906" xr:uid="{00000000-0005-0000-0000-0000A6550000}"/>
    <cellStyle name="Normal 73 2 2 3 8" xfId="16893" xr:uid="{00000000-0005-0000-0000-000011420000}"/>
    <cellStyle name="Normal 73 2 2 4" xfId="2155" xr:uid="{00000000-0005-0000-0000-00007B080000}"/>
    <cellStyle name="Normal 73 2 2 4 2" xfId="3844" xr:uid="{00000000-0005-0000-0000-0000150F0000}"/>
    <cellStyle name="Normal 73 2 2 4 2 2" xfId="13917" xr:uid="{00000000-0005-0000-0000-00006E360000}"/>
    <cellStyle name="Normal 73 2 2 4 2 2 3" xfId="29012" xr:uid="{00000000-0005-0000-0000-000068710000}"/>
    <cellStyle name="Normal 73 2 2 4 2 3" xfId="8897" xr:uid="{00000000-0005-0000-0000-0000D2220000}"/>
    <cellStyle name="Normal 73 2 2 4 2 3 3" xfId="23995" xr:uid="{00000000-0005-0000-0000-0000CF5D0000}"/>
    <cellStyle name="Normal 73 2 2 4 2 5" xfId="18982" xr:uid="{00000000-0005-0000-0000-00003A4A0000}"/>
    <cellStyle name="Normal 73 2 2 4 3" xfId="5536" xr:uid="{00000000-0005-0000-0000-0000B1150000}"/>
    <cellStyle name="Normal 73 2 2 4 3 2" xfId="15588" xr:uid="{00000000-0005-0000-0000-0000F53C0000}"/>
    <cellStyle name="Normal 73 2 2 4 3 2 3" xfId="30683" xr:uid="{00000000-0005-0000-0000-0000EF770000}"/>
    <cellStyle name="Normal 73 2 2 4 3 3" xfId="10568" xr:uid="{00000000-0005-0000-0000-000059290000}"/>
    <cellStyle name="Normal 73 2 2 4 3 3 3" xfId="25666" xr:uid="{00000000-0005-0000-0000-000056640000}"/>
    <cellStyle name="Normal 73 2 2 4 3 5" xfId="20653" xr:uid="{00000000-0005-0000-0000-0000C1500000}"/>
    <cellStyle name="Normal 73 2 2 4 4" xfId="12246" xr:uid="{00000000-0005-0000-0000-0000E72F0000}"/>
    <cellStyle name="Normal 73 2 2 4 4 3" xfId="27341" xr:uid="{00000000-0005-0000-0000-0000E16A0000}"/>
    <cellStyle name="Normal 73 2 2 4 5" xfId="7225" xr:uid="{00000000-0005-0000-0000-00004A1C0000}"/>
    <cellStyle name="Normal 73 2 2 4 5 3" xfId="22324" xr:uid="{00000000-0005-0000-0000-000048570000}"/>
    <cellStyle name="Normal 73 2 2 4 7" xfId="17311" xr:uid="{00000000-0005-0000-0000-0000B3430000}"/>
    <cellStyle name="Normal 73 2 2 5" xfId="3007" xr:uid="{00000000-0005-0000-0000-0000D00B0000}"/>
    <cellStyle name="Normal 73 2 2 5 2" xfId="13081" xr:uid="{00000000-0005-0000-0000-00002A330000}"/>
    <cellStyle name="Normal 73 2 2 5 2 3" xfId="28176" xr:uid="{00000000-0005-0000-0000-0000246E0000}"/>
    <cellStyle name="Normal 73 2 2 5 3" xfId="8061" xr:uid="{00000000-0005-0000-0000-00008E1F0000}"/>
    <cellStyle name="Normal 73 2 2 5 3 3" xfId="23159" xr:uid="{00000000-0005-0000-0000-00008B5A0000}"/>
    <cellStyle name="Normal 73 2 2 5 5" xfId="18146" xr:uid="{00000000-0005-0000-0000-0000F6460000}"/>
    <cellStyle name="Normal 73 2 2 6" xfId="4700" xr:uid="{00000000-0005-0000-0000-00006D120000}"/>
    <cellStyle name="Normal 73 2 2 6 2" xfId="14752" xr:uid="{00000000-0005-0000-0000-0000B1390000}"/>
    <cellStyle name="Normal 73 2 2 6 2 3" xfId="29847" xr:uid="{00000000-0005-0000-0000-0000AB740000}"/>
    <cellStyle name="Normal 73 2 2 6 3" xfId="9732" xr:uid="{00000000-0005-0000-0000-000015260000}"/>
    <cellStyle name="Normal 73 2 2 6 3 3" xfId="24830" xr:uid="{00000000-0005-0000-0000-000012610000}"/>
    <cellStyle name="Normal 73 2 2 6 5" xfId="19817" xr:uid="{00000000-0005-0000-0000-00007D4D0000}"/>
    <cellStyle name="Normal 73 2 2 7" xfId="11410" xr:uid="{00000000-0005-0000-0000-0000A32C0000}"/>
    <cellStyle name="Normal 73 2 2 7 3" xfId="26505" xr:uid="{00000000-0005-0000-0000-00009D670000}"/>
    <cellStyle name="Normal 73 2 2 8" xfId="6389" xr:uid="{00000000-0005-0000-0000-000006190000}"/>
    <cellStyle name="Normal 73 2 2 8 3" xfId="21488" xr:uid="{00000000-0005-0000-0000-000004540000}"/>
    <cellStyle name="Normal 73 2 3" xfId="1417" xr:uid="{00000000-0005-0000-0000-000099050000}"/>
    <cellStyle name="Normal 73 2 3 2" xfId="1838" xr:uid="{00000000-0005-0000-0000-00003E070000}"/>
    <cellStyle name="Normal 73 2 3 2 2" xfId="2677" xr:uid="{00000000-0005-0000-0000-0000850A0000}"/>
    <cellStyle name="Normal 73 2 3 2 2 2" xfId="4366" xr:uid="{00000000-0005-0000-0000-00001F110000}"/>
    <cellStyle name="Normal 73 2 3 2 2 2 2" xfId="14439" xr:uid="{00000000-0005-0000-0000-000078380000}"/>
    <cellStyle name="Normal 73 2 3 2 2 2 2 3" xfId="29534" xr:uid="{00000000-0005-0000-0000-000072730000}"/>
    <cellStyle name="Normal 73 2 3 2 2 2 3" xfId="9419" xr:uid="{00000000-0005-0000-0000-0000DC240000}"/>
    <cellStyle name="Normal 73 2 3 2 2 2 3 3" xfId="24517" xr:uid="{00000000-0005-0000-0000-0000D95F0000}"/>
    <cellStyle name="Normal 73 2 3 2 2 2 5" xfId="19504" xr:uid="{00000000-0005-0000-0000-0000444C0000}"/>
    <cellStyle name="Normal 73 2 3 2 2 3" xfId="6058" xr:uid="{00000000-0005-0000-0000-0000BB170000}"/>
    <cellStyle name="Normal 73 2 3 2 2 3 2" xfId="16110" xr:uid="{00000000-0005-0000-0000-0000FF3E0000}"/>
    <cellStyle name="Normal 73 2 3 2 2 3 2 3" xfId="31205" xr:uid="{00000000-0005-0000-0000-0000F9790000}"/>
    <cellStyle name="Normal 73 2 3 2 2 3 3" xfId="11090" xr:uid="{00000000-0005-0000-0000-0000632B0000}"/>
    <cellStyle name="Normal 73 2 3 2 2 3 3 3" xfId="26188" xr:uid="{00000000-0005-0000-0000-000060660000}"/>
    <cellStyle name="Normal 73 2 3 2 2 3 5" xfId="21175" xr:uid="{00000000-0005-0000-0000-0000CB520000}"/>
    <cellStyle name="Normal 73 2 3 2 2 4" xfId="12768" xr:uid="{00000000-0005-0000-0000-0000F1310000}"/>
    <cellStyle name="Normal 73 2 3 2 2 4 3" xfId="27863" xr:uid="{00000000-0005-0000-0000-0000EB6C0000}"/>
    <cellStyle name="Normal 73 2 3 2 2 5" xfId="7747" xr:uid="{00000000-0005-0000-0000-0000541E0000}"/>
    <cellStyle name="Normal 73 2 3 2 2 5 3" xfId="22846" xr:uid="{00000000-0005-0000-0000-000052590000}"/>
    <cellStyle name="Normal 73 2 3 2 2 7" xfId="17833" xr:uid="{00000000-0005-0000-0000-0000BD450000}"/>
    <cellStyle name="Normal 73 2 3 2 3" xfId="3529" xr:uid="{00000000-0005-0000-0000-0000DA0D0000}"/>
    <cellStyle name="Normal 73 2 3 2 3 2" xfId="13603" xr:uid="{00000000-0005-0000-0000-000034350000}"/>
    <cellStyle name="Normal 73 2 3 2 3 2 3" xfId="28698" xr:uid="{00000000-0005-0000-0000-00002E700000}"/>
    <cellStyle name="Normal 73 2 3 2 3 3" xfId="8583" xr:uid="{00000000-0005-0000-0000-000098210000}"/>
    <cellStyle name="Normal 73 2 3 2 3 3 3" xfId="23681" xr:uid="{00000000-0005-0000-0000-0000955C0000}"/>
    <cellStyle name="Normal 73 2 3 2 3 5" xfId="18668" xr:uid="{00000000-0005-0000-0000-000000490000}"/>
    <cellStyle name="Normal 73 2 3 2 4" xfId="5222" xr:uid="{00000000-0005-0000-0000-000077140000}"/>
    <cellStyle name="Normal 73 2 3 2 4 2" xfId="15274" xr:uid="{00000000-0005-0000-0000-0000BB3B0000}"/>
    <cellStyle name="Normal 73 2 3 2 4 2 3" xfId="30369" xr:uid="{00000000-0005-0000-0000-0000B5760000}"/>
    <cellStyle name="Normal 73 2 3 2 4 3" xfId="10254" xr:uid="{00000000-0005-0000-0000-00001F280000}"/>
    <cellStyle name="Normal 73 2 3 2 4 3 3" xfId="25352" xr:uid="{00000000-0005-0000-0000-00001C630000}"/>
    <cellStyle name="Normal 73 2 3 2 4 5" xfId="20339" xr:uid="{00000000-0005-0000-0000-0000874F0000}"/>
    <cellStyle name="Normal 73 2 3 2 5" xfId="11932" xr:uid="{00000000-0005-0000-0000-0000AD2E0000}"/>
    <cellStyle name="Normal 73 2 3 2 5 3" xfId="27027" xr:uid="{00000000-0005-0000-0000-0000A7690000}"/>
    <cellStyle name="Normal 73 2 3 2 6" xfId="6911" xr:uid="{00000000-0005-0000-0000-0000101B0000}"/>
    <cellStyle name="Normal 73 2 3 2 6 3" xfId="22010" xr:uid="{00000000-0005-0000-0000-00000E560000}"/>
    <cellStyle name="Normal 73 2 3 2 8" xfId="16997" xr:uid="{00000000-0005-0000-0000-000079420000}"/>
    <cellStyle name="Normal 73 2 3 3" xfId="2259" xr:uid="{00000000-0005-0000-0000-0000E3080000}"/>
    <cellStyle name="Normal 73 2 3 3 2" xfId="3948" xr:uid="{00000000-0005-0000-0000-00007D0F0000}"/>
    <cellStyle name="Normal 73 2 3 3 2 2" xfId="14021" xr:uid="{00000000-0005-0000-0000-0000D6360000}"/>
    <cellStyle name="Normal 73 2 3 3 2 2 3" xfId="29116" xr:uid="{00000000-0005-0000-0000-0000D0710000}"/>
    <cellStyle name="Normal 73 2 3 3 2 3" xfId="9001" xr:uid="{00000000-0005-0000-0000-00003A230000}"/>
    <cellStyle name="Normal 73 2 3 3 2 3 3" xfId="24099" xr:uid="{00000000-0005-0000-0000-0000375E0000}"/>
    <cellStyle name="Normal 73 2 3 3 2 5" xfId="19086" xr:uid="{00000000-0005-0000-0000-0000A24A0000}"/>
    <cellStyle name="Normal 73 2 3 3 3" xfId="5640" xr:uid="{00000000-0005-0000-0000-000019160000}"/>
    <cellStyle name="Normal 73 2 3 3 3 2" xfId="15692" xr:uid="{00000000-0005-0000-0000-00005D3D0000}"/>
    <cellStyle name="Normal 73 2 3 3 3 2 3" xfId="30787" xr:uid="{00000000-0005-0000-0000-000057780000}"/>
    <cellStyle name="Normal 73 2 3 3 3 3" xfId="10672" xr:uid="{00000000-0005-0000-0000-0000C1290000}"/>
    <cellStyle name="Normal 73 2 3 3 3 3 3" xfId="25770" xr:uid="{00000000-0005-0000-0000-0000BE640000}"/>
    <cellStyle name="Normal 73 2 3 3 3 5" xfId="20757" xr:uid="{00000000-0005-0000-0000-000029510000}"/>
    <cellStyle name="Normal 73 2 3 3 4" xfId="12350" xr:uid="{00000000-0005-0000-0000-00004F300000}"/>
    <cellStyle name="Normal 73 2 3 3 4 3" xfId="27445" xr:uid="{00000000-0005-0000-0000-0000496B0000}"/>
    <cellStyle name="Normal 73 2 3 3 5" xfId="7329" xr:uid="{00000000-0005-0000-0000-0000B21C0000}"/>
    <cellStyle name="Normal 73 2 3 3 5 3" xfId="22428" xr:uid="{00000000-0005-0000-0000-0000B0570000}"/>
    <cellStyle name="Normal 73 2 3 3 7" xfId="17415" xr:uid="{00000000-0005-0000-0000-00001B440000}"/>
    <cellStyle name="Normal 73 2 3 4" xfId="3111" xr:uid="{00000000-0005-0000-0000-0000380C0000}"/>
    <cellStyle name="Normal 73 2 3 4 2" xfId="13185" xr:uid="{00000000-0005-0000-0000-000092330000}"/>
    <cellStyle name="Normal 73 2 3 4 2 3" xfId="28280" xr:uid="{00000000-0005-0000-0000-00008C6E0000}"/>
    <cellStyle name="Normal 73 2 3 4 3" xfId="8165" xr:uid="{00000000-0005-0000-0000-0000F61F0000}"/>
    <cellStyle name="Normal 73 2 3 4 3 3" xfId="23263" xr:uid="{00000000-0005-0000-0000-0000F35A0000}"/>
    <cellStyle name="Normal 73 2 3 4 5" xfId="18250" xr:uid="{00000000-0005-0000-0000-00005E470000}"/>
    <cellStyle name="Normal 73 2 3 5" xfId="4804" xr:uid="{00000000-0005-0000-0000-0000D5120000}"/>
    <cellStyle name="Normal 73 2 3 5 2" xfId="14856" xr:uid="{00000000-0005-0000-0000-0000193A0000}"/>
    <cellStyle name="Normal 73 2 3 5 2 3" xfId="29951" xr:uid="{00000000-0005-0000-0000-000013750000}"/>
    <cellStyle name="Normal 73 2 3 5 3" xfId="9836" xr:uid="{00000000-0005-0000-0000-00007D260000}"/>
    <cellStyle name="Normal 73 2 3 5 3 3" xfId="24934" xr:uid="{00000000-0005-0000-0000-00007A610000}"/>
    <cellStyle name="Normal 73 2 3 5 5" xfId="19921" xr:uid="{00000000-0005-0000-0000-0000E54D0000}"/>
    <cellStyle name="Normal 73 2 3 6" xfId="11514" xr:uid="{00000000-0005-0000-0000-00000B2D0000}"/>
    <cellStyle name="Normal 73 2 3 6 3" xfId="26609" xr:uid="{00000000-0005-0000-0000-000005680000}"/>
    <cellStyle name="Normal 73 2 3 7" xfId="6493" xr:uid="{00000000-0005-0000-0000-00006E190000}"/>
    <cellStyle name="Normal 73 2 3 7 3" xfId="21592" xr:uid="{00000000-0005-0000-0000-00006C540000}"/>
    <cellStyle name="Normal 73 2 3 9" xfId="16579" xr:uid="{00000000-0005-0000-0000-0000D7400000}"/>
    <cellStyle name="Normal 73 2 4" xfId="1630" xr:uid="{00000000-0005-0000-0000-00006E060000}"/>
    <cellStyle name="Normal 73 2 4 2" xfId="2469" xr:uid="{00000000-0005-0000-0000-0000B5090000}"/>
    <cellStyle name="Normal 73 2 4 2 2" xfId="4158" xr:uid="{00000000-0005-0000-0000-00004F100000}"/>
    <cellStyle name="Normal 73 2 4 2 2 2" xfId="14231" xr:uid="{00000000-0005-0000-0000-0000A8370000}"/>
    <cellStyle name="Normal 73 2 4 2 2 2 3" xfId="29326" xr:uid="{00000000-0005-0000-0000-0000A2720000}"/>
    <cellStyle name="Normal 73 2 4 2 2 3" xfId="9211" xr:uid="{00000000-0005-0000-0000-00000C240000}"/>
    <cellStyle name="Normal 73 2 4 2 2 3 3" xfId="24309" xr:uid="{00000000-0005-0000-0000-0000095F0000}"/>
    <cellStyle name="Normal 73 2 4 2 2 5" xfId="19296" xr:uid="{00000000-0005-0000-0000-0000744B0000}"/>
    <cellStyle name="Normal 73 2 4 2 3" xfId="5850" xr:uid="{00000000-0005-0000-0000-0000EB160000}"/>
    <cellStyle name="Normal 73 2 4 2 3 2" xfId="15902" xr:uid="{00000000-0005-0000-0000-00002F3E0000}"/>
    <cellStyle name="Normal 73 2 4 2 3 2 3" xfId="30997" xr:uid="{00000000-0005-0000-0000-000029790000}"/>
    <cellStyle name="Normal 73 2 4 2 3 3" xfId="10882" xr:uid="{00000000-0005-0000-0000-0000932A0000}"/>
    <cellStyle name="Normal 73 2 4 2 3 3 3" xfId="25980" xr:uid="{00000000-0005-0000-0000-000090650000}"/>
    <cellStyle name="Normal 73 2 4 2 3 5" xfId="20967" xr:uid="{00000000-0005-0000-0000-0000FB510000}"/>
    <cellStyle name="Normal 73 2 4 2 4" xfId="12560" xr:uid="{00000000-0005-0000-0000-000021310000}"/>
    <cellStyle name="Normal 73 2 4 2 4 3" xfId="27655" xr:uid="{00000000-0005-0000-0000-00001B6C0000}"/>
    <cellStyle name="Normal 73 2 4 2 5" xfId="7539" xr:uid="{00000000-0005-0000-0000-0000841D0000}"/>
    <cellStyle name="Normal 73 2 4 2 5 3" xfId="22638" xr:uid="{00000000-0005-0000-0000-000082580000}"/>
    <cellStyle name="Normal 73 2 4 2 7" xfId="17625" xr:uid="{00000000-0005-0000-0000-0000ED440000}"/>
    <cellStyle name="Normal 73 2 4 3" xfId="3321" xr:uid="{00000000-0005-0000-0000-00000A0D0000}"/>
    <cellStyle name="Normal 73 2 4 3 2" xfId="13395" xr:uid="{00000000-0005-0000-0000-000064340000}"/>
    <cellStyle name="Normal 73 2 4 3 2 3" xfId="28490" xr:uid="{00000000-0005-0000-0000-00005E6F0000}"/>
    <cellStyle name="Normal 73 2 4 3 3" xfId="8375" xr:uid="{00000000-0005-0000-0000-0000C8200000}"/>
    <cellStyle name="Normal 73 2 4 3 3 3" xfId="23473" xr:uid="{00000000-0005-0000-0000-0000C55B0000}"/>
    <cellStyle name="Normal 73 2 4 3 5" xfId="18460" xr:uid="{00000000-0005-0000-0000-000030480000}"/>
    <cellStyle name="Normal 73 2 4 4" xfId="5014" xr:uid="{00000000-0005-0000-0000-0000A7130000}"/>
    <cellStyle name="Normal 73 2 4 4 2" xfId="15066" xr:uid="{00000000-0005-0000-0000-0000EB3A0000}"/>
    <cellStyle name="Normal 73 2 4 4 2 3" xfId="30161" xr:uid="{00000000-0005-0000-0000-0000E5750000}"/>
    <cellStyle name="Normal 73 2 4 4 3" xfId="10046" xr:uid="{00000000-0005-0000-0000-00004F270000}"/>
    <cellStyle name="Normal 73 2 4 4 3 3" xfId="25144" xr:uid="{00000000-0005-0000-0000-00004C620000}"/>
    <cellStyle name="Normal 73 2 4 4 5" xfId="20131" xr:uid="{00000000-0005-0000-0000-0000B74E0000}"/>
    <cellStyle name="Normal 73 2 4 5" xfId="11724" xr:uid="{00000000-0005-0000-0000-0000DD2D0000}"/>
    <cellStyle name="Normal 73 2 4 5 3" xfId="26819" xr:uid="{00000000-0005-0000-0000-0000D7680000}"/>
    <cellStyle name="Normal 73 2 4 6" xfId="6703" xr:uid="{00000000-0005-0000-0000-0000401A0000}"/>
    <cellStyle name="Normal 73 2 4 6 3" xfId="21802" xr:uid="{00000000-0005-0000-0000-00003E550000}"/>
    <cellStyle name="Normal 73 2 4 8" xfId="16789" xr:uid="{00000000-0005-0000-0000-0000A9410000}"/>
    <cellStyle name="Normal 73 2 5" xfId="2051" xr:uid="{00000000-0005-0000-0000-000013080000}"/>
    <cellStyle name="Normal 73 2 5 2" xfId="3740" xr:uid="{00000000-0005-0000-0000-0000AD0E0000}"/>
    <cellStyle name="Normal 73 2 5 2 2" xfId="13813" xr:uid="{00000000-0005-0000-0000-000006360000}"/>
    <cellStyle name="Normal 73 2 5 2 2 3" xfId="28908" xr:uid="{00000000-0005-0000-0000-000000710000}"/>
    <cellStyle name="Normal 73 2 5 2 3" xfId="8793" xr:uid="{00000000-0005-0000-0000-00006A220000}"/>
    <cellStyle name="Normal 73 2 5 2 3 3" xfId="23891" xr:uid="{00000000-0005-0000-0000-0000675D0000}"/>
    <cellStyle name="Normal 73 2 5 2 5" xfId="18878" xr:uid="{00000000-0005-0000-0000-0000D2490000}"/>
    <cellStyle name="Normal 73 2 5 3" xfId="5432" xr:uid="{00000000-0005-0000-0000-000049150000}"/>
    <cellStyle name="Normal 73 2 5 3 2" xfId="15484" xr:uid="{00000000-0005-0000-0000-00008D3C0000}"/>
    <cellStyle name="Normal 73 2 5 3 2 3" xfId="30579" xr:uid="{00000000-0005-0000-0000-000087770000}"/>
    <cellStyle name="Normal 73 2 5 3 3" xfId="10464" xr:uid="{00000000-0005-0000-0000-0000F1280000}"/>
    <cellStyle name="Normal 73 2 5 3 3 3" xfId="25562" xr:uid="{00000000-0005-0000-0000-0000EE630000}"/>
    <cellStyle name="Normal 73 2 5 3 5" xfId="20549" xr:uid="{00000000-0005-0000-0000-000059500000}"/>
    <cellStyle name="Normal 73 2 5 4" xfId="12142" xr:uid="{00000000-0005-0000-0000-00007F2F0000}"/>
    <cellStyle name="Normal 73 2 5 4 3" xfId="27237" xr:uid="{00000000-0005-0000-0000-0000796A0000}"/>
    <cellStyle name="Normal 73 2 5 5" xfId="7121" xr:uid="{00000000-0005-0000-0000-0000E21B0000}"/>
    <cellStyle name="Normal 73 2 5 5 3" xfId="22220" xr:uid="{00000000-0005-0000-0000-0000E0560000}"/>
    <cellStyle name="Normal 73 2 5 7" xfId="17207" xr:uid="{00000000-0005-0000-0000-00004B430000}"/>
    <cellStyle name="Normal 73 2 6" xfId="2903" xr:uid="{00000000-0005-0000-0000-0000680B0000}"/>
    <cellStyle name="Normal 73 2 6 2" xfId="12977" xr:uid="{00000000-0005-0000-0000-0000C2320000}"/>
    <cellStyle name="Normal 73 2 6 2 3" xfId="28072" xr:uid="{00000000-0005-0000-0000-0000BC6D0000}"/>
    <cellStyle name="Normal 73 2 6 3" xfId="7957" xr:uid="{00000000-0005-0000-0000-0000261F0000}"/>
    <cellStyle name="Normal 73 2 6 3 3" xfId="23055" xr:uid="{00000000-0005-0000-0000-0000235A0000}"/>
    <cellStyle name="Normal 73 2 6 5" xfId="18042" xr:uid="{00000000-0005-0000-0000-00008E460000}"/>
    <cellStyle name="Normal 73 2 7" xfId="4596" xr:uid="{00000000-0005-0000-0000-000005120000}"/>
    <cellStyle name="Normal 73 2 7 2" xfId="14648" xr:uid="{00000000-0005-0000-0000-000049390000}"/>
    <cellStyle name="Normal 73 2 7 2 3" xfId="29743" xr:uid="{00000000-0005-0000-0000-000043740000}"/>
    <cellStyle name="Normal 73 2 7 3" xfId="9628" xr:uid="{00000000-0005-0000-0000-0000AD250000}"/>
    <cellStyle name="Normal 73 2 7 3 3" xfId="24726" xr:uid="{00000000-0005-0000-0000-0000AA600000}"/>
    <cellStyle name="Normal 73 2 7 5" xfId="19713" xr:uid="{00000000-0005-0000-0000-0000154D0000}"/>
    <cellStyle name="Normal 73 2 8" xfId="11306" xr:uid="{00000000-0005-0000-0000-00003B2C0000}"/>
    <cellStyle name="Normal 73 2 8 3" xfId="26401" xr:uid="{00000000-0005-0000-0000-000035670000}"/>
    <cellStyle name="Normal 73 2 9" xfId="6285" xr:uid="{00000000-0005-0000-0000-00009E180000}"/>
    <cellStyle name="Normal 73 2 9 3" xfId="21384" xr:uid="{00000000-0005-0000-0000-00009C530000}"/>
    <cellStyle name="Normal 73 3" xfId="1250" xr:uid="{00000000-0005-0000-0000-0000F2040000}"/>
    <cellStyle name="Normal 73 3 10" xfId="16423" xr:uid="{00000000-0005-0000-0000-00003B400000}"/>
    <cellStyle name="Normal 73 3 2" xfId="1469" xr:uid="{00000000-0005-0000-0000-0000CD050000}"/>
    <cellStyle name="Normal 73 3 2 2" xfId="1890" xr:uid="{00000000-0005-0000-0000-000072070000}"/>
    <cellStyle name="Normal 73 3 2 2 2" xfId="2729" xr:uid="{00000000-0005-0000-0000-0000B90A0000}"/>
    <cellStyle name="Normal 73 3 2 2 2 2" xfId="4418" xr:uid="{00000000-0005-0000-0000-000053110000}"/>
    <cellStyle name="Normal 73 3 2 2 2 2 2" xfId="14491" xr:uid="{00000000-0005-0000-0000-0000AC380000}"/>
    <cellStyle name="Normal 73 3 2 2 2 2 2 3" xfId="29586" xr:uid="{00000000-0005-0000-0000-0000A6730000}"/>
    <cellStyle name="Normal 73 3 2 2 2 2 3" xfId="9471" xr:uid="{00000000-0005-0000-0000-000010250000}"/>
    <cellStyle name="Normal 73 3 2 2 2 2 3 3" xfId="24569" xr:uid="{00000000-0005-0000-0000-00000D600000}"/>
    <cellStyle name="Normal 73 3 2 2 2 2 5" xfId="19556" xr:uid="{00000000-0005-0000-0000-0000784C0000}"/>
    <cellStyle name="Normal 73 3 2 2 2 3" xfId="6110" xr:uid="{00000000-0005-0000-0000-0000EF170000}"/>
    <cellStyle name="Normal 73 3 2 2 2 3 2" xfId="16162" xr:uid="{00000000-0005-0000-0000-0000333F0000}"/>
    <cellStyle name="Normal 73 3 2 2 2 3 2 3" xfId="31257" xr:uid="{00000000-0005-0000-0000-00002D7A0000}"/>
    <cellStyle name="Normal 73 3 2 2 2 3 3" xfId="11142" xr:uid="{00000000-0005-0000-0000-0000972B0000}"/>
    <cellStyle name="Normal 73 3 2 2 2 3 3 3" xfId="26240" xr:uid="{00000000-0005-0000-0000-000094660000}"/>
    <cellStyle name="Normal 73 3 2 2 2 3 5" xfId="21227" xr:uid="{00000000-0005-0000-0000-0000FF520000}"/>
    <cellStyle name="Normal 73 3 2 2 2 4" xfId="12820" xr:uid="{00000000-0005-0000-0000-000025320000}"/>
    <cellStyle name="Normal 73 3 2 2 2 4 3" xfId="27915" xr:uid="{00000000-0005-0000-0000-00001F6D0000}"/>
    <cellStyle name="Normal 73 3 2 2 2 5" xfId="7799" xr:uid="{00000000-0005-0000-0000-0000881E0000}"/>
    <cellStyle name="Normal 73 3 2 2 2 5 3" xfId="22898" xr:uid="{00000000-0005-0000-0000-000086590000}"/>
    <cellStyle name="Normal 73 3 2 2 2 7" xfId="17885" xr:uid="{00000000-0005-0000-0000-0000F1450000}"/>
    <cellStyle name="Normal 73 3 2 2 3" xfId="3581" xr:uid="{00000000-0005-0000-0000-00000E0E0000}"/>
    <cellStyle name="Normal 73 3 2 2 3 2" xfId="13655" xr:uid="{00000000-0005-0000-0000-000068350000}"/>
    <cellStyle name="Normal 73 3 2 2 3 2 3" xfId="28750" xr:uid="{00000000-0005-0000-0000-000062700000}"/>
    <cellStyle name="Normal 73 3 2 2 3 3" xfId="8635" xr:uid="{00000000-0005-0000-0000-0000CC210000}"/>
    <cellStyle name="Normal 73 3 2 2 3 3 3" xfId="23733" xr:uid="{00000000-0005-0000-0000-0000C95C0000}"/>
    <cellStyle name="Normal 73 3 2 2 3 5" xfId="18720" xr:uid="{00000000-0005-0000-0000-000034490000}"/>
    <cellStyle name="Normal 73 3 2 2 4" xfId="5274" xr:uid="{00000000-0005-0000-0000-0000AB140000}"/>
    <cellStyle name="Normal 73 3 2 2 4 2" xfId="15326" xr:uid="{00000000-0005-0000-0000-0000EF3B0000}"/>
    <cellStyle name="Normal 73 3 2 2 4 2 3" xfId="30421" xr:uid="{00000000-0005-0000-0000-0000E9760000}"/>
    <cellStyle name="Normal 73 3 2 2 4 3" xfId="10306" xr:uid="{00000000-0005-0000-0000-000053280000}"/>
    <cellStyle name="Normal 73 3 2 2 4 3 3" xfId="25404" xr:uid="{00000000-0005-0000-0000-000050630000}"/>
    <cellStyle name="Normal 73 3 2 2 4 5" xfId="20391" xr:uid="{00000000-0005-0000-0000-0000BB4F0000}"/>
    <cellStyle name="Normal 73 3 2 2 5" xfId="11984" xr:uid="{00000000-0005-0000-0000-0000E12E0000}"/>
    <cellStyle name="Normal 73 3 2 2 5 3" xfId="27079" xr:uid="{00000000-0005-0000-0000-0000DB690000}"/>
    <cellStyle name="Normal 73 3 2 2 6" xfId="6963" xr:uid="{00000000-0005-0000-0000-0000441B0000}"/>
    <cellStyle name="Normal 73 3 2 2 6 3" xfId="22062" xr:uid="{00000000-0005-0000-0000-000042560000}"/>
    <cellStyle name="Normal 73 3 2 2 8" xfId="17049" xr:uid="{00000000-0005-0000-0000-0000AD420000}"/>
    <cellStyle name="Normal 73 3 2 3" xfId="2311" xr:uid="{00000000-0005-0000-0000-000017090000}"/>
    <cellStyle name="Normal 73 3 2 3 2" xfId="4000" xr:uid="{00000000-0005-0000-0000-0000B10F0000}"/>
    <cellStyle name="Normal 73 3 2 3 2 2" xfId="14073" xr:uid="{00000000-0005-0000-0000-00000A370000}"/>
    <cellStyle name="Normal 73 3 2 3 2 2 3" xfId="29168" xr:uid="{00000000-0005-0000-0000-000004720000}"/>
    <cellStyle name="Normal 73 3 2 3 2 3" xfId="9053" xr:uid="{00000000-0005-0000-0000-00006E230000}"/>
    <cellStyle name="Normal 73 3 2 3 2 3 3" xfId="24151" xr:uid="{00000000-0005-0000-0000-00006B5E0000}"/>
    <cellStyle name="Normal 73 3 2 3 2 5" xfId="19138" xr:uid="{00000000-0005-0000-0000-0000D64A0000}"/>
    <cellStyle name="Normal 73 3 2 3 3" xfId="5692" xr:uid="{00000000-0005-0000-0000-00004D160000}"/>
    <cellStyle name="Normal 73 3 2 3 3 2" xfId="15744" xr:uid="{00000000-0005-0000-0000-0000913D0000}"/>
    <cellStyle name="Normal 73 3 2 3 3 2 3" xfId="30839" xr:uid="{00000000-0005-0000-0000-00008B780000}"/>
    <cellStyle name="Normal 73 3 2 3 3 3" xfId="10724" xr:uid="{00000000-0005-0000-0000-0000F5290000}"/>
    <cellStyle name="Normal 73 3 2 3 3 3 3" xfId="25822" xr:uid="{00000000-0005-0000-0000-0000F2640000}"/>
    <cellStyle name="Normal 73 3 2 3 3 5" xfId="20809" xr:uid="{00000000-0005-0000-0000-00005D510000}"/>
    <cellStyle name="Normal 73 3 2 3 4" xfId="12402" xr:uid="{00000000-0005-0000-0000-000083300000}"/>
    <cellStyle name="Normal 73 3 2 3 4 3" xfId="27497" xr:uid="{00000000-0005-0000-0000-00007D6B0000}"/>
    <cellStyle name="Normal 73 3 2 3 5" xfId="7381" xr:uid="{00000000-0005-0000-0000-0000E61C0000}"/>
    <cellStyle name="Normal 73 3 2 3 5 3" xfId="22480" xr:uid="{00000000-0005-0000-0000-0000E4570000}"/>
    <cellStyle name="Normal 73 3 2 3 7" xfId="17467" xr:uid="{00000000-0005-0000-0000-00004F440000}"/>
    <cellStyle name="Normal 73 3 2 4" xfId="3163" xr:uid="{00000000-0005-0000-0000-00006C0C0000}"/>
    <cellStyle name="Normal 73 3 2 4 2" xfId="13237" xr:uid="{00000000-0005-0000-0000-0000C6330000}"/>
    <cellStyle name="Normal 73 3 2 4 2 3" xfId="28332" xr:uid="{00000000-0005-0000-0000-0000C06E0000}"/>
    <cellStyle name="Normal 73 3 2 4 3" xfId="8217" xr:uid="{00000000-0005-0000-0000-00002A200000}"/>
    <cellStyle name="Normal 73 3 2 4 3 3" xfId="23315" xr:uid="{00000000-0005-0000-0000-0000275B0000}"/>
    <cellStyle name="Normal 73 3 2 4 5" xfId="18302" xr:uid="{00000000-0005-0000-0000-000092470000}"/>
    <cellStyle name="Normal 73 3 2 5" xfId="4856" xr:uid="{00000000-0005-0000-0000-000009130000}"/>
    <cellStyle name="Normal 73 3 2 5 2" xfId="14908" xr:uid="{00000000-0005-0000-0000-00004D3A0000}"/>
    <cellStyle name="Normal 73 3 2 5 2 3" xfId="30003" xr:uid="{00000000-0005-0000-0000-000047750000}"/>
    <cellStyle name="Normal 73 3 2 5 3" xfId="9888" xr:uid="{00000000-0005-0000-0000-0000B1260000}"/>
    <cellStyle name="Normal 73 3 2 5 3 3" xfId="24986" xr:uid="{00000000-0005-0000-0000-0000AE610000}"/>
    <cellStyle name="Normal 73 3 2 5 5" xfId="19973" xr:uid="{00000000-0005-0000-0000-0000194E0000}"/>
    <cellStyle name="Normal 73 3 2 6" xfId="11566" xr:uid="{00000000-0005-0000-0000-00003F2D0000}"/>
    <cellStyle name="Normal 73 3 2 6 3" xfId="26661" xr:uid="{00000000-0005-0000-0000-000039680000}"/>
    <cellStyle name="Normal 73 3 2 7" xfId="6545" xr:uid="{00000000-0005-0000-0000-0000A2190000}"/>
    <cellStyle name="Normal 73 3 2 7 3" xfId="21644" xr:uid="{00000000-0005-0000-0000-0000A0540000}"/>
    <cellStyle name="Normal 73 3 2 9" xfId="16631" xr:uid="{00000000-0005-0000-0000-00000B410000}"/>
    <cellStyle name="Normal 73 3 3" xfId="1682" xr:uid="{00000000-0005-0000-0000-0000A2060000}"/>
    <cellStyle name="Normal 73 3 3 2" xfId="2521" xr:uid="{00000000-0005-0000-0000-0000E9090000}"/>
    <cellStyle name="Normal 73 3 3 2 2" xfId="4210" xr:uid="{00000000-0005-0000-0000-000083100000}"/>
    <cellStyle name="Normal 73 3 3 2 2 2" xfId="14283" xr:uid="{00000000-0005-0000-0000-0000DC370000}"/>
    <cellStyle name="Normal 73 3 3 2 2 2 3" xfId="29378" xr:uid="{00000000-0005-0000-0000-0000D6720000}"/>
    <cellStyle name="Normal 73 3 3 2 2 3" xfId="9263" xr:uid="{00000000-0005-0000-0000-000040240000}"/>
    <cellStyle name="Normal 73 3 3 2 2 3 3" xfId="24361" xr:uid="{00000000-0005-0000-0000-00003D5F0000}"/>
    <cellStyle name="Normal 73 3 3 2 2 5" xfId="19348" xr:uid="{00000000-0005-0000-0000-0000A84B0000}"/>
    <cellStyle name="Normal 73 3 3 2 3" xfId="5902" xr:uid="{00000000-0005-0000-0000-00001F170000}"/>
    <cellStyle name="Normal 73 3 3 2 3 2" xfId="15954" xr:uid="{00000000-0005-0000-0000-0000633E0000}"/>
    <cellStyle name="Normal 73 3 3 2 3 2 3" xfId="31049" xr:uid="{00000000-0005-0000-0000-00005D790000}"/>
    <cellStyle name="Normal 73 3 3 2 3 3" xfId="10934" xr:uid="{00000000-0005-0000-0000-0000C72A0000}"/>
    <cellStyle name="Normal 73 3 3 2 3 3 3" xfId="26032" xr:uid="{00000000-0005-0000-0000-0000C4650000}"/>
    <cellStyle name="Normal 73 3 3 2 3 5" xfId="21019" xr:uid="{00000000-0005-0000-0000-00002F520000}"/>
    <cellStyle name="Normal 73 3 3 2 4" xfId="12612" xr:uid="{00000000-0005-0000-0000-000055310000}"/>
    <cellStyle name="Normal 73 3 3 2 4 3" xfId="27707" xr:uid="{00000000-0005-0000-0000-00004F6C0000}"/>
    <cellStyle name="Normal 73 3 3 2 5" xfId="7591" xr:uid="{00000000-0005-0000-0000-0000B81D0000}"/>
    <cellStyle name="Normal 73 3 3 2 5 3" xfId="22690" xr:uid="{00000000-0005-0000-0000-0000B6580000}"/>
    <cellStyle name="Normal 73 3 3 2 7" xfId="17677" xr:uid="{00000000-0005-0000-0000-000021450000}"/>
    <cellStyle name="Normal 73 3 3 3" xfId="3373" xr:uid="{00000000-0005-0000-0000-00003E0D0000}"/>
    <cellStyle name="Normal 73 3 3 3 2" xfId="13447" xr:uid="{00000000-0005-0000-0000-000098340000}"/>
    <cellStyle name="Normal 73 3 3 3 2 3" xfId="28542" xr:uid="{00000000-0005-0000-0000-0000926F0000}"/>
    <cellStyle name="Normal 73 3 3 3 3" xfId="8427" xr:uid="{00000000-0005-0000-0000-0000FC200000}"/>
    <cellStyle name="Normal 73 3 3 3 3 3" xfId="23525" xr:uid="{00000000-0005-0000-0000-0000F95B0000}"/>
    <cellStyle name="Normal 73 3 3 3 5" xfId="18512" xr:uid="{00000000-0005-0000-0000-000064480000}"/>
    <cellStyle name="Normal 73 3 3 4" xfId="5066" xr:uid="{00000000-0005-0000-0000-0000DB130000}"/>
    <cellStyle name="Normal 73 3 3 4 2" xfId="15118" xr:uid="{00000000-0005-0000-0000-00001F3B0000}"/>
    <cellStyle name="Normal 73 3 3 4 2 3" xfId="30213" xr:uid="{00000000-0005-0000-0000-000019760000}"/>
    <cellStyle name="Normal 73 3 3 4 3" xfId="10098" xr:uid="{00000000-0005-0000-0000-000083270000}"/>
    <cellStyle name="Normal 73 3 3 4 3 3" xfId="25196" xr:uid="{00000000-0005-0000-0000-000080620000}"/>
    <cellStyle name="Normal 73 3 3 4 5" xfId="20183" xr:uid="{00000000-0005-0000-0000-0000EB4E0000}"/>
    <cellStyle name="Normal 73 3 3 5" xfId="11776" xr:uid="{00000000-0005-0000-0000-0000112E0000}"/>
    <cellStyle name="Normal 73 3 3 5 3" xfId="26871" xr:uid="{00000000-0005-0000-0000-00000B690000}"/>
    <cellStyle name="Normal 73 3 3 6" xfId="6755" xr:uid="{00000000-0005-0000-0000-0000741A0000}"/>
    <cellStyle name="Normal 73 3 3 6 3" xfId="21854" xr:uid="{00000000-0005-0000-0000-000072550000}"/>
    <cellStyle name="Normal 73 3 3 8" xfId="16841" xr:uid="{00000000-0005-0000-0000-0000DD410000}"/>
    <cellStyle name="Normal 73 3 4" xfId="2103" xr:uid="{00000000-0005-0000-0000-000047080000}"/>
    <cellStyle name="Normal 73 3 4 2" xfId="3792" xr:uid="{00000000-0005-0000-0000-0000E10E0000}"/>
    <cellStyle name="Normal 73 3 4 2 2" xfId="13865" xr:uid="{00000000-0005-0000-0000-00003A360000}"/>
    <cellStyle name="Normal 73 3 4 2 2 3" xfId="28960" xr:uid="{00000000-0005-0000-0000-000034710000}"/>
    <cellStyle name="Normal 73 3 4 2 3" xfId="8845" xr:uid="{00000000-0005-0000-0000-00009E220000}"/>
    <cellStyle name="Normal 73 3 4 2 3 3" xfId="23943" xr:uid="{00000000-0005-0000-0000-00009B5D0000}"/>
    <cellStyle name="Normal 73 3 4 2 5" xfId="18930" xr:uid="{00000000-0005-0000-0000-0000064A0000}"/>
    <cellStyle name="Normal 73 3 4 3" xfId="5484" xr:uid="{00000000-0005-0000-0000-00007D150000}"/>
    <cellStyle name="Normal 73 3 4 3 2" xfId="15536" xr:uid="{00000000-0005-0000-0000-0000C13C0000}"/>
    <cellStyle name="Normal 73 3 4 3 2 3" xfId="30631" xr:uid="{00000000-0005-0000-0000-0000BB770000}"/>
    <cellStyle name="Normal 73 3 4 3 3" xfId="10516" xr:uid="{00000000-0005-0000-0000-000025290000}"/>
    <cellStyle name="Normal 73 3 4 3 3 3" xfId="25614" xr:uid="{00000000-0005-0000-0000-000022640000}"/>
    <cellStyle name="Normal 73 3 4 3 5" xfId="20601" xr:uid="{00000000-0005-0000-0000-00008D500000}"/>
    <cellStyle name="Normal 73 3 4 4" xfId="12194" xr:uid="{00000000-0005-0000-0000-0000B32F0000}"/>
    <cellStyle name="Normal 73 3 4 4 3" xfId="27289" xr:uid="{00000000-0005-0000-0000-0000AD6A0000}"/>
    <cellStyle name="Normal 73 3 4 5" xfId="7173" xr:uid="{00000000-0005-0000-0000-0000161C0000}"/>
    <cellStyle name="Normal 73 3 4 5 3" xfId="22272" xr:uid="{00000000-0005-0000-0000-000014570000}"/>
    <cellStyle name="Normal 73 3 4 7" xfId="17259" xr:uid="{00000000-0005-0000-0000-00007F430000}"/>
    <cellStyle name="Normal 73 3 5" xfId="2955" xr:uid="{00000000-0005-0000-0000-00009C0B0000}"/>
    <cellStyle name="Normal 73 3 5 2" xfId="13029" xr:uid="{00000000-0005-0000-0000-0000F6320000}"/>
    <cellStyle name="Normal 73 3 5 2 3" xfId="28124" xr:uid="{00000000-0005-0000-0000-0000F06D0000}"/>
    <cellStyle name="Normal 73 3 5 3" xfId="8009" xr:uid="{00000000-0005-0000-0000-00005A1F0000}"/>
    <cellStyle name="Normal 73 3 5 3 3" xfId="23107" xr:uid="{00000000-0005-0000-0000-0000575A0000}"/>
    <cellStyle name="Normal 73 3 5 5" xfId="18094" xr:uid="{00000000-0005-0000-0000-0000C2460000}"/>
    <cellStyle name="Normal 73 3 6" xfId="4648" xr:uid="{00000000-0005-0000-0000-000039120000}"/>
    <cellStyle name="Normal 73 3 6 2" xfId="14700" xr:uid="{00000000-0005-0000-0000-00007D390000}"/>
    <cellStyle name="Normal 73 3 6 2 3" xfId="29795" xr:uid="{00000000-0005-0000-0000-000077740000}"/>
    <cellStyle name="Normal 73 3 6 3" xfId="9680" xr:uid="{00000000-0005-0000-0000-0000E1250000}"/>
    <cellStyle name="Normal 73 3 6 3 3" xfId="24778" xr:uid="{00000000-0005-0000-0000-0000DE600000}"/>
    <cellStyle name="Normal 73 3 6 5" xfId="19765" xr:uid="{00000000-0005-0000-0000-0000494D0000}"/>
    <cellStyle name="Normal 73 3 7" xfId="11358" xr:uid="{00000000-0005-0000-0000-00006F2C0000}"/>
    <cellStyle name="Normal 73 3 7 3" xfId="26453" xr:uid="{00000000-0005-0000-0000-000069670000}"/>
    <cellStyle name="Normal 73 3 8" xfId="6337" xr:uid="{00000000-0005-0000-0000-0000D2180000}"/>
    <cellStyle name="Normal 73 3 8 3" xfId="21436" xr:uid="{00000000-0005-0000-0000-0000D0530000}"/>
    <cellStyle name="Normal 73 4" xfId="1363" xr:uid="{00000000-0005-0000-0000-000063050000}"/>
    <cellStyle name="Normal 73 4 2" xfId="1786" xr:uid="{00000000-0005-0000-0000-00000A070000}"/>
    <cellStyle name="Normal 73 4 2 2" xfId="2625" xr:uid="{00000000-0005-0000-0000-0000510A0000}"/>
    <cellStyle name="Normal 73 4 2 2 2" xfId="4314" xr:uid="{00000000-0005-0000-0000-0000EB100000}"/>
    <cellStyle name="Normal 73 4 2 2 2 2" xfId="14387" xr:uid="{00000000-0005-0000-0000-000044380000}"/>
    <cellStyle name="Normal 73 4 2 2 2 2 3" xfId="29482" xr:uid="{00000000-0005-0000-0000-00003E730000}"/>
    <cellStyle name="Normal 73 4 2 2 2 3" xfId="9367" xr:uid="{00000000-0005-0000-0000-0000A8240000}"/>
    <cellStyle name="Normal 73 4 2 2 2 3 3" xfId="24465" xr:uid="{00000000-0005-0000-0000-0000A55F0000}"/>
    <cellStyle name="Normal 73 4 2 2 2 5" xfId="19452" xr:uid="{00000000-0005-0000-0000-0000104C0000}"/>
    <cellStyle name="Normal 73 4 2 2 3" xfId="6006" xr:uid="{00000000-0005-0000-0000-000087170000}"/>
    <cellStyle name="Normal 73 4 2 2 3 2" xfId="16058" xr:uid="{00000000-0005-0000-0000-0000CB3E0000}"/>
    <cellStyle name="Normal 73 4 2 2 3 2 3" xfId="31153" xr:uid="{00000000-0005-0000-0000-0000C5790000}"/>
    <cellStyle name="Normal 73 4 2 2 3 3" xfId="11038" xr:uid="{00000000-0005-0000-0000-00002F2B0000}"/>
    <cellStyle name="Normal 73 4 2 2 3 3 3" xfId="26136" xr:uid="{00000000-0005-0000-0000-00002C660000}"/>
    <cellStyle name="Normal 73 4 2 2 3 5" xfId="21123" xr:uid="{00000000-0005-0000-0000-000097520000}"/>
    <cellStyle name="Normal 73 4 2 2 4" xfId="12716" xr:uid="{00000000-0005-0000-0000-0000BD310000}"/>
    <cellStyle name="Normal 73 4 2 2 4 3" xfId="27811" xr:uid="{00000000-0005-0000-0000-0000B76C0000}"/>
    <cellStyle name="Normal 73 4 2 2 5" xfId="7695" xr:uid="{00000000-0005-0000-0000-0000201E0000}"/>
    <cellStyle name="Normal 73 4 2 2 5 3" xfId="22794" xr:uid="{00000000-0005-0000-0000-00001E590000}"/>
    <cellStyle name="Normal 73 4 2 2 7" xfId="17781" xr:uid="{00000000-0005-0000-0000-000089450000}"/>
    <cellStyle name="Normal 73 4 2 3" xfId="3477" xr:uid="{00000000-0005-0000-0000-0000A60D0000}"/>
    <cellStyle name="Normal 73 4 2 3 2" xfId="13551" xr:uid="{00000000-0005-0000-0000-000000350000}"/>
    <cellStyle name="Normal 73 4 2 3 2 3" xfId="28646" xr:uid="{00000000-0005-0000-0000-0000FA6F0000}"/>
    <cellStyle name="Normal 73 4 2 3 3" xfId="8531" xr:uid="{00000000-0005-0000-0000-000064210000}"/>
    <cellStyle name="Normal 73 4 2 3 3 3" xfId="23629" xr:uid="{00000000-0005-0000-0000-0000615C0000}"/>
    <cellStyle name="Normal 73 4 2 3 5" xfId="18616" xr:uid="{00000000-0005-0000-0000-0000CC480000}"/>
    <cellStyle name="Normal 73 4 2 4" xfId="5170" xr:uid="{00000000-0005-0000-0000-000043140000}"/>
    <cellStyle name="Normal 73 4 2 4 2" xfId="15222" xr:uid="{00000000-0005-0000-0000-0000873B0000}"/>
    <cellStyle name="Normal 73 4 2 4 2 3" xfId="30317" xr:uid="{00000000-0005-0000-0000-000081760000}"/>
    <cellStyle name="Normal 73 4 2 4 3" xfId="10202" xr:uid="{00000000-0005-0000-0000-0000EB270000}"/>
    <cellStyle name="Normal 73 4 2 4 3 3" xfId="25300" xr:uid="{00000000-0005-0000-0000-0000E8620000}"/>
    <cellStyle name="Normal 73 4 2 4 5" xfId="20287" xr:uid="{00000000-0005-0000-0000-0000534F0000}"/>
    <cellStyle name="Normal 73 4 2 5" xfId="11880" xr:uid="{00000000-0005-0000-0000-0000792E0000}"/>
    <cellStyle name="Normal 73 4 2 5 3" xfId="26975" xr:uid="{00000000-0005-0000-0000-000073690000}"/>
    <cellStyle name="Normal 73 4 2 6" xfId="6859" xr:uid="{00000000-0005-0000-0000-0000DC1A0000}"/>
    <cellStyle name="Normal 73 4 2 6 3" xfId="21958" xr:uid="{00000000-0005-0000-0000-0000DA550000}"/>
    <cellStyle name="Normal 73 4 2 8" xfId="16945" xr:uid="{00000000-0005-0000-0000-000045420000}"/>
    <cellStyle name="Normal 73 4 3" xfId="2207" xr:uid="{00000000-0005-0000-0000-0000AF080000}"/>
    <cellStyle name="Normal 73 4 3 2" xfId="3896" xr:uid="{00000000-0005-0000-0000-0000490F0000}"/>
    <cellStyle name="Normal 73 4 3 2 2" xfId="13969" xr:uid="{00000000-0005-0000-0000-0000A2360000}"/>
    <cellStyle name="Normal 73 4 3 2 2 3" xfId="29064" xr:uid="{00000000-0005-0000-0000-00009C710000}"/>
    <cellStyle name="Normal 73 4 3 2 3" xfId="8949" xr:uid="{00000000-0005-0000-0000-000006230000}"/>
    <cellStyle name="Normal 73 4 3 2 3 3" xfId="24047" xr:uid="{00000000-0005-0000-0000-0000035E0000}"/>
    <cellStyle name="Normal 73 4 3 2 5" xfId="19034" xr:uid="{00000000-0005-0000-0000-00006E4A0000}"/>
    <cellStyle name="Normal 73 4 3 3" xfId="5588" xr:uid="{00000000-0005-0000-0000-0000E5150000}"/>
    <cellStyle name="Normal 73 4 3 3 2" xfId="15640" xr:uid="{00000000-0005-0000-0000-0000293D0000}"/>
    <cellStyle name="Normal 73 4 3 3 2 3" xfId="30735" xr:uid="{00000000-0005-0000-0000-000023780000}"/>
    <cellStyle name="Normal 73 4 3 3 3" xfId="10620" xr:uid="{00000000-0005-0000-0000-00008D290000}"/>
    <cellStyle name="Normal 73 4 3 3 3 3" xfId="25718" xr:uid="{00000000-0005-0000-0000-00008A640000}"/>
    <cellStyle name="Normal 73 4 3 3 5" xfId="20705" xr:uid="{00000000-0005-0000-0000-0000F5500000}"/>
    <cellStyle name="Normal 73 4 3 4" xfId="12298" xr:uid="{00000000-0005-0000-0000-00001B300000}"/>
    <cellStyle name="Normal 73 4 3 4 3" xfId="27393" xr:uid="{00000000-0005-0000-0000-0000156B0000}"/>
    <cellStyle name="Normal 73 4 3 5" xfId="7277" xr:uid="{00000000-0005-0000-0000-00007E1C0000}"/>
    <cellStyle name="Normal 73 4 3 5 3" xfId="22376" xr:uid="{00000000-0005-0000-0000-00007C570000}"/>
    <cellStyle name="Normal 73 4 3 7" xfId="17363" xr:uid="{00000000-0005-0000-0000-0000E7430000}"/>
    <cellStyle name="Normal 73 4 4" xfId="3059" xr:uid="{00000000-0005-0000-0000-0000040C0000}"/>
    <cellStyle name="Normal 73 4 4 2" xfId="13133" xr:uid="{00000000-0005-0000-0000-00005E330000}"/>
    <cellStyle name="Normal 73 4 4 2 3" xfId="28228" xr:uid="{00000000-0005-0000-0000-0000586E0000}"/>
    <cellStyle name="Normal 73 4 4 3" xfId="8113" xr:uid="{00000000-0005-0000-0000-0000C21F0000}"/>
    <cellStyle name="Normal 73 4 4 3 3" xfId="23211" xr:uid="{00000000-0005-0000-0000-0000BF5A0000}"/>
    <cellStyle name="Normal 73 4 4 5" xfId="18198" xr:uid="{00000000-0005-0000-0000-00002A470000}"/>
    <cellStyle name="Normal 73 4 5" xfId="4752" xr:uid="{00000000-0005-0000-0000-0000A1120000}"/>
    <cellStyle name="Normal 73 4 5 2" xfId="14804" xr:uid="{00000000-0005-0000-0000-0000E5390000}"/>
    <cellStyle name="Normal 73 4 5 2 3" xfId="29899" xr:uid="{00000000-0005-0000-0000-0000DF740000}"/>
    <cellStyle name="Normal 73 4 5 3" xfId="9784" xr:uid="{00000000-0005-0000-0000-000049260000}"/>
    <cellStyle name="Normal 73 4 5 3 3" xfId="24882" xr:uid="{00000000-0005-0000-0000-000046610000}"/>
    <cellStyle name="Normal 73 4 5 5" xfId="19869" xr:uid="{00000000-0005-0000-0000-0000B14D0000}"/>
    <cellStyle name="Normal 73 4 6" xfId="11462" xr:uid="{00000000-0005-0000-0000-0000D72C0000}"/>
    <cellStyle name="Normal 73 4 6 3" xfId="26557" xr:uid="{00000000-0005-0000-0000-0000D1670000}"/>
    <cellStyle name="Normal 73 4 7" xfId="6441" xr:uid="{00000000-0005-0000-0000-00003A190000}"/>
    <cellStyle name="Normal 73 4 7 3" xfId="21540" xr:uid="{00000000-0005-0000-0000-000038540000}"/>
    <cellStyle name="Normal 73 4 9" xfId="16527" xr:uid="{00000000-0005-0000-0000-0000A3400000}"/>
    <cellStyle name="Normal 73 5" xfId="1576" xr:uid="{00000000-0005-0000-0000-000038060000}"/>
    <cellStyle name="Normal 73 5 2" xfId="2417" xr:uid="{00000000-0005-0000-0000-000081090000}"/>
    <cellStyle name="Normal 73 5 2 2" xfId="4106" xr:uid="{00000000-0005-0000-0000-00001B100000}"/>
    <cellStyle name="Normal 73 5 2 2 2" xfId="14179" xr:uid="{00000000-0005-0000-0000-000074370000}"/>
    <cellStyle name="Normal 73 5 2 2 2 3" xfId="29274" xr:uid="{00000000-0005-0000-0000-00006E720000}"/>
    <cellStyle name="Normal 73 5 2 2 3" xfId="9159" xr:uid="{00000000-0005-0000-0000-0000D8230000}"/>
    <cellStyle name="Normal 73 5 2 2 3 3" xfId="24257" xr:uid="{00000000-0005-0000-0000-0000D55E0000}"/>
    <cellStyle name="Normal 73 5 2 2 5" xfId="19244" xr:uid="{00000000-0005-0000-0000-0000404B0000}"/>
    <cellStyle name="Normal 73 5 2 3" xfId="5798" xr:uid="{00000000-0005-0000-0000-0000B7160000}"/>
    <cellStyle name="Normal 73 5 2 3 2" xfId="15850" xr:uid="{00000000-0005-0000-0000-0000FB3D0000}"/>
    <cellStyle name="Normal 73 5 2 3 2 3" xfId="30945" xr:uid="{00000000-0005-0000-0000-0000F5780000}"/>
    <cellStyle name="Normal 73 5 2 3 3" xfId="10830" xr:uid="{00000000-0005-0000-0000-00005F2A0000}"/>
    <cellStyle name="Normal 73 5 2 3 3 3" xfId="25928" xr:uid="{00000000-0005-0000-0000-00005C650000}"/>
    <cellStyle name="Normal 73 5 2 3 5" xfId="20915" xr:uid="{00000000-0005-0000-0000-0000C7510000}"/>
    <cellStyle name="Normal 73 5 2 4" xfId="12508" xr:uid="{00000000-0005-0000-0000-0000ED300000}"/>
    <cellStyle name="Normal 73 5 2 4 3" xfId="27603" xr:uid="{00000000-0005-0000-0000-0000E76B0000}"/>
    <cellStyle name="Normal 73 5 2 5" xfId="7487" xr:uid="{00000000-0005-0000-0000-0000501D0000}"/>
    <cellStyle name="Normal 73 5 2 5 3" xfId="22586" xr:uid="{00000000-0005-0000-0000-00004E580000}"/>
    <cellStyle name="Normal 73 5 2 7" xfId="17573" xr:uid="{00000000-0005-0000-0000-0000B9440000}"/>
    <cellStyle name="Normal 73 5 3" xfId="3269" xr:uid="{00000000-0005-0000-0000-0000D60C0000}"/>
    <cellStyle name="Normal 73 5 3 2" xfId="13343" xr:uid="{00000000-0005-0000-0000-000030340000}"/>
    <cellStyle name="Normal 73 5 3 2 3" xfId="28438" xr:uid="{00000000-0005-0000-0000-00002A6F0000}"/>
    <cellStyle name="Normal 73 5 3 3" xfId="8323" xr:uid="{00000000-0005-0000-0000-000094200000}"/>
    <cellStyle name="Normal 73 5 3 3 3" xfId="23421" xr:uid="{00000000-0005-0000-0000-0000915B0000}"/>
    <cellStyle name="Normal 73 5 3 5" xfId="18408" xr:uid="{00000000-0005-0000-0000-0000FC470000}"/>
    <cellStyle name="Normal 73 5 4" xfId="4962" xr:uid="{00000000-0005-0000-0000-000073130000}"/>
    <cellStyle name="Normal 73 5 4 2" xfId="15014" xr:uid="{00000000-0005-0000-0000-0000B73A0000}"/>
    <cellStyle name="Normal 73 5 4 2 3" xfId="30109" xr:uid="{00000000-0005-0000-0000-0000B1750000}"/>
    <cellStyle name="Normal 73 5 4 3" xfId="9994" xr:uid="{00000000-0005-0000-0000-00001B270000}"/>
    <cellStyle name="Normal 73 5 4 3 3" xfId="25092" xr:uid="{00000000-0005-0000-0000-000018620000}"/>
    <cellStyle name="Normal 73 5 4 5" xfId="20079" xr:uid="{00000000-0005-0000-0000-0000834E0000}"/>
    <cellStyle name="Normal 73 5 5" xfId="11672" xr:uid="{00000000-0005-0000-0000-0000A92D0000}"/>
    <cellStyle name="Normal 73 5 5 3" xfId="26767" xr:uid="{00000000-0005-0000-0000-0000A3680000}"/>
    <cellStyle name="Normal 73 5 6" xfId="6651" xr:uid="{00000000-0005-0000-0000-00000C1A0000}"/>
    <cellStyle name="Normal 73 5 6 3" xfId="21750" xr:uid="{00000000-0005-0000-0000-00000A550000}"/>
    <cellStyle name="Normal 73 5 8" xfId="16737" xr:uid="{00000000-0005-0000-0000-000075410000}"/>
    <cellStyle name="Normal 73 6" xfId="1997" xr:uid="{00000000-0005-0000-0000-0000DD070000}"/>
    <cellStyle name="Normal 73 6 2" xfId="3688" xr:uid="{00000000-0005-0000-0000-0000790E0000}"/>
    <cellStyle name="Normal 73 6 2 2" xfId="13761" xr:uid="{00000000-0005-0000-0000-0000D2350000}"/>
    <cellStyle name="Normal 73 6 2 2 3" xfId="28856" xr:uid="{00000000-0005-0000-0000-0000CC700000}"/>
    <cellStyle name="Normal 73 6 2 3" xfId="8741" xr:uid="{00000000-0005-0000-0000-000036220000}"/>
    <cellStyle name="Normal 73 6 2 3 3" xfId="23839" xr:uid="{00000000-0005-0000-0000-0000335D0000}"/>
    <cellStyle name="Normal 73 6 2 5" xfId="18826" xr:uid="{00000000-0005-0000-0000-00009E490000}"/>
    <cellStyle name="Normal 73 6 3" xfId="5380" xr:uid="{00000000-0005-0000-0000-000015150000}"/>
    <cellStyle name="Normal 73 6 3 2" xfId="15432" xr:uid="{00000000-0005-0000-0000-0000593C0000}"/>
    <cellStyle name="Normal 73 6 3 2 3" xfId="30527" xr:uid="{00000000-0005-0000-0000-000053770000}"/>
    <cellStyle name="Normal 73 6 3 3" xfId="10412" xr:uid="{00000000-0005-0000-0000-0000BD280000}"/>
    <cellStyle name="Normal 73 6 3 3 3" xfId="25510" xr:uid="{00000000-0005-0000-0000-0000BA630000}"/>
    <cellStyle name="Normal 73 6 3 5" xfId="20497" xr:uid="{00000000-0005-0000-0000-000025500000}"/>
    <cellStyle name="Normal 73 6 4" xfId="12090" xr:uid="{00000000-0005-0000-0000-00004B2F0000}"/>
    <cellStyle name="Normal 73 6 4 3" xfId="27185" xr:uid="{00000000-0005-0000-0000-0000456A0000}"/>
    <cellStyle name="Normal 73 6 5" xfId="7069" xr:uid="{00000000-0005-0000-0000-0000AE1B0000}"/>
    <cellStyle name="Normal 73 6 5 3" xfId="22168" xr:uid="{00000000-0005-0000-0000-0000AC560000}"/>
    <cellStyle name="Normal 73 6 7" xfId="17155" xr:uid="{00000000-0005-0000-0000-000017430000}"/>
    <cellStyle name="Normal 73 7" xfId="2848" xr:uid="{00000000-0005-0000-0000-0000310B0000}"/>
    <cellStyle name="Normal 73 7 2" xfId="12925" xr:uid="{00000000-0005-0000-0000-00008E320000}"/>
    <cellStyle name="Normal 73 7 2 3" xfId="28020" xr:uid="{00000000-0005-0000-0000-0000886D0000}"/>
    <cellStyle name="Normal 73 7 3" xfId="7905" xr:uid="{00000000-0005-0000-0000-0000F21E0000}"/>
    <cellStyle name="Normal 73 7 3 3" xfId="23003" xr:uid="{00000000-0005-0000-0000-0000EF590000}"/>
    <cellStyle name="Normal 73 7 5" xfId="17990" xr:uid="{00000000-0005-0000-0000-00005A460000}"/>
    <cellStyle name="Normal 73 8" xfId="4542" xr:uid="{00000000-0005-0000-0000-0000CF110000}"/>
    <cellStyle name="Normal 73 8 2" xfId="14596" xr:uid="{00000000-0005-0000-0000-000015390000}"/>
    <cellStyle name="Normal 73 8 2 3" xfId="29691" xr:uid="{00000000-0005-0000-0000-00000F740000}"/>
    <cellStyle name="Normal 73 8 3" xfId="9576" xr:uid="{00000000-0005-0000-0000-000079250000}"/>
    <cellStyle name="Normal 73 8 3 3" xfId="24674" xr:uid="{00000000-0005-0000-0000-000076600000}"/>
    <cellStyle name="Normal 73 8 5" xfId="19661" xr:uid="{00000000-0005-0000-0000-0000E14C0000}"/>
    <cellStyle name="Normal 73 9" xfId="11252" xr:uid="{00000000-0005-0000-0000-0000052C0000}"/>
    <cellStyle name="Normal 73 9 3" xfId="26349" xr:uid="{00000000-0005-0000-0000-000001670000}"/>
    <cellStyle name="Normal 74" xfId="900" xr:uid="{00000000-0005-0000-0000-000093030000}"/>
    <cellStyle name="Normal 74 10" xfId="6232" xr:uid="{00000000-0005-0000-0000-000069180000}"/>
    <cellStyle name="Normal 74 10 3" xfId="21333" xr:uid="{00000000-0005-0000-0000-000069530000}"/>
    <cellStyle name="Normal 74 12" xfId="16318" xr:uid="{00000000-0005-0000-0000-0000D23F0000}"/>
    <cellStyle name="Normal 74 2" xfId="1197" xr:uid="{00000000-0005-0000-0000-0000BD040000}"/>
    <cellStyle name="Normal 74 2 11" xfId="16372" xr:uid="{00000000-0005-0000-0000-000008400000}"/>
    <cellStyle name="Normal 74 2 2" xfId="1305" xr:uid="{00000000-0005-0000-0000-000029050000}"/>
    <cellStyle name="Normal 74 2 2 10" xfId="16476" xr:uid="{00000000-0005-0000-0000-000070400000}"/>
    <cellStyle name="Normal 74 2 2 2" xfId="1522" xr:uid="{00000000-0005-0000-0000-000002060000}"/>
    <cellStyle name="Normal 74 2 2 2 2" xfId="1943" xr:uid="{00000000-0005-0000-0000-0000A7070000}"/>
    <cellStyle name="Normal 74 2 2 2 2 2" xfId="2782" xr:uid="{00000000-0005-0000-0000-0000EE0A0000}"/>
    <cellStyle name="Normal 74 2 2 2 2 2 2" xfId="4471" xr:uid="{00000000-0005-0000-0000-000088110000}"/>
    <cellStyle name="Normal 74 2 2 2 2 2 2 2" xfId="14544" xr:uid="{00000000-0005-0000-0000-0000E1380000}"/>
    <cellStyle name="Normal 74 2 2 2 2 2 2 2 3" xfId="29639" xr:uid="{00000000-0005-0000-0000-0000DB730000}"/>
    <cellStyle name="Normal 74 2 2 2 2 2 2 3" xfId="9524" xr:uid="{00000000-0005-0000-0000-000045250000}"/>
    <cellStyle name="Normal 74 2 2 2 2 2 2 3 3" xfId="24622" xr:uid="{00000000-0005-0000-0000-000042600000}"/>
    <cellStyle name="Normal 74 2 2 2 2 2 2 5" xfId="19609" xr:uid="{00000000-0005-0000-0000-0000AD4C0000}"/>
    <cellStyle name="Normal 74 2 2 2 2 2 3" xfId="6163" xr:uid="{00000000-0005-0000-0000-000024180000}"/>
    <cellStyle name="Normal 74 2 2 2 2 2 3 2" xfId="16215" xr:uid="{00000000-0005-0000-0000-0000683F0000}"/>
    <cellStyle name="Normal 74 2 2 2 2 2 3 3" xfId="11195" xr:uid="{00000000-0005-0000-0000-0000CC2B0000}"/>
    <cellStyle name="Normal 74 2 2 2 2 2 3 3 3" xfId="26293" xr:uid="{00000000-0005-0000-0000-0000C9660000}"/>
    <cellStyle name="Normal 74 2 2 2 2 2 3 5" xfId="21280" xr:uid="{00000000-0005-0000-0000-000034530000}"/>
    <cellStyle name="Normal 74 2 2 2 2 2 4" xfId="12873" xr:uid="{00000000-0005-0000-0000-00005A320000}"/>
    <cellStyle name="Normal 74 2 2 2 2 2 4 3" xfId="27968" xr:uid="{00000000-0005-0000-0000-0000546D0000}"/>
    <cellStyle name="Normal 74 2 2 2 2 2 5" xfId="7852" xr:uid="{00000000-0005-0000-0000-0000BD1E0000}"/>
    <cellStyle name="Normal 74 2 2 2 2 2 5 3" xfId="22951" xr:uid="{00000000-0005-0000-0000-0000BB590000}"/>
    <cellStyle name="Normal 74 2 2 2 2 2 7" xfId="17938" xr:uid="{00000000-0005-0000-0000-000026460000}"/>
    <cellStyle name="Normal 74 2 2 2 2 3" xfId="3634" xr:uid="{00000000-0005-0000-0000-0000430E0000}"/>
    <cellStyle name="Normal 74 2 2 2 2 3 2" xfId="13708" xr:uid="{00000000-0005-0000-0000-00009D350000}"/>
    <cellStyle name="Normal 74 2 2 2 2 3 2 3" xfId="28803" xr:uid="{00000000-0005-0000-0000-000097700000}"/>
    <cellStyle name="Normal 74 2 2 2 2 3 3" xfId="8688" xr:uid="{00000000-0005-0000-0000-000001220000}"/>
    <cellStyle name="Normal 74 2 2 2 2 3 3 3" xfId="23786" xr:uid="{00000000-0005-0000-0000-0000FE5C0000}"/>
    <cellStyle name="Normal 74 2 2 2 2 3 5" xfId="18773" xr:uid="{00000000-0005-0000-0000-000069490000}"/>
    <cellStyle name="Normal 74 2 2 2 2 4" xfId="5327" xr:uid="{00000000-0005-0000-0000-0000E0140000}"/>
    <cellStyle name="Normal 74 2 2 2 2 4 2" xfId="15379" xr:uid="{00000000-0005-0000-0000-0000243C0000}"/>
    <cellStyle name="Normal 74 2 2 2 2 4 2 3" xfId="30474" xr:uid="{00000000-0005-0000-0000-00001E770000}"/>
    <cellStyle name="Normal 74 2 2 2 2 4 3" xfId="10359" xr:uid="{00000000-0005-0000-0000-000088280000}"/>
    <cellStyle name="Normal 74 2 2 2 2 4 3 3" xfId="25457" xr:uid="{00000000-0005-0000-0000-000085630000}"/>
    <cellStyle name="Normal 74 2 2 2 2 4 5" xfId="20444" xr:uid="{00000000-0005-0000-0000-0000F04F0000}"/>
    <cellStyle name="Normal 74 2 2 2 2 5" xfId="12037" xr:uid="{00000000-0005-0000-0000-0000162F0000}"/>
    <cellStyle name="Normal 74 2 2 2 2 5 3" xfId="27132" xr:uid="{00000000-0005-0000-0000-0000106A0000}"/>
    <cellStyle name="Normal 74 2 2 2 2 6" xfId="7016" xr:uid="{00000000-0005-0000-0000-0000791B0000}"/>
    <cellStyle name="Normal 74 2 2 2 2 6 3" xfId="22115" xr:uid="{00000000-0005-0000-0000-000077560000}"/>
    <cellStyle name="Normal 74 2 2 2 2 8" xfId="17102" xr:uid="{00000000-0005-0000-0000-0000E2420000}"/>
    <cellStyle name="Normal 74 2 2 2 3" xfId="2364" xr:uid="{00000000-0005-0000-0000-00004C090000}"/>
    <cellStyle name="Normal 74 2 2 2 3 2" xfId="4053" xr:uid="{00000000-0005-0000-0000-0000E60F0000}"/>
    <cellStyle name="Normal 74 2 2 2 3 2 2" xfId="14126" xr:uid="{00000000-0005-0000-0000-00003F370000}"/>
    <cellStyle name="Normal 74 2 2 2 3 2 2 3" xfId="29221" xr:uid="{00000000-0005-0000-0000-000039720000}"/>
    <cellStyle name="Normal 74 2 2 2 3 2 3" xfId="9106" xr:uid="{00000000-0005-0000-0000-0000A3230000}"/>
    <cellStyle name="Normal 74 2 2 2 3 2 3 3" xfId="24204" xr:uid="{00000000-0005-0000-0000-0000A05E0000}"/>
    <cellStyle name="Normal 74 2 2 2 3 2 5" xfId="19191" xr:uid="{00000000-0005-0000-0000-00000B4B0000}"/>
    <cellStyle name="Normal 74 2 2 2 3 3" xfId="5745" xr:uid="{00000000-0005-0000-0000-000082160000}"/>
    <cellStyle name="Normal 74 2 2 2 3 3 2" xfId="15797" xr:uid="{00000000-0005-0000-0000-0000C63D0000}"/>
    <cellStyle name="Normal 74 2 2 2 3 3 2 3" xfId="30892" xr:uid="{00000000-0005-0000-0000-0000C0780000}"/>
    <cellStyle name="Normal 74 2 2 2 3 3 3" xfId="10777" xr:uid="{00000000-0005-0000-0000-00002A2A0000}"/>
    <cellStyle name="Normal 74 2 2 2 3 3 3 3" xfId="25875" xr:uid="{00000000-0005-0000-0000-000027650000}"/>
    <cellStyle name="Normal 74 2 2 2 3 3 5" xfId="20862" xr:uid="{00000000-0005-0000-0000-000092510000}"/>
    <cellStyle name="Normal 74 2 2 2 3 4" xfId="12455" xr:uid="{00000000-0005-0000-0000-0000B8300000}"/>
    <cellStyle name="Normal 74 2 2 2 3 4 3" xfId="27550" xr:uid="{00000000-0005-0000-0000-0000B26B0000}"/>
    <cellStyle name="Normal 74 2 2 2 3 5" xfId="7434" xr:uid="{00000000-0005-0000-0000-00001B1D0000}"/>
    <cellStyle name="Normal 74 2 2 2 3 5 3" xfId="22533" xr:uid="{00000000-0005-0000-0000-000019580000}"/>
    <cellStyle name="Normal 74 2 2 2 3 7" xfId="17520" xr:uid="{00000000-0005-0000-0000-000084440000}"/>
    <cellStyle name="Normal 74 2 2 2 4" xfId="3216" xr:uid="{00000000-0005-0000-0000-0000A10C0000}"/>
    <cellStyle name="Normal 74 2 2 2 4 2" xfId="13290" xr:uid="{00000000-0005-0000-0000-0000FB330000}"/>
    <cellStyle name="Normal 74 2 2 2 4 2 3" xfId="28385" xr:uid="{00000000-0005-0000-0000-0000F56E0000}"/>
    <cellStyle name="Normal 74 2 2 2 4 3" xfId="8270" xr:uid="{00000000-0005-0000-0000-00005F200000}"/>
    <cellStyle name="Normal 74 2 2 2 4 3 3" xfId="23368" xr:uid="{00000000-0005-0000-0000-00005C5B0000}"/>
    <cellStyle name="Normal 74 2 2 2 4 5" xfId="18355" xr:uid="{00000000-0005-0000-0000-0000C7470000}"/>
    <cellStyle name="Normal 74 2 2 2 5" xfId="4909" xr:uid="{00000000-0005-0000-0000-00003E130000}"/>
    <cellStyle name="Normal 74 2 2 2 5 2" xfId="14961" xr:uid="{00000000-0005-0000-0000-0000823A0000}"/>
    <cellStyle name="Normal 74 2 2 2 5 2 3" xfId="30056" xr:uid="{00000000-0005-0000-0000-00007C750000}"/>
    <cellStyle name="Normal 74 2 2 2 5 3" xfId="9941" xr:uid="{00000000-0005-0000-0000-0000E6260000}"/>
    <cellStyle name="Normal 74 2 2 2 5 3 3" xfId="25039" xr:uid="{00000000-0005-0000-0000-0000E3610000}"/>
    <cellStyle name="Normal 74 2 2 2 5 5" xfId="20026" xr:uid="{00000000-0005-0000-0000-00004E4E0000}"/>
    <cellStyle name="Normal 74 2 2 2 6" xfId="11619" xr:uid="{00000000-0005-0000-0000-0000742D0000}"/>
    <cellStyle name="Normal 74 2 2 2 6 3" xfId="26714" xr:uid="{00000000-0005-0000-0000-00006E680000}"/>
    <cellStyle name="Normal 74 2 2 2 7" xfId="6598" xr:uid="{00000000-0005-0000-0000-0000D7190000}"/>
    <cellStyle name="Normal 74 2 2 2 7 3" xfId="21697" xr:uid="{00000000-0005-0000-0000-0000D5540000}"/>
    <cellStyle name="Normal 74 2 2 2 9" xfId="16684" xr:uid="{00000000-0005-0000-0000-000040410000}"/>
    <cellStyle name="Normal 74 2 2 3" xfId="1735" xr:uid="{00000000-0005-0000-0000-0000D7060000}"/>
    <cellStyle name="Normal 74 2 2 3 2" xfId="2574" xr:uid="{00000000-0005-0000-0000-00001E0A0000}"/>
    <cellStyle name="Normal 74 2 2 3 2 2" xfId="4263" xr:uid="{00000000-0005-0000-0000-0000B8100000}"/>
    <cellStyle name="Normal 74 2 2 3 2 2 2" xfId="14336" xr:uid="{00000000-0005-0000-0000-000011380000}"/>
    <cellStyle name="Normal 74 2 2 3 2 2 2 3" xfId="29431" xr:uid="{00000000-0005-0000-0000-00000B730000}"/>
    <cellStyle name="Normal 74 2 2 3 2 2 3" xfId="9316" xr:uid="{00000000-0005-0000-0000-000075240000}"/>
    <cellStyle name="Normal 74 2 2 3 2 2 3 3" xfId="24414" xr:uid="{00000000-0005-0000-0000-0000725F0000}"/>
    <cellStyle name="Normal 74 2 2 3 2 2 5" xfId="19401" xr:uid="{00000000-0005-0000-0000-0000DD4B0000}"/>
    <cellStyle name="Normal 74 2 2 3 2 3" xfId="5955" xr:uid="{00000000-0005-0000-0000-000054170000}"/>
    <cellStyle name="Normal 74 2 2 3 2 3 2" xfId="16007" xr:uid="{00000000-0005-0000-0000-0000983E0000}"/>
    <cellStyle name="Normal 74 2 2 3 2 3 2 3" xfId="31102" xr:uid="{00000000-0005-0000-0000-000092790000}"/>
    <cellStyle name="Normal 74 2 2 3 2 3 3" xfId="10987" xr:uid="{00000000-0005-0000-0000-0000FC2A0000}"/>
    <cellStyle name="Normal 74 2 2 3 2 3 3 3" xfId="26085" xr:uid="{00000000-0005-0000-0000-0000F9650000}"/>
    <cellStyle name="Normal 74 2 2 3 2 3 5" xfId="21072" xr:uid="{00000000-0005-0000-0000-000064520000}"/>
    <cellStyle name="Normal 74 2 2 3 2 4" xfId="12665" xr:uid="{00000000-0005-0000-0000-00008A310000}"/>
    <cellStyle name="Normal 74 2 2 3 2 4 3" xfId="27760" xr:uid="{00000000-0005-0000-0000-0000846C0000}"/>
    <cellStyle name="Normal 74 2 2 3 2 5" xfId="7644" xr:uid="{00000000-0005-0000-0000-0000ED1D0000}"/>
    <cellStyle name="Normal 74 2 2 3 2 5 3" xfId="22743" xr:uid="{00000000-0005-0000-0000-0000EB580000}"/>
    <cellStyle name="Normal 74 2 2 3 2 7" xfId="17730" xr:uid="{00000000-0005-0000-0000-000056450000}"/>
    <cellStyle name="Normal 74 2 2 3 3" xfId="3426" xr:uid="{00000000-0005-0000-0000-0000730D0000}"/>
    <cellStyle name="Normal 74 2 2 3 3 2" xfId="13500" xr:uid="{00000000-0005-0000-0000-0000CD340000}"/>
    <cellStyle name="Normal 74 2 2 3 3 2 3" xfId="28595" xr:uid="{00000000-0005-0000-0000-0000C76F0000}"/>
    <cellStyle name="Normal 74 2 2 3 3 3" xfId="8480" xr:uid="{00000000-0005-0000-0000-000031210000}"/>
    <cellStyle name="Normal 74 2 2 3 3 3 3" xfId="23578" xr:uid="{00000000-0005-0000-0000-00002E5C0000}"/>
    <cellStyle name="Normal 74 2 2 3 3 5" xfId="18565" xr:uid="{00000000-0005-0000-0000-000099480000}"/>
    <cellStyle name="Normal 74 2 2 3 4" xfId="5119" xr:uid="{00000000-0005-0000-0000-000010140000}"/>
    <cellStyle name="Normal 74 2 2 3 4 2" xfId="15171" xr:uid="{00000000-0005-0000-0000-0000543B0000}"/>
    <cellStyle name="Normal 74 2 2 3 4 2 3" xfId="30266" xr:uid="{00000000-0005-0000-0000-00004E760000}"/>
    <cellStyle name="Normal 74 2 2 3 4 3" xfId="10151" xr:uid="{00000000-0005-0000-0000-0000B8270000}"/>
    <cellStyle name="Normal 74 2 2 3 4 3 3" xfId="25249" xr:uid="{00000000-0005-0000-0000-0000B5620000}"/>
    <cellStyle name="Normal 74 2 2 3 4 5" xfId="20236" xr:uid="{00000000-0005-0000-0000-0000204F0000}"/>
    <cellStyle name="Normal 74 2 2 3 5" xfId="11829" xr:uid="{00000000-0005-0000-0000-0000462E0000}"/>
    <cellStyle name="Normal 74 2 2 3 5 3" xfId="26924" xr:uid="{00000000-0005-0000-0000-000040690000}"/>
    <cellStyle name="Normal 74 2 2 3 6" xfId="6808" xr:uid="{00000000-0005-0000-0000-0000A91A0000}"/>
    <cellStyle name="Normal 74 2 2 3 6 3" xfId="21907" xr:uid="{00000000-0005-0000-0000-0000A7550000}"/>
    <cellStyle name="Normal 74 2 2 3 8" xfId="16894" xr:uid="{00000000-0005-0000-0000-000012420000}"/>
    <cellStyle name="Normal 74 2 2 4" xfId="2156" xr:uid="{00000000-0005-0000-0000-00007C080000}"/>
    <cellStyle name="Normal 74 2 2 4 2" xfId="3845" xr:uid="{00000000-0005-0000-0000-0000160F0000}"/>
    <cellStyle name="Normal 74 2 2 4 2 2" xfId="13918" xr:uid="{00000000-0005-0000-0000-00006F360000}"/>
    <cellStyle name="Normal 74 2 2 4 2 2 3" xfId="29013" xr:uid="{00000000-0005-0000-0000-000069710000}"/>
    <cellStyle name="Normal 74 2 2 4 2 3" xfId="8898" xr:uid="{00000000-0005-0000-0000-0000D3220000}"/>
    <cellStyle name="Normal 74 2 2 4 2 3 3" xfId="23996" xr:uid="{00000000-0005-0000-0000-0000D05D0000}"/>
    <cellStyle name="Normal 74 2 2 4 2 5" xfId="18983" xr:uid="{00000000-0005-0000-0000-00003B4A0000}"/>
    <cellStyle name="Normal 74 2 2 4 3" xfId="5537" xr:uid="{00000000-0005-0000-0000-0000B2150000}"/>
    <cellStyle name="Normal 74 2 2 4 3 2" xfId="15589" xr:uid="{00000000-0005-0000-0000-0000F63C0000}"/>
    <cellStyle name="Normal 74 2 2 4 3 2 3" xfId="30684" xr:uid="{00000000-0005-0000-0000-0000F0770000}"/>
    <cellStyle name="Normal 74 2 2 4 3 3" xfId="10569" xr:uid="{00000000-0005-0000-0000-00005A290000}"/>
    <cellStyle name="Normal 74 2 2 4 3 3 3" xfId="25667" xr:uid="{00000000-0005-0000-0000-000057640000}"/>
    <cellStyle name="Normal 74 2 2 4 3 5" xfId="20654" xr:uid="{00000000-0005-0000-0000-0000C2500000}"/>
    <cellStyle name="Normal 74 2 2 4 4" xfId="12247" xr:uid="{00000000-0005-0000-0000-0000E82F0000}"/>
    <cellStyle name="Normal 74 2 2 4 4 3" xfId="27342" xr:uid="{00000000-0005-0000-0000-0000E26A0000}"/>
    <cellStyle name="Normal 74 2 2 4 5" xfId="7226" xr:uid="{00000000-0005-0000-0000-00004B1C0000}"/>
    <cellStyle name="Normal 74 2 2 4 5 3" xfId="22325" xr:uid="{00000000-0005-0000-0000-000049570000}"/>
    <cellStyle name="Normal 74 2 2 4 7" xfId="17312" xr:uid="{00000000-0005-0000-0000-0000B4430000}"/>
    <cellStyle name="Normal 74 2 2 5" xfId="3008" xr:uid="{00000000-0005-0000-0000-0000D10B0000}"/>
    <cellStyle name="Normal 74 2 2 5 2" xfId="13082" xr:uid="{00000000-0005-0000-0000-00002B330000}"/>
    <cellStyle name="Normal 74 2 2 5 2 3" xfId="28177" xr:uid="{00000000-0005-0000-0000-0000256E0000}"/>
    <cellStyle name="Normal 74 2 2 5 3" xfId="8062" xr:uid="{00000000-0005-0000-0000-00008F1F0000}"/>
    <cellStyle name="Normal 74 2 2 5 3 3" xfId="23160" xr:uid="{00000000-0005-0000-0000-00008C5A0000}"/>
    <cellStyle name="Normal 74 2 2 5 5" xfId="18147" xr:uid="{00000000-0005-0000-0000-0000F7460000}"/>
    <cellStyle name="Normal 74 2 2 6" xfId="4701" xr:uid="{00000000-0005-0000-0000-00006E120000}"/>
    <cellStyle name="Normal 74 2 2 6 2" xfId="14753" xr:uid="{00000000-0005-0000-0000-0000B2390000}"/>
    <cellStyle name="Normal 74 2 2 6 2 3" xfId="29848" xr:uid="{00000000-0005-0000-0000-0000AC740000}"/>
    <cellStyle name="Normal 74 2 2 6 3" xfId="9733" xr:uid="{00000000-0005-0000-0000-000016260000}"/>
    <cellStyle name="Normal 74 2 2 6 3 3" xfId="24831" xr:uid="{00000000-0005-0000-0000-000013610000}"/>
    <cellStyle name="Normal 74 2 2 6 5" xfId="19818" xr:uid="{00000000-0005-0000-0000-00007E4D0000}"/>
    <cellStyle name="Normal 74 2 2 7" xfId="11411" xr:uid="{00000000-0005-0000-0000-0000A42C0000}"/>
    <cellStyle name="Normal 74 2 2 7 3" xfId="26506" xr:uid="{00000000-0005-0000-0000-00009E670000}"/>
    <cellStyle name="Normal 74 2 2 8" xfId="6390" xr:uid="{00000000-0005-0000-0000-000007190000}"/>
    <cellStyle name="Normal 74 2 2 8 3" xfId="21489" xr:uid="{00000000-0005-0000-0000-000005540000}"/>
    <cellStyle name="Normal 74 2 3" xfId="1418" xr:uid="{00000000-0005-0000-0000-00009A050000}"/>
    <cellStyle name="Normal 74 2 3 2" xfId="1839" xr:uid="{00000000-0005-0000-0000-00003F070000}"/>
    <cellStyle name="Normal 74 2 3 2 2" xfId="2678" xr:uid="{00000000-0005-0000-0000-0000860A0000}"/>
    <cellStyle name="Normal 74 2 3 2 2 2" xfId="4367" xr:uid="{00000000-0005-0000-0000-000020110000}"/>
    <cellStyle name="Normal 74 2 3 2 2 2 2" xfId="14440" xr:uid="{00000000-0005-0000-0000-000079380000}"/>
    <cellStyle name="Normal 74 2 3 2 2 2 2 3" xfId="29535" xr:uid="{00000000-0005-0000-0000-000073730000}"/>
    <cellStyle name="Normal 74 2 3 2 2 2 3" xfId="9420" xr:uid="{00000000-0005-0000-0000-0000DD240000}"/>
    <cellStyle name="Normal 74 2 3 2 2 2 3 3" xfId="24518" xr:uid="{00000000-0005-0000-0000-0000DA5F0000}"/>
    <cellStyle name="Normal 74 2 3 2 2 2 5" xfId="19505" xr:uid="{00000000-0005-0000-0000-0000454C0000}"/>
    <cellStyle name="Normal 74 2 3 2 2 3" xfId="6059" xr:uid="{00000000-0005-0000-0000-0000BC170000}"/>
    <cellStyle name="Normal 74 2 3 2 2 3 2" xfId="16111" xr:uid="{00000000-0005-0000-0000-0000003F0000}"/>
    <cellStyle name="Normal 74 2 3 2 2 3 2 3" xfId="31206" xr:uid="{00000000-0005-0000-0000-0000FA790000}"/>
    <cellStyle name="Normal 74 2 3 2 2 3 3" xfId="11091" xr:uid="{00000000-0005-0000-0000-0000642B0000}"/>
    <cellStyle name="Normal 74 2 3 2 2 3 3 3" xfId="26189" xr:uid="{00000000-0005-0000-0000-000061660000}"/>
    <cellStyle name="Normal 74 2 3 2 2 3 5" xfId="21176" xr:uid="{00000000-0005-0000-0000-0000CC520000}"/>
    <cellStyle name="Normal 74 2 3 2 2 4" xfId="12769" xr:uid="{00000000-0005-0000-0000-0000F2310000}"/>
    <cellStyle name="Normal 74 2 3 2 2 4 3" xfId="27864" xr:uid="{00000000-0005-0000-0000-0000EC6C0000}"/>
    <cellStyle name="Normal 74 2 3 2 2 5" xfId="7748" xr:uid="{00000000-0005-0000-0000-0000551E0000}"/>
    <cellStyle name="Normal 74 2 3 2 2 5 3" xfId="22847" xr:uid="{00000000-0005-0000-0000-000053590000}"/>
    <cellStyle name="Normal 74 2 3 2 2 7" xfId="17834" xr:uid="{00000000-0005-0000-0000-0000BE450000}"/>
    <cellStyle name="Normal 74 2 3 2 3" xfId="3530" xr:uid="{00000000-0005-0000-0000-0000DB0D0000}"/>
    <cellStyle name="Normal 74 2 3 2 3 2" xfId="13604" xr:uid="{00000000-0005-0000-0000-000035350000}"/>
    <cellStyle name="Normal 74 2 3 2 3 2 3" xfId="28699" xr:uid="{00000000-0005-0000-0000-00002F700000}"/>
    <cellStyle name="Normal 74 2 3 2 3 3" xfId="8584" xr:uid="{00000000-0005-0000-0000-000099210000}"/>
    <cellStyle name="Normal 74 2 3 2 3 3 3" xfId="23682" xr:uid="{00000000-0005-0000-0000-0000965C0000}"/>
    <cellStyle name="Normal 74 2 3 2 3 5" xfId="18669" xr:uid="{00000000-0005-0000-0000-000001490000}"/>
    <cellStyle name="Normal 74 2 3 2 4" xfId="5223" xr:uid="{00000000-0005-0000-0000-000078140000}"/>
    <cellStyle name="Normal 74 2 3 2 4 2" xfId="15275" xr:uid="{00000000-0005-0000-0000-0000BC3B0000}"/>
    <cellStyle name="Normal 74 2 3 2 4 2 3" xfId="30370" xr:uid="{00000000-0005-0000-0000-0000B6760000}"/>
    <cellStyle name="Normal 74 2 3 2 4 3" xfId="10255" xr:uid="{00000000-0005-0000-0000-000020280000}"/>
    <cellStyle name="Normal 74 2 3 2 4 3 3" xfId="25353" xr:uid="{00000000-0005-0000-0000-00001D630000}"/>
    <cellStyle name="Normal 74 2 3 2 4 5" xfId="20340" xr:uid="{00000000-0005-0000-0000-0000884F0000}"/>
    <cellStyle name="Normal 74 2 3 2 5" xfId="11933" xr:uid="{00000000-0005-0000-0000-0000AE2E0000}"/>
    <cellStyle name="Normal 74 2 3 2 5 3" xfId="27028" xr:uid="{00000000-0005-0000-0000-0000A8690000}"/>
    <cellStyle name="Normal 74 2 3 2 6" xfId="6912" xr:uid="{00000000-0005-0000-0000-0000111B0000}"/>
    <cellStyle name="Normal 74 2 3 2 6 3" xfId="22011" xr:uid="{00000000-0005-0000-0000-00000F560000}"/>
    <cellStyle name="Normal 74 2 3 2 8" xfId="16998" xr:uid="{00000000-0005-0000-0000-00007A420000}"/>
    <cellStyle name="Normal 74 2 3 3" xfId="2260" xr:uid="{00000000-0005-0000-0000-0000E4080000}"/>
    <cellStyle name="Normal 74 2 3 3 2" xfId="3949" xr:uid="{00000000-0005-0000-0000-00007E0F0000}"/>
    <cellStyle name="Normal 74 2 3 3 2 2" xfId="14022" xr:uid="{00000000-0005-0000-0000-0000D7360000}"/>
    <cellStyle name="Normal 74 2 3 3 2 2 3" xfId="29117" xr:uid="{00000000-0005-0000-0000-0000D1710000}"/>
    <cellStyle name="Normal 74 2 3 3 2 3" xfId="9002" xr:uid="{00000000-0005-0000-0000-00003B230000}"/>
    <cellStyle name="Normal 74 2 3 3 2 3 3" xfId="24100" xr:uid="{00000000-0005-0000-0000-0000385E0000}"/>
    <cellStyle name="Normal 74 2 3 3 2 5" xfId="19087" xr:uid="{00000000-0005-0000-0000-0000A34A0000}"/>
    <cellStyle name="Normal 74 2 3 3 3" xfId="5641" xr:uid="{00000000-0005-0000-0000-00001A160000}"/>
    <cellStyle name="Normal 74 2 3 3 3 2" xfId="15693" xr:uid="{00000000-0005-0000-0000-00005E3D0000}"/>
    <cellStyle name="Normal 74 2 3 3 3 2 3" xfId="30788" xr:uid="{00000000-0005-0000-0000-000058780000}"/>
    <cellStyle name="Normal 74 2 3 3 3 3" xfId="10673" xr:uid="{00000000-0005-0000-0000-0000C2290000}"/>
    <cellStyle name="Normal 74 2 3 3 3 3 3" xfId="25771" xr:uid="{00000000-0005-0000-0000-0000BF640000}"/>
    <cellStyle name="Normal 74 2 3 3 3 5" xfId="20758" xr:uid="{00000000-0005-0000-0000-00002A510000}"/>
    <cellStyle name="Normal 74 2 3 3 4" xfId="12351" xr:uid="{00000000-0005-0000-0000-000050300000}"/>
    <cellStyle name="Normal 74 2 3 3 4 3" xfId="27446" xr:uid="{00000000-0005-0000-0000-00004A6B0000}"/>
    <cellStyle name="Normal 74 2 3 3 5" xfId="7330" xr:uid="{00000000-0005-0000-0000-0000B31C0000}"/>
    <cellStyle name="Normal 74 2 3 3 5 3" xfId="22429" xr:uid="{00000000-0005-0000-0000-0000B1570000}"/>
    <cellStyle name="Normal 74 2 3 3 7" xfId="17416" xr:uid="{00000000-0005-0000-0000-00001C440000}"/>
    <cellStyle name="Normal 74 2 3 4" xfId="3112" xr:uid="{00000000-0005-0000-0000-0000390C0000}"/>
    <cellStyle name="Normal 74 2 3 4 2" xfId="13186" xr:uid="{00000000-0005-0000-0000-000093330000}"/>
    <cellStyle name="Normal 74 2 3 4 2 3" xfId="28281" xr:uid="{00000000-0005-0000-0000-00008D6E0000}"/>
    <cellStyle name="Normal 74 2 3 4 3" xfId="8166" xr:uid="{00000000-0005-0000-0000-0000F71F0000}"/>
    <cellStyle name="Normal 74 2 3 4 3 3" xfId="23264" xr:uid="{00000000-0005-0000-0000-0000F45A0000}"/>
    <cellStyle name="Normal 74 2 3 4 5" xfId="18251" xr:uid="{00000000-0005-0000-0000-00005F470000}"/>
    <cellStyle name="Normal 74 2 3 5" xfId="4805" xr:uid="{00000000-0005-0000-0000-0000D6120000}"/>
    <cellStyle name="Normal 74 2 3 5 2" xfId="14857" xr:uid="{00000000-0005-0000-0000-00001A3A0000}"/>
    <cellStyle name="Normal 74 2 3 5 2 3" xfId="29952" xr:uid="{00000000-0005-0000-0000-000014750000}"/>
    <cellStyle name="Normal 74 2 3 5 3" xfId="9837" xr:uid="{00000000-0005-0000-0000-00007E260000}"/>
    <cellStyle name="Normal 74 2 3 5 3 3" xfId="24935" xr:uid="{00000000-0005-0000-0000-00007B610000}"/>
    <cellStyle name="Normal 74 2 3 5 5" xfId="19922" xr:uid="{00000000-0005-0000-0000-0000E64D0000}"/>
    <cellStyle name="Normal 74 2 3 6" xfId="11515" xr:uid="{00000000-0005-0000-0000-00000C2D0000}"/>
    <cellStyle name="Normal 74 2 3 6 3" xfId="26610" xr:uid="{00000000-0005-0000-0000-000006680000}"/>
    <cellStyle name="Normal 74 2 3 7" xfId="6494" xr:uid="{00000000-0005-0000-0000-00006F190000}"/>
    <cellStyle name="Normal 74 2 3 7 3" xfId="21593" xr:uid="{00000000-0005-0000-0000-00006D540000}"/>
    <cellStyle name="Normal 74 2 3 9" xfId="16580" xr:uid="{00000000-0005-0000-0000-0000D8400000}"/>
    <cellStyle name="Normal 74 2 4" xfId="1631" xr:uid="{00000000-0005-0000-0000-00006F060000}"/>
    <cellStyle name="Normal 74 2 4 2" xfId="2470" xr:uid="{00000000-0005-0000-0000-0000B6090000}"/>
    <cellStyle name="Normal 74 2 4 2 2" xfId="4159" xr:uid="{00000000-0005-0000-0000-000050100000}"/>
    <cellStyle name="Normal 74 2 4 2 2 2" xfId="14232" xr:uid="{00000000-0005-0000-0000-0000A9370000}"/>
    <cellStyle name="Normal 74 2 4 2 2 2 3" xfId="29327" xr:uid="{00000000-0005-0000-0000-0000A3720000}"/>
    <cellStyle name="Normal 74 2 4 2 2 3" xfId="9212" xr:uid="{00000000-0005-0000-0000-00000D240000}"/>
    <cellStyle name="Normal 74 2 4 2 2 3 3" xfId="24310" xr:uid="{00000000-0005-0000-0000-00000A5F0000}"/>
    <cellStyle name="Normal 74 2 4 2 2 5" xfId="19297" xr:uid="{00000000-0005-0000-0000-0000754B0000}"/>
    <cellStyle name="Normal 74 2 4 2 3" xfId="5851" xr:uid="{00000000-0005-0000-0000-0000EC160000}"/>
    <cellStyle name="Normal 74 2 4 2 3 2" xfId="15903" xr:uid="{00000000-0005-0000-0000-0000303E0000}"/>
    <cellStyle name="Normal 74 2 4 2 3 2 3" xfId="30998" xr:uid="{00000000-0005-0000-0000-00002A790000}"/>
    <cellStyle name="Normal 74 2 4 2 3 3" xfId="10883" xr:uid="{00000000-0005-0000-0000-0000942A0000}"/>
    <cellStyle name="Normal 74 2 4 2 3 3 3" xfId="25981" xr:uid="{00000000-0005-0000-0000-000091650000}"/>
    <cellStyle name="Normal 74 2 4 2 3 5" xfId="20968" xr:uid="{00000000-0005-0000-0000-0000FC510000}"/>
    <cellStyle name="Normal 74 2 4 2 4" xfId="12561" xr:uid="{00000000-0005-0000-0000-000022310000}"/>
    <cellStyle name="Normal 74 2 4 2 4 3" xfId="27656" xr:uid="{00000000-0005-0000-0000-00001C6C0000}"/>
    <cellStyle name="Normal 74 2 4 2 5" xfId="7540" xr:uid="{00000000-0005-0000-0000-0000851D0000}"/>
    <cellStyle name="Normal 74 2 4 2 5 3" xfId="22639" xr:uid="{00000000-0005-0000-0000-000083580000}"/>
    <cellStyle name="Normal 74 2 4 2 7" xfId="17626" xr:uid="{00000000-0005-0000-0000-0000EE440000}"/>
    <cellStyle name="Normal 74 2 4 3" xfId="3322" xr:uid="{00000000-0005-0000-0000-00000B0D0000}"/>
    <cellStyle name="Normal 74 2 4 3 2" xfId="13396" xr:uid="{00000000-0005-0000-0000-000065340000}"/>
    <cellStyle name="Normal 74 2 4 3 2 3" xfId="28491" xr:uid="{00000000-0005-0000-0000-00005F6F0000}"/>
    <cellStyle name="Normal 74 2 4 3 3" xfId="8376" xr:uid="{00000000-0005-0000-0000-0000C9200000}"/>
    <cellStyle name="Normal 74 2 4 3 3 3" xfId="23474" xr:uid="{00000000-0005-0000-0000-0000C65B0000}"/>
    <cellStyle name="Normal 74 2 4 3 5" xfId="18461" xr:uid="{00000000-0005-0000-0000-000031480000}"/>
    <cellStyle name="Normal 74 2 4 4" xfId="5015" xr:uid="{00000000-0005-0000-0000-0000A8130000}"/>
    <cellStyle name="Normal 74 2 4 4 2" xfId="15067" xr:uid="{00000000-0005-0000-0000-0000EC3A0000}"/>
    <cellStyle name="Normal 74 2 4 4 2 3" xfId="30162" xr:uid="{00000000-0005-0000-0000-0000E6750000}"/>
    <cellStyle name="Normal 74 2 4 4 3" xfId="10047" xr:uid="{00000000-0005-0000-0000-000050270000}"/>
    <cellStyle name="Normal 74 2 4 4 3 3" xfId="25145" xr:uid="{00000000-0005-0000-0000-00004D620000}"/>
    <cellStyle name="Normal 74 2 4 4 5" xfId="20132" xr:uid="{00000000-0005-0000-0000-0000B84E0000}"/>
    <cellStyle name="Normal 74 2 4 5" xfId="11725" xr:uid="{00000000-0005-0000-0000-0000DE2D0000}"/>
    <cellStyle name="Normal 74 2 4 5 3" xfId="26820" xr:uid="{00000000-0005-0000-0000-0000D8680000}"/>
    <cellStyle name="Normal 74 2 4 6" xfId="6704" xr:uid="{00000000-0005-0000-0000-0000411A0000}"/>
    <cellStyle name="Normal 74 2 4 6 3" xfId="21803" xr:uid="{00000000-0005-0000-0000-00003F550000}"/>
    <cellStyle name="Normal 74 2 4 8" xfId="16790" xr:uid="{00000000-0005-0000-0000-0000AA410000}"/>
    <cellStyle name="Normal 74 2 5" xfId="2052" xr:uid="{00000000-0005-0000-0000-000014080000}"/>
    <cellStyle name="Normal 74 2 5 2" xfId="3741" xr:uid="{00000000-0005-0000-0000-0000AE0E0000}"/>
    <cellStyle name="Normal 74 2 5 2 2" xfId="13814" xr:uid="{00000000-0005-0000-0000-000007360000}"/>
    <cellStyle name="Normal 74 2 5 2 2 3" xfId="28909" xr:uid="{00000000-0005-0000-0000-000001710000}"/>
    <cellStyle name="Normal 74 2 5 2 3" xfId="8794" xr:uid="{00000000-0005-0000-0000-00006B220000}"/>
    <cellStyle name="Normal 74 2 5 2 3 3" xfId="23892" xr:uid="{00000000-0005-0000-0000-0000685D0000}"/>
    <cellStyle name="Normal 74 2 5 2 5" xfId="18879" xr:uid="{00000000-0005-0000-0000-0000D3490000}"/>
    <cellStyle name="Normal 74 2 5 3" xfId="5433" xr:uid="{00000000-0005-0000-0000-00004A150000}"/>
    <cellStyle name="Normal 74 2 5 3 2" xfId="15485" xr:uid="{00000000-0005-0000-0000-00008E3C0000}"/>
    <cellStyle name="Normal 74 2 5 3 2 3" xfId="30580" xr:uid="{00000000-0005-0000-0000-000088770000}"/>
    <cellStyle name="Normal 74 2 5 3 3" xfId="10465" xr:uid="{00000000-0005-0000-0000-0000F2280000}"/>
    <cellStyle name="Normal 74 2 5 3 3 3" xfId="25563" xr:uid="{00000000-0005-0000-0000-0000EF630000}"/>
    <cellStyle name="Normal 74 2 5 3 5" xfId="20550" xr:uid="{00000000-0005-0000-0000-00005A500000}"/>
    <cellStyle name="Normal 74 2 5 4" xfId="12143" xr:uid="{00000000-0005-0000-0000-0000802F0000}"/>
    <cellStyle name="Normal 74 2 5 4 3" xfId="27238" xr:uid="{00000000-0005-0000-0000-00007A6A0000}"/>
    <cellStyle name="Normal 74 2 5 5" xfId="7122" xr:uid="{00000000-0005-0000-0000-0000E31B0000}"/>
    <cellStyle name="Normal 74 2 5 5 3" xfId="22221" xr:uid="{00000000-0005-0000-0000-0000E1560000}"/>
    <cellStyle name="Normal 74 2 5 7" xfId="17208" xr:uid="{00000000-0005-0000-0000-00004C430000}"/>
    <cellStyle name="Normal 74 2 6" xfId="2904" xr:uid="{00000000-0005-0000-0000-0000690B0000}"/>
    <cellStyle name="Normal 74 2 6 2" xfId="12978" xr:uid="{00000000-0005-0000-0000-0000C3320000}"/>
    <cellStyle name="Normal 74 2 6 2 3" xfId="28073" xr:uid="{00000000-0005-0000-0000-0000BD6D0000}"/>
    <cellStyle name="Normal 74 2 6 3" xfId="7958" xr:uid="{00000000-0005-0000-0000-0000271F0000}"/>
    <cellStyle name="Normal 74 2 6 3 3" xfId="23056" xr:uid="{00000000-0005-0000-0000-0000245A0000}"/>
    <cellStyle name="Normal 74 2 6 5" xfId="18043" xr:uid="{00000000-0005-0000-0000-00008F460000}"/>
    <cellStyle name="Normal 74 2 7" xfId="4597" xr:uid="{00000000-0005-0000-0000-000006120000}"/>
    <cellStyle name="Normal 74 2 7 2" xfId="14649" xr:uid="{00000000-0005-0000-0000-00004A390000}"/>
    <cellStyle name="Normal 74 2 7 2 3" xfId="29744" xr:uid="{00000000-0005-0000-0000-000044740000}"/>
    <cellStyle name="Normal 74 2 7 3" xfId="9629" xr:uid="{00000000-0005-0000-0000-0000AE250000}"/>
    <cellStyle name="Normal 74 2 7 3 3" xfId="24727" xr:uid="{00000000-0005-0000-0000-0000AB600000}"/>
    <cellStyle name="Normal 74 2 7 5" xfId="19714" xr:uid="{00000000-0005-0000-0000-0000164D0000}"/>
    <cellStyle name="Normal 74 2 8" xfId="11307" xr:uid="{00000000-0005-0000-0000-00003C2C0000}"/>
    <cellStyle name="Normal 74 2 8 3" xfId="26402" xr:uid="{00000000-0005-0000-0000-000036670000}"/>
    <cellStyle name="Normal 74 2 9" xfId="6286" xr:uid="{00000000-0005-0000-0000-00009F180000}"/>
    <cellStyle name="Normal 74 2 9 3" xfId="21385" xr:uid="{00000000-0005-0000-0000-00009D530000}"/>
    <cellStyle name="Normal 74 3" xfId="1251" xr:uid="{00000000-0005-0000-0000-0000F3040000}"/>
    <cellStyle name="Normal 74 3 10" xfId="16424" xr:uid="{00000000-0005-0000-0000-00003C400000}"/>
    <cellStyle name="Normal 74 3 2" xfId="1470" xr:uid="{00000000-0005-0000-0000-0000CE050000}"/>
    <cellStyle name="Normal 74 3 2 2" xfId="1891" xr:uid="{00000000-0005-0000-0000-000073070000}"/>
    <cellStyle name="Normal 74 3 2 2 2" xfId="2730" xr:uid="{00000000-0005-0000-0000-0000BA0A0000}"/>
    <cellStyle name="Normal 74 3 2 2 2 2" xfId="4419" xr:uid="{00000000-0005-0000-0000-000054110000}"/>
    <cellStyle name="Normal 74 3 2 2 2 2 2" xfId="14492" xr:uid="{00000000-0005-0000-0000-0000AD380000}"/>
    <cellStyle name="Normal 74 3 2 2 2 2 2 3" xfId="29587" xr:uid="{00000000-0005-0000-0000-0000A7730000}"/>
    <cellStyle name="Normal 74 3 2 2 2 2 3" xfId="9472" xr:uid="{00000000-0005-0000-0000-000011250000}"/>
    <cellStyle name="Normal 74 3 2 2 2 2 3 3" xfId="24570" xr:uid="{00000000-0005-0000-0000-00000E600000}"/>
    <cellStyle name="Normal 74 3 2 2 2 2 5" xfId="19557" xr:uid="{00000000-0005-0000-0000-0000794C0000}"/>
    <cellStyle name="Normal 74 3 2 2 2 3" xfId="6111" xr:uid="{00000000-0005-0000-0000-0000F0170000}"/>
    <cellStyle name="Normal 74 3 2 2 2 3 2" xfId="16163" xr:uid="{00000000-0005-0000-0000-0000343F0000}"/>
    <cellStyle name="Normal 74 3 2 2 2 3 2 3" xfId="31258" xr:uid="{00000000-0005-0000-0000-00002E7A0000}"/>
    <cellStyle name="Normal 74 3 2 2 2 3 3" xfId="11143" xr:uid="{00000000-0005-0000-0000-0000982B0000}"/>
    <cellStyle name="Normal 74 3 2 2 2 3 3 3" xfId="26241" xr:uid="{00000000-0005-0000-0000-000095660000}"/>
    <cellStyle name="Normal 74 3 2 2 2 3 5" xfId="21228" xr:uid="{00000000-0005-0000-0000-000000530000}"/>
    <cellStyle name="Normal 74 3 2 2 2 4" xfId="12821" xr:uid="{00000000-0005-0000-0000-000026320000}"/>
    <cellStyle name="Normal 74 3 2 2 2 4 3" xfId="27916" xr:uid="{00000000-0005-0000-0000-0000206D0000}"/>
    <cellStyle name="Normal 74 3 2 2 2 5" xfId="7800" xr:uid="{00000000-0005-0000-0000-0000891E0000}"/>
    <cellStyle name="Normal 74 3 2 2 2 5 3" xfId="22899" xr:uid="{00000000-0005-0000-0000-000087590000}"/>
    <cellStyle name="Normal 74 3 2 2 2 7" xfId="17886" xr:uid="{00000000-0005-0000-0000-0000F2450000}"/>
    <cellStyle name="Normal 74 3 2 2 3" xfId="3582" xr:uid="{00000000-0005-0000-0000-00000F0E0000}"/>
    <cellStyle name="Normal 74 3 2 2 3 2" xfId="13656" xr:uid="{00000000-0005-0000-0000-000069350000}"/>
    <cellStyle name="Normal 74 3 2 2 3 2 3" xfId="28751" xr:uid="{00000000-0005-0000-0000-000063700000}"/>
    <cellStyle name="Normal 74 3 2 2 3 3" xfId="8636" xr:uid="{00000000-0005-0000-0000-0000CD210000}"/>
    <cellStyle name="Normal 74 3 2 2 3 3 3" xfId="23734" xr:uid="{00000000-0005-0000-0000-0000CA5C0000}"/>
    <cellStyle name="Normal 74 3 2 2 3 5" xfId="18721" xr:uid="{00000000-0005-0000-0000-000035490000}"/>
    <cellStyle name="Normal 74 3 2 2 4" xfId="5275" xr:uid="{00000000-0005-0000-0000-0000AC140000}"/>
    <cellStyle name="Normal 74 3 2 2 4 2" xfId="15327" xr:uid="{00000000-0005-0000-0000-0000F03B0000}"/>
    <cellStyle name="Normal 74 3 2 2 4 2 3" xfId="30422" xr:uid="{00000000-0005-0000-0000-0000EA760000}"/>
    <cellStyle name="Normal 74 3 2 2 4 3" xfId="10307" xr:uid="{00000000-0005-0000-0000-000054280000}"/>
    <cellStyle name="Normal 74 3 2 2 4 3 3" xfId="25405" xr:uid="{00000000-0005-0000-0000-000051630000}"/>
    <cellStyle name="Normal 74 3 2 2 4 5" xfId="20392" xr:uid="{00000000-0005-0000-0000-0000BC4F0000}"/>
    <cellStyle name="Normal 74 3 2 2 5" xfId="11985" xr:uid="{00000000-0005-0000-0000-0000E22E0000}"/>
    <cellStyle name="Normal 74 3 2 2 5 3" xfId="27080" xr:uid="{00000000-0005-0000-0000-0000DC690000}"/>
    <cellStyle name="Normal 74 3 2 2 6" xfId="6964" xr:uid="{00000000-0005-0000-0000-0000451B0000}"/>
    <cellStyle name="Normal 74 3 2 2 6 3" xfId="22063" xr:uid="{00000000-0005-0000-0000-000043560000}"/>
    <cellStyle name="Normal 74 3 2 2 8" xfId="17050" xr:uid="{00000000-0005-0000-0000-0000AE420000}"/>
    <cellStyle name="Normal 74 3 2 3" xfId="2312" xr:uid="{00000000-0005-0000-0000-000018090000}"/>
    <cellStyle name="Normal 74 3 2 3 2" xfId="4001" xr:uid="{00000000-0005-0000-0000-0000B20F0000}"/>
    <cellStyle name="Normal 74 3 2 3 2 2" xfId="14074" xr:uid="{00000000-0005-0000-0000-00000B370000}"/>
    <cellStyle name="Normal 74 3 2 3 2 2 3" xfId="29169" xr:uid="{00000000-0005-0000-0000-000005720000}"/>
    <cellStyle name="Normal 74 3 2 3 2 3" xfId="9054" xr:uid="{00000000-0005-0000-0000-00006F230000}"/>
    <cellStyle name="Normal 74 3 2 3 2 3 3" xfId="24152" xr:uid="{00000000-0005-0000-0000-00006C5E0000}"/>
    <cellStyle name="Normal 74 3 2 3 2 5" xfId="19139" xr:uid="{00000000-0005-0000-0000-0000D74A0000}"/>
    <cellStyle name="Normal 74 3 2 3 3" xfId="5693" xr:uid="{00000000-0005-0000-0000-00004E160000}"/>
    <cellStyle name="Normal 74 3 2 3 3 2" xfId="15745" xr:uid="{00000000-0005-0000-0000-0000923D0000}"/>
    <cellStyle name="Normal 74 3 2 3 3 2 3" xfId="30840" xr:uid="{00000000-0005-0000-0000-00008C780000}"/>
    <cellStyle name="Normal 74 3 2 3 3 3" xfId="10725" xr:uid="{00000000-0005-0000-0000-0000F6290000}"/>
    <cellStyle name="Normal 74 3 2 3 3 3 3" xfId="25823" xr:uid="{00000000-0005-0000-0000-0000F3640000}"/>
    <cellStyle name="Normal 74 3 2 3 3 5" xfId="20810" xr:uid="{00000000-0005-0000-0000-00005E510000}"/>
    <cellStyle name="Normal 74 3 2 3 4" xfId="12403" xr:uid="{00000000-0005-0000-0000-000084300000}"/>
    <cellStyle name="Normal 74 3 2 3 4 3" xfId="27498" xr:uid="{00000000-0005-0000-0000-00007E6B0000}"/>
    <cellStyle name="Normal 74 3 2 3 5" xfId="7382" xr:uid="{00000000-0005-0000-0000-0000E71C0000}"/>
    <cellStyle name="Normal 74 3 2 3 5 3" xfId="22481" xr:uid="{00000000-0005-0000-0000-0000E5570000}"/>
    <cellStyle name="Normal 74 3 2 3 7" xfId="17468" xr:uid="{00000000-0005-0000-0000-000050440000}"/>
    <cellStyle name="Normal 74 3 2 4" xfId="3164" xr:uid="{00000000-0005-0000-0000-00006D0C0000}"/>
    <cellStyle name="Normal 74 3 2 4 2" xfId="13238" xr:uid="{00000000-0005-0000-0000-0000C7330000}"/>
    <cellStyle name="Normal 74 3 2 4 2 3" xfId="28333" xr:uid="{00000000-0005-0000-0000-0000C16E0000}"/>
    <cellStyle name="Normal 74 3 2 4 3" xfId="8218" xr:uid="{00000000-0005-0000-0000-00002B200000}"/>
    <cellStyle name="Normal 74 3 2 4 3 3" xfId="23316" xr:uid="{00000000-0005-0000-0000-0000285B0000}"/>
    <cellStyle name="Normal 74 3 2 4 5" xfId="18303" xr:uid="{00000000-0005-0000-0000-000093470000}"/>
    <cellStyle name="Normal 74 3 2 5" xfId="4857" xr:uid="{00000000-0005-0000-0000-00000A130000}"/>
    <cellStyle name="Normal 74 3 2 5 2" xfId="14909" xr:uid="{00000000-0005-0000-0000-00004E3A0000}"/>
    <cellStyle name="Normal 74 3 2 5 2 3" xfId="30004" xr:uid="{00000000-0005-0000-0000-000048750000}"/>
    <cellStyle name="Normal 74 3 2 5 3" xfId="9889" xr:uid="{00000000-0005-0000-0000-0000B2260000}"/>
    <cellStyle name="Normal 74 3 2 5 3 3" xfId="24987" xr:uid="{00000000-0005-0000-0000-0000AF610000}"/>
    <cellStyle name="Normal 74 3 2 5 5" xfId="19974" xr:uid="{00000000-0005-0000-0000-00001A4E0000}"/>
    <cellStyle name="Normal 74 3 2 6" xfId="11567" xr:uid="{00000000-0005-0000-0000-0000402D0000}"/>
    <cellStyle name="Normal 74 3 2 6 3" xfId="26662" xr:uid="{00000000-0005-0000-0000-00003A680000}"/>
    <cellStyle name="Normal 74 3 2 7" xfId="6546" xr:uid="{00000000-0005-0000-0000-0000A3190000}"/>
    <cellStyle name="Normal 74 3 2 7 3" xfId="21645" xr:uid="{00000000-0005-0000-0000-0000A1540000}"/>
    <cellStyle name="Normal 74 3 2 9" xfId="16632" xr:uid="{00000000-0005-0000-0000-00000C410000}"/>
    <cellStyle name="Normal 74 3 3" xfId="1683" xr:uid="{00000000-0005-0000-0000-0000A3060000}"/>
    <cellStyle name="Normal 74 3 3 2" xfId="2522" xr:uid="{00000000-0005-0000-0000-0000EA090000}"/>
    <cellStyle name="Normal 74 3 3 2 2" xfId="4211" xr:uid="{00000000-0005-0000-0000-000084100000}"/>
    <cellStyle name="Normal 74 3 3 2 2 2" xfId="14284" xr:uid="{00000000-0005-0000-0000-0000DD370000}"/>
    <cellStyle name="Normal 74 3 3 2 2 2 3" xfId="29379" xr:uid="{00000000-0005-0000-0000-0000D7720000}"/>
    <cellStyle name="Normal 74 3 3 2 2 3" xfId="9264" xr:uid="{00000000-0005-0000-0000-000041240000}"/>
    <cellStyle name="Normal 74 3 3 2 2 3 3" xfId="24362" xr:uid="{00000000-0005-0000-0000-00003E5F0000}"/>
    <cellStyle name="Normal 74 3 3 2 2 5" xfId="19349" xr:uid="{00000000-0005-0000-0000-0000A94B0000}"/>
    <cellStyle name="Normal 74 3 3 2 3" xfId="5903" xr:uid="{00000000-0005-0000-0000-000020170000}"/>
    <cellStyle name="Normal 74 3 3 2 3 2" xfId="15955" xr:uid="{00000000-0005-0000-0000-0000643E0000}"/>
    <cellStyle name="Normal 74 3 3 2 3 2 3" xfId="31050" xr:uid="{00000000-0005-0000-0000-00005E790000}"/>
    <cellStyle name="Normal 74 3 3 2 3 3" xfId="10935" xr:uid="{00000000-0005-0000-0000-0000C82A0000}"/>
    <cellStyle name="Normal 74 3 3 2 3 3 3" xfId="26033" xr:uid="{00000000-0005-0000-0000-0000C5650000}"/>
    <cellStyle name="Normal 74 3 3 2 3 5" xfId="21020" xr:uid="{00000000-0005-0000-0000-000030520000}"/>
    <cellStyle name="Normal 74 3 3 2 4" xfId="12613" xr:uid="{00000000-0005-0000-0000-000056310000}"/>
    <cellStyle name="Normal 74 3 3 2 4 3" xfId="27708" xr:uid="{00000000-0005-0000-0000-0000506C0000}"/>
    <cellStyle name="Normal 74 3 3 2 5" xfId="7592" xr:uid="{00000000-0005-0000-0000-0000B91D0000}"/>
    <cellStyle name="Normal 74 3 3 2 5 3" xfId="22691" xr:uid="{00000000-0005-0000-0000-0000B7580000}"/>
    <cellStyle name="Normal 74 3 3 2 7" xfId="17678" xr:uid="{00000000-0005-0000-0000-000022450000}"/>
    <cellStyle name="Normal 74 3 3 3" xfId="3374" xr:uid="{00000000-0005-0000-0000-00003F0D0000}"/>
    <cellStyle name="Normal 74 3 3 3 2" xfId="13448" xr:uid="{00000000-0005-0000-0000-000099340000}"/>
    <cellStyle name="Normal 74 3 3 3 2 3" xfId="28543" xr:uid="{00000000-0005-0000-0000-0000936F0000}"/>
    <cellStyle name="Normal 74 3 3 3 3" xfId="8428" xr:uid="{00000000-0005-0000-0000-0000FD200000}"/>
    <cellStyle name="Normal 74 3 3 3 3 3" xfId="23526" xr:uid="{00000000-0005-0000-0000-0000FA5B0000}"/>
    <cellStyle name="Normal 74 3 3 3 5" xfId="18513" xr:uid="{00000000-0005-0000-0000-000065480000}"/>
    <cellStyle name="Normal 74 3 3 4" xfId="5067" xr:uid="{00000000-0005-0000-0000-0000DC130000}"/>
    <cellStyle name="Normal 74 3 3 4 2" xfId="15119" xr:uid="{00000000-0005-0000-0000-0000203B0000}"/>
    <cellStyle name="Normal 74 3 3 4 2 3" xfId="30214" xr:uid="{00000000-0005-0000-0000-00001A760000}"/>
    <cellStyle name="Normal 74 3 3 4 3" xfId="10099" xr:uid="{00000000-0005-0000-0000-000084270000}"/>
    <cellStyle name="Normal 74 3 3 4 3 3" xfId="25197" xr:uid="{00000000-0005-0000-0000-000081620000}"/>
    <cellStyle name="Normal 74 3 3 4 5" xfId="20184" xr:uid="{00000000-0005-0000-0000-0000EC4E0000}"/>
    <cellStyle name="Normal 74 3 3 5" xfId="11777" xr:uid="{00000000-0005-0000-0000-0000122E0000}"/>
    <cellStyle name="Normal 74 3 3 5 3" xfId="26872" xr:uid="{00000000-0005-0000-0000-00000C690000}"/>
    <cellStyle name="Normal 74 3 3 6" xfId="6756" xr:uid="{00000000-0005-0000-0000-0000751A0000}"/>
    <cellStyle name="Normal 74 3 3 6 3" xfId="21855" xr:uid="{00000000-0005-0000-0000-000073550000}"/>
    <cellStyle name="Normal 74 3 3 8" xfId="16842" xr:uid="{00000000-0005-0000-0000-0000DE410000}"/>
    <cellStyle name="Normal 74 3 4" xfId="2104" xr:uid="{00000000-0005-0000-0000-000048080000}"/>
    <cellStyle name="Normal 74 3 4 2" xfId="3793" xr:uid="{00000000-0005-0000-0000-0000E20E0000}"/>
    <cellStyle name="Normal 74 3 4 2 2" xfId="13866" xr:uid="{00000000-0005-0000-0000-00003B360000}"/>
    <cellStyle name="Normal 74 3 4 2 2 3" xfId="28961" xr:uid="{00000000-0005-0000-0000-000035710000}"/>
    <cellStyle name="Normal 74 3 4 2 3" xfId="8846" xr:uid="{00000000-0005-0000-0000-00009F220000}"/>
    <cellStyle name="Normal 74 3 4 2 3 3" xfId="23944" xr:uid="{00000000-0005-0000-0000-00009C5D0000}"/>
    <cellStyle name="Normal 74 3 4 2 5" xfId="18931" xr:uid="{00000000-0005-0000-0000-0000074A0000}"/>
    <cellStyle name="Normal 74 3 4 3" xfId="5485" xr:uid="{00000000-0005-0000-0000-00007E150000}"/>
    <cellStyle name="Normal 74 3 4 3 2" xfId="15537" xr:uid="{00000000-0005-0000-0000-0000C23C0000}"/>
    <cellStyle name="Normal 74 3 4 3 2 3" xfId="30632" xr:uid="{00000000-0005-0000-0000-0000BC770000}"/>
    <cellStyle name="Normal 74 3 4 3 3" xfId="10517" xr:uid="{00000000-0005-0000-0000-000026290000}"/>
    <cellStyle name="Normal 74 3 4 3 3 3" xfId="25615" xr:uid="{00000000-0005-0000-0000-000023640000}"/>
    <cellStyle name="Normal 74 3 4 3 5" xfId="20602" xr:uid="{00000000-0005-0000-0000-00008E500000}"/>
    <cellStyle name="Normal 74 3 4 4" xfId="12195" xr:uid="{00000000-0005-0000-0000-0000B42F0000}"/>
    <cellStyle name="Normal 74 3 4 4 3" xfId="27290" xr:uid="{00000000-0005-0000-0000-0000AE6A0000}"/>
    <cellStyle name="Normal 74 3 4 5" xfId="7174" xr:uid="{00000000-0005-0000-0000-0000171C0000}"/>
    <cellStyle name="Normal 74 3 4 5 3" xfId="22273" xr:uid="{00000000-0005-0000-0000-000015570000}"/>
    <cellStyle name="Normal 74 3 4 7" xfId="17260" xr:uid="{00000000-0005-0000-0000-000080430000}"/>
    <cellStyle name="Normal 74 3 5" xfId="2956" xr:uid="{00000000-0005-0000-0000-00009D0B0000}"/>
    <cellStyle name="Normal 74 3 5 2" xfId="13030" xr:uid="{00000000-0005-0000-0000-0000F7320000}"/>
    <cellStyle name="Normal 74 3 5 2 3" xfId="28125" xr:uid="{00000000-0005-0000-0000-0000F16D0000}"/>
    <cellStyle name="Normal 74 3 5 3" xfId="8010" xr:uid="{00000000-0005-0000-0000-00005B1F0000}"/>
    <cellStyle name="Normal 74 3 5 3 3" xfId="23108" xr:uid="{00000000-0005-0000-0000-0000585A0000}"/>
    <cellStyle name="Normal 74 3 5 5" xfId="18095" xr:uid="{00000000-0005-0000-0000-0000C3460000}"/>
    <cellStyle name="Normal 74 3 6" xfId="4649" xr:uid="{00000000-0005-0000-0000-00003A120000}"/>
    <cellStyle name="Normal 74 3 6 2" xfId="14701" xr:uid="{00000000-0005-0000-0000-00007E390000}"/>
    <cellStyle name="Normal 74 3 6 2 3" xfId="29796" xr:uid="{00000000-0005-0000-0000-000078740000}"/>
    <cellStyle name="Normal 74 3 6 3" xfId="9681" xr:uid="{00000000-0005-0000-0000-0000E2250000}"/>
    <cellStyle name="Normal 74 3 6 3 3" xfId="24779" xr:uid="{00000000-0005-0000-0000-0000DF600000}"/>
    <cellStyle name="Normal 74 3 6 5" xfId="19766" xr:uid="{00000000-0005-0000-0000-00004A4D0000}"/>
    <cellStyle name="Normal 74 3 7" xfId="11359" xr:uid="{00000000-0005-0000-0000-0000702C0000}"/>
    <cellStyle name="Normal 74 3 7 3" xfId="26454" xr:uid="{00000000-0005-0000-0000-00006A670000}"/>
    <cellStyle name="Normal 74 3 8" xfId="6338" xr:uid="{00000000-0005-0000-0000-0000D3180000}"/>
    <cellStyle name="Normal 74 3 8 3" xfId="21437" xr:uid="{00000000-0005-0000-0000-0000D1530000}"/>
    <cellStyle name="Normal 74 4" xfId="1364" xr:uid="{00000000-0005-0000-0000-000064050000}"/>
    <cellStyle name="Normal 74 4 2" xfId="1787" xr:uid="{00000000-0005-0000-0000-00000B070000}"/>
    <cellStyle name="Normal 74 4 2 2" xfId="2626" xr:uid="{00000000-0005-0000-0000-0000520A0000}"/>
    <cellStyle name="Normal 74 4 2 2 2" xfId="4315" xr:uid="{00000000-0005-0000-0000-0000EC100000}"/>
    <cellStyle name="Normal 74 4 2 2 2 2" xfId="14388" xr:uid="{00000000-0005-0000-0000-000045380000}"/>
    <cellStyle name="Normal 74 4 2 2 2 2 3" xfId="29483" xr:uid="{00000000-0005-0000-0000-00003F730000}"/>
    <cellStyle name="Normal 74 4 2 2 2 3" xfId="9368" xr:uid="{00000000-0005-0000-0000-0000A9240000}"/>
    <cellStyle name="Normal 74 4 2 2 2 3 3" xfId="24466" xr:uid="{00000000-0005-0000-0000-0000A65F0000}"/>
    <cellStyle name="Normal 74 4 2 2 2 5" xfId="19453" xr:uid="{00000000-0005-0000-0000-0000114C0000}"/>
    <cellStyle name="Normal 74 4 2 2 3" xfId="6007" xr:uid="{00000000-0005-0000-0000-000088170000}"/>
    <cellStyle name="Normal 74 4 2 2 3 2" xfId="16059" xr:uid="{00000000-0005-0000-0000-0000CC3E0000}"/>
    <cellStyle name="Normal 74 4 2 2 3 2 3" xfId="31154" xr:uid="{00000000-0005-0000-0000-0000C6790000}"/>
    <cellStyle name="Normal 74 4 2 2 3 3" xfId="11039" xr:uid="{00000000-0005-0000-0000-0000302B0000}"/>
    <cellStyle name="Normal 74 4 2 2 3 3 3" xfId="26137" xr:uid="{00000000-0005-0000-0000-00002D660000}"/>
    <cellStyle name="Normal 74 4 2 2 3 5" xfId="21124" xr:uid="{00000000-0005-0000-0000-000098520000}"/>
    <cellStyle name="Normal 74 4 2 2 4" xfId="12717" xr:uid="{00000000-0005-0000-0000-0000BE310000}"/>
    <cellStyle name="Normal 74 4 2 2 4 3" xfId="27812" xr:uid="{00000000-0005-0000-0000-0000B86C0000}"/>
    <cellStyle name="Normal 74 4 2 2 5" xfId="7696" xr:uid="{00000000-0005-0000-0000-0000211E0000}"/>
    <cellStyle name="Normal 74 4 2 2 5 3" xfId="22795" xr:uid="{00000000-0005-0000-0000-00001F590000}"/>
    <cellStyle name="Normal 74 4 2 2 7" xfId="17782" xr:uid="{00000000-0005-0000-0000-00008A450000}"/>
    <cellStyle name="Normal 74 4 2 3" xfId="3478" xr:uid="{00000000-0005-0000-0000-0000A70D0000}"/>
    <cellStyle name="Normal 74 4 2 3 2" xfId="13552" xr:uid="{00000000-0005-0000-0000-000001350000}"/>
    <cellStyle name="Normal 74 4 2 3 2 3" xfId="28647" xr:uid="{00000000-0005-0000-0000-0000FB6F0000}"/>
    <cellStyle name="Normal 74 4 2 3 3" xfId="8532" xr:uid="{00000000-0005-0000-0000-000065210000}"/>
    <cellStyle name="Normal 74 4 2 3 3 3" xfId="23630" xr:uid="{00000000-0005-0000-0000-0000625C0000}"/>
    <cellStyle name="Normal 74 4 2 3 5" xfId="18617" xr:uid="{00000000-0005-0000-0000-0000CD480000}"/>
    <cellStyle name="Normal 74 4 2 4" xfId="5171" xr:uid="{00000000-0005-0000-0000-000044140000}"/>
    <cellStyle name="Normal 74 4 2 4 2" xfId="15223" xr:uid="{00000000-0005-0000-0000-0000883B0000}"/>
    <cellStyle name="Normal 74 4 2 4 2 3" xfId="30318" xr:uid="{00000000-0005-0000-0000-000082760000}"/>
    <cellStyle name="Normal 74 4 2 4 3" xfId="10203" xr:uid="{00000000-0005-0000-0000-0000EC270000}"/>
    <cellStyle name="Normal 74 4 2 4 3 3" xfId="25301" xr:uid="{00000000-0005-0000-0000-0000E9620000}"/>
    <cellStyle name="Normal 74 4 2 4 5" xfId="20288" xr:uid="{00000000-0005-0000-0000-0000544F0000}"/>
    <cellStyle name="Normal 74 4 2 5" xfId="11881" xr:uid="{00000000-0005-0000-0000-00007A2E0000}"/>
    <cellStyle name="Normal 74 4 2 5 3" xfId="26976" xr:uid="{00000000-0005-0000-0000-000074690000}"/>
    <cellStyle name="Normal 74 4 2 6" xfId="6860" xr:uid="{00000000-0005-0000-0000-0000DD1A0000}"/>
    <cellStyle name="Normal 74 4 2 6 3" xfId="21959" xr:uid="{00000000-0005-0000-0000-0000DB550000}"/>
    <cellStyle name="Normal 74 4 2 8" xfId="16946" xr:uid="{00000000-0005-0000-0000-000046420000}"/>
    <cellStyle name="Normal 74 4 3" xfId="2208" xr:uid="{00000000-0005-0000-0000-0000B0080000}"/>
    <cellStyle name="Normal 74 4 3 2" xfId="3897" xr:uid="{00000000-0005-0000-0000-00004A0F0000}"/>
    <cellStyle name="Normal 74 4 3 2 2" xfId="13970" xr:uid="{00000000-0005-0000-0000-0000A3360000}"/>
    <cellStyle name="Normal 74 4 3 2 2 3" xfId="29065" xr:uid="{00000000-0005-0000-0000-00009D710000}"/>
    <cellStyle name="Normal 74 4 3 2 3" xfId="8950" xr:uid="{00000000-0005-0000-0000-000007230000}"/>
    <cellStyle name="Normal 74 4 3 2 3 3" xfId="24048" xr:uid="{00000000-0005-0000-0000-0000045E0000}"/>
    <cellStyle name="Normal 74 4 3 2 5" xfId="19035" xr:uid="{00000000-0005-0000-0000-00006F4A0000}"/>
    <cellStyle name="Normal 74 4 3 3" xfId="5589" xr:uid="{00000000-0005-0000-0000-0000E6150000}"/>
    <cellStyle name="Normal 74 4 3 3 2" xfId="15641" xr:uid="{00000000-0005-0000-0000-00002A3D0000}"/>
    <cellStyle name="Normal 74 4 3 3 2 3" xfId="30736" xr:uid="{00000000-0005-0000-0000-000024780000}"/>
    <cellStyle name="Normal 74 4 3 3 3" xfId="10621" xr:uid="{00000000-0005-0000-0000-00008E290000}"/>
    <cellStyle name="Normal 74 4 3 3 3 3" xfId="25719" xr:uid="{00000000-0005-0000-0000-00008B640000}"/>
    <cellStyle name="Normal 74 4 3 3 5" xfId="20706" xr:uid="{00000000-0005-0000-0000-0000F6500000}"/>
    <cellStyle name="Normal 74 4 3 4" xfId="12299" xr:uid="{00000000-0005-0000-0000-00001C300000}"/>
    <cellStyle name="Normal 74 4 3 4 3" xfId="27394" xr:uid="{00000000-0005-0000-0000-0000166B0000}"/>
    <cellStyle name="Normal 74 4 3 5" xfId="7278" xr:uid="{00000000-0005-0000-0000-00007F1C0000}"/>
    <cellStyle name="Normal 74 4 3 5 3" xfId="22377" xr:uid="{00000000-0005-0000-0000-00007D570000}"/>
    <cellStyle name="Normal 74 4 3 7" xfId="17364" xr:uid="{00000000-0005-0000-0000-0000E8430000}"/>
    <cellStyle name="Normal 74 4 4" xfId="3060" xr:uid="{00000000-0005-0000-0000-0000050C0000}"/>
    <cellStyle name="Normal 74 4 4 2" xfId="13134" xr:uid="{00000000-0005-0000-0000-00005F330000}"/>
    <cellStyle name="Normal 74 4 4 2 3" xfId="28229" xr:uid="{00000000-0005-0000-0000-0000596E0000}"/>
    <cellStyle name="Normal 74 4 4 3" xfId="8114" xr:uid="{00000000-0005-0000-0000-0000C31F0000}"/>
    <cellStyle name="Normal 74 4 4 3 3" xfId="23212" xr:uid="{00000000-0005-0000-0000-0000C05A0000}"/>
    <cellStyle name="Normal 74 4 4 5" xfId="18199" xr:uid="{00000000-0005-0000-0000-00002B470000}"/>
    <cellStyle name="Normal 74 4 5" xfId="4753" xr:uid="{00000000-0005-0000-0000-0000A2120000}"/>
    <cellStyle name="Normal 74 4 5 2" xfId="14805" xr:uid="{00000000-0005-0000-0000-0000E6390000}"/>
    <cellStyle name="Normal 74 4 5 2 3" xfId="29900" xr:uid="{00000000-0005-0000-0000-0000E0740000}"/>
    <cellStyle name="Normal 74 4 5 3" xfId="9785" xr:uid="{00000000-0005-0000-0000-00004A260000}"/>
    <cellStyle name="Normal 74 4 5 3 3" xfId="24883" xr:uid="{00000000-0005-0000-0000-000047610000}"/>
    <cellStyle name="Normal 74 4 5 5" xfId="19870" xr:uid="{00000000-0005-0000-0000-0000B24D0000}"/>
    <cellStyle name="Normal 74 4 6" xfId="11463" xr:uid="{00000000-0005-0000-0000-0000D82C0000}"/>
    <cellStyle name="Normal 74 4 6 3" xfId="26558" xr:uid="{00000000-0005-0000-0000-0000D2670000}"/>
    <cellStyle name="Normal 74 4 7" xfId="6442" xr:uid="{00000000-0005-0000-0000-00003B190000}"/>
    <cellStyle name="Normal 74 4 7 3" xfId="21541" xr:uid="{00000000-0005-0000-0000-000039540000}"/>
    <cellStyle name="Normal 74 4 9" xfId="16528" xr:uid="{00000000-0005-0000-0000-0000A4400000}"/>
    <cellStyle name="Normal 74 5" xfId="1577" xr:uid="{00000000-0005-0000-0000-000039060000}"/>
    <cellStyle name="Normal 74 5 2" xfId="2418" xr:uid="{00000000-0005-0000-0000-000082090000}"/>
    <cellStyle name="Normal 74 5 2 2" xfId="4107" xr:uid="{00000000-0005-0000-0000-00001C100000}"/>
    <cellStyle name="Normal 74 5 2 2 2" xfId="14180" xr:uid="{00000000-0005-0000-0000-000075370000}"/>
    <cellStyle name="Normal 74 5 2 2 2 3" xfId="29275" xr:uid="{00000000-0005-0000-0000-00006F720000}"/>
    <cellStyle name="Normal 74 5 2 2 3" xfId="9160" xr:uid="{00000000-0005-0000-0000-0000D9230000}"/>
    <cellStyle name="Normal 74 5 2 2 3 3" xfId="24258" xr:uid="{00000000-0005-0000-0000-0000D65E0000}"/>
    <cellStyle name="Normal 74 5 2 2 5" xfId="19245" xr:uid="{00000000-0005-0000-0000-0000414B0000}"/>
    <cellStyle name="Normal 74 5 2 3" xfId="5799" xr:uid="{00000000-0005-0000-0000-0000B8160000}"/>
    <cellStyle name="Normal 74 5 2 3 2" xfId="15851" xr:uid="{00000000-0005-0000-0000-0000FC3D0000}"/>
    <cellStyle name="Normal 74 5 2 3 2 3" xfId="30946" xr:uid="{00000000-0005-0000-0000-0000F6780000}"/>
    <cellStyle name="Normal 74 5 2 3 3" xfId="10831" xr:uid="{00000000-0005-0000-0000-0000602A0000}"/>
    <cellStyle name="Normal 74 5 2 3 3 3" xfId="25929" xr:uid="{00000000-0005-0000-0000-00005D650000}"/>
    <cellStyle name="Normal 74 5 2 3 5" xfId="20916" xr:uid="{00000000-0005-0000-0000-0000C8510000}"/>
    <cellStyle name="Normal 74 5 2 4" xfId="12509" xr:uid="{00000000-0005-0000-0000-0000EE300000}"/>
    <cellStyle name="Normal 74 5 2 4 3" xfId="27604" xr:uid="{00000000-0005-0000-0000-0000E86B0000}"/>
    <cellStyle name="Normal 74 5 2 5" xfId="7488" xr:uid="{00000000-0005-0000-0000-0000511D0000}"/>
    <cellStyle name="Normal 74 5 2 5 3" xfId="22587" xr:uid="{00000000-0005-0000-0000-00004F580000}"/>
    <cellStyle name="Normal 74 5 2 7" xfId="17574" xr:uid="{00000000-0005-0000-0000-0000BA440000}"/>
    <cellStyle name="Normal 74 5 3" xfId="3270" xr:uid="{00000000-0005-0000-0000-0000D70C0000}"/>
    <cellStyle name="Normal 74 5 3 2" xfId="13344" xr:uid="{00000000-0005-0000-0000-000031340000}"/>
    <cellStyle name="Normal 74 5 3 2 3" xfId="28439" xr:uid="{00000000-0005-0000-0000-00002B6F0000}"/>
    <cellStyle name="Normal 74 5 3 3" xfId="8324" xr:uid="{00000000-0005-0000-0000-000095200000}"/>
    <cellStyle name="Normal 74 5 3 3 3" xfId="23422" xr:uid="{00000000-0005-0000-0000-0000925B0000}"/>
    <cellStyle name="Normal 74 5 3 5" xfId="18409" xr:uid="{00000000-0005-0000-0000-0000FD470000}"/>
    <cellStyle name="Normal 74 5 4" xfId="4963" xr:uid="{00000000-0005-0000-0000-000074130000}"/>
    <cellStyle name="Normal 74 5 4 2" xfId="15015" xr:uid="{00000000-0005-0000-0000-0000B83A0000}"/>
    <cellStyle name="Normal 74 5 4 2 3" xfId="30110" xr:uid="{00000000-0005-0000-0000-0000B2750000}"/>
    <cellStyle name="Normal 74 5 4 3" xfId="9995" xr:uid="{00000000-0005-0000-0000-00001C270000}"/>
    <cellStyle name="Normal 74 5 4 3 3" xfId="25093" xr:uid="{00000000-0005-0000-0000-000019620000}"/>
    <cellStyle name="Normal 74 5 4 5" xfId="20080" xr:uid="{00000000-0005-0000-0000-0000844E0000}"/>
    <cellStyle name="Normal 74 5 5" xfId="11673" xr:uid="{00000000-0005-0000-0000-0000AA2D0000}"/>
    <cellStyle name="Normal 74 5 5 3" xfId="26768" xr:uid="{00000000-0005-0000-0000-0000A4680000}"/>
    <cellStyle name="Normal 74 5 6" xfId="6652" xr:uid="{00000000-0005-0000-0000-00000D1A0000}"/>
    <cellStyle name="Normal 74 5 6 3" xfId="21751" xr:uid="{00000000-0005-0000-0000-00000B550000}"/>
    <cellStyle name="Normal 74 5 8" xfId="16738" xr:uid="{00000000-0005-0000-0000-000076410000}"/>
    <cellStyle name="Normal 74 6" xfId="1998" xr:uid="{00000000-0005-0000-0000-0000DE070000}"/>
    <cellStyle name="Normal 74 6 2" xfId="3689" xr:uid="{00000000-0005-0000-0000-00007A0E0000}"/>
    <cellStyle name="Normal 74 6 2 2" xfId="13762" xr:uid="{00000000-0005-0000-0000-0000D3350000}"/>
    <cellStyle name="Normal 74 6 2 2 3" xfId="28857" xr:uid="{00000000-0005-0000-0000-0000CD700000}"/>
    <cellStyle name="Normal 74 6 2 3" xfId="8742" xr:uid="{00000000-0005-0000-0000-000037220000}"/>
    <cellStyle name="Normal 74 6 2 3 3" xfId="23840" xr:uid="{00000000-0005-0000-0000-0000345D0000}"/>
    <cellStyle name="Normal 74 6 2 5" xfId="18827" xr:uid="{00000000-0005-0000-0000-00009F490000}"/>
    <cellStyle name="Normal 74 6 3" xfId="5381" xr:uid="{00000000-0005-0000-0000-000016150000}"/>
    <cellStyle name="Normal 74 6 3 2" xfId="15433" xr:uid="{00000000-0005-0000-0000-00005A3C0000}"/>
    <cellStyle name="Normal 74 6 3 2 3" xfId="30528" xr:uid="{00000000-0005-0000-0000-000054770000}"/>
    <cellStyle name="Normal 74 6 3 3" xfId="10413" xr:uid="{00000000-0005-0000-0000-0000BE280000}"/>
    <cellStyle name="Normal 74 6 3 3 3" xfId="25511" xr:uid="{00000000-0005-0000-0000-0000BB630000}"/>
    <cellStyle name="Normal 74 6 3 5" xfId="20498" xr:uid="{00000000-0005-0000-0000-000026500000}"/>
    <cellStyle name="Normal 74 6 4" xfId="12091" xr:uid="{00000000-0005-0000-0000-00004C2F0000}"/>
    <cellStyle name="Normal 74 6 4 3" xfId="27186" xr:uid="{00000000-0005-0000-0000-0000466A0000}"/>
    <cellStyle name="Normal 74 6 5" xfId="7070" xr:uid="{00000000-0005-0000-0000-0000AF1B0000}"/>
    <cellStyle name="Normal 74 6 5 3" xfId="22169" xr:uid="{00000000-0005-0000-0000-0000AD560000}"/>
    <cellStyle name="Normal 74 6 7" xfId="17156" xr:uid="{00000000-0005-0000-0000-000018430000}"/>
    <cellStyle name="Normal 74 7" xfId="2849" xr:uid="{00000000-0005-0000-0000-0000320B0000}"/>
    <cellStyle name="Normal 74 7 2" xfId="12926" xr:uid="{00000000-0005-0000-0000-00008F320000}"/>
    <cellStyle name="Normal 74 7 2 3" xfId="28021" xr:uid="{00000000-0005-0000-0000-0000896D0000}"/>
    <cellStyle name="Normal 74 7 3" xfId="7906" xr:uid="{00000000-0005-0000-0000-0000F31E0000}"/>
    <cellStyle name="Normal 74 7 3 3" xfId="23004" xr:uid="{00000000-0005-0000-0000-0000F0590000}"/>
    <cellStyle name="Normal 74 7 5" xfId="17991" xr:uid="{00000000-0005-0000-0000-00005B460000}"/>
    <cellStyle name="Normal 74 8" xfId="4543" xr:uid="{00000000-0005-0000-0000-0000D0110000}"/>
    <cellStyle name="Normal 74 8 2" xfId="14597" xr:uid="{00000000-0005-0000-0000-000016390000}"/>
    <cellStyle name="Normal 74 8 2 3" xfId="29692" xr:uid="{00000000-0005-0000-0000-000010740000}"/>
    <cellStyle name="Normal 74 8 3" xfId="9577" xr:uid="{00000000-0005-0000-0000-00007A250000}"/>
    <cellStyle name="Normal 74 8 3 3" xfId="24675" xr:uid="{00000000-0005-0000-0000-000077600000}"/>
    <cellStyle name="Normal 74 8 5" xfId="19662" xr:uid="{00000000-0005-0000-0000-0000E24C0000}"/>
    <cellStyle name="Normal 74 9" xfId="11253" xr:uid="{00000000-0005-0000-0000-0000062C0000}"/>
    <cellStyle name="Normal 74 9 3" xfId="26350" xr:uid="{00000000-0005-0000-0000-000002670000}"/>
    <cellStyle name="Normal 75" xfId="901" xr:uid="{00000000-0005-0000-0000-000094030000}"/>
    <cellStyle name="Normal 76" xfId="902" xr:uid="{00000000-0005-0000-0000-000095030000}"/>
    <cellStyle name="Normal 76 10" xfId="6233" xr:uid="{00000000-0005-0000-0000-00006A180000}"/>
    <cellStyle name="Normal 76 10 3" xfId="21334" xr:uid="{00000000-0005-0000-0000-00006A530000}"/>
    <cellStyle name="Normal 76 12" xfId="16319" xr:uid="{00000000-0005-0000-0000-0000D33F0000}"/>
    <cellStyle name="Normal 76 2" xfId="1198" xr:uid="{00000000-0005-0000-0000-0000BE040000}"/>
    <cellStyle name="Normal 76 2 11" xfId="16373" xr:uid="{00000000-0005-0000-0000-000009400000}"/>
    <cellStyle name="Normal 76 2 2" xfId="1306" xr:uid="{00000000-0005-0000-0000-00002A050000}"/>
    <cellStyle name="Normal 76 2 2 10" xfId="16477" xr:uid="{00000000-0005-0000-0000-000071400000}"/>
    <cellStyle name="Normal 76 2 2 2" xfId="1523" xr:uid="{00000000-0005-0000-0000-000003060000}"/>
    <cellStyle name="Normal 76 2 2 2 2" xfId="1944" xr:uid="{00000000-0005-0000-0000-0000A8070000}"/>
    <cellStyle name="Normal 76 2 2 2 2 2" xfId="2783" xr:uid="{00000000-0005-0000-0000-0000EF0A0000}"/>
    <cellStyle name="Normal 76 2 2 2 2 2 2" xfId="4472" xr:uid="{00000000-0005-0000-0000-000089110000}"/>
    <cellStyle name="Normal 76 2 2 2 2 2 2 2" xfId="14545" xr:uid="{00000000-0005-0000-0000-0000E2380000}"/>
    <cellStyle name="Normal 76 2 2 2 2 2 2 2 3" xfId="29640" xr:uid="{00000000-0005-0000-0000-0000DC730000}"/>
    <cellStyle name="Normal 76 2 2 2 2 2 2 3" xfId="9525" xr:uid="{00000000-0005-0000-0000-000046250000}"/>
    <cellStyle name="Normal 76 2 2 2 2 2 2 3 3" xfId="24623" xr:uid="{00000000-0005-0000-0000-000043600000}"/>
    <cellStyle name="Normal 76 2 2 2 2 2 2 5" xfId="19610" xr:uid="{00000000-0005-0000-0000-0000AE4C0000}"/>
    <cellStyle name="Normal 76 2 2 2 2 2 3" xfId="6164" xr:uid="{00000000-0005-0000-0000-000025180000}"/>
    <cellStyle name="Normal 76 2 2 2 2 2 3 2" xfId="16216" xr:uid="{00000000-0005-0000-0000-0000693F0000}"/>
    <cellStyle name="Normal 76 2 2 2 2 2 3 3" xfId="11196" xr:uid="{00000000-0005-0000-0000-0000CD2B0000}"/>
    <cellStyle name="Normal 76 2 2 2 2 2 3 3 3" xfId="26294" xr:uid="{00000000-0005-0000-0000-0000CA660000}"/>
    <cellStyle name="Normal 76 2 2 2 2 2 3 5" xfId="21281" xr:uid="{00000000-0005-0000-0000-000035530000}"/>
    <cellStyle name="Normal 76 2 2 2 2 2 4" xfId="12874" xr:uid="{00000000-0005-0000-0000-00005B320000}"/>
    <cellStyle name="Normal 76 2 2 2 2 2 4 3" xfId="27969" xr:uid="{00000000-0005-0000-0000-0000556D0000}"/>
    <cellStyle name="Normal 76 2 2 2 2 2 5" xfId="7853" xr:uid="{00000000-0005-0000-0000-0000BE1E0000}"/>
    <cellStyle name="Normal 76 2 2 2 2 2 5 3" xfId="22952" xr:uid="{00000000-0005-0000-0000-0000BC590000}"/>
    <cellStyle name="Normal 76 2 2 2 2 2 7" xfId="17939" xr:uid="{00000000-0005-0000-0000-000027460000}"/>
    <cellStyle name="Normal 76 2 2 2 2 3" xfId="3635" xr:uid="{00000000-0005-0000-0000-0000440E0000}"/>
    <cellStyle name="Normal 76 2 2 2 2 3 2" xfId="13709" xr:uid="{00000000-0005-0000-0000-00009E350000}"/>
    <cellStyle name="Normal 76 2 2 2 2 3 2 3" xfId="28804" xr:uid="{00000000-0005-0000-0000-000098700000}"/>
    <cellStyle name="Normal 76 2 2 2 2 3 3" xfId="8689" xr:uid="{00000000-0005-0000-0000-000002220000}"/>
    <cellStyle name="Normal 76 2 2 2 2 3 3 3" xfId="23787" xr:uid="{00000000-0005-0000-0000-0000FF5C0000}"/>
    <cellStyle name="Normal 76 2 2 2 2 3 5" xfId="18774" xr:uid="{00000000-0005-0000-0000-00006A490000}"/>
    <cellStyle name="Normal 76 2 2 2 2 4" xfId="5328" xr:uid="{00000000-0005-0000-0000-0000E1140000}"/>
    <cellStyle name="Normal 76 2 2 2 2 4 2" xfId="15380" xr:uid="{00000000-0005-0000-0000-0000253C0000}"/>
    <cellStyle name="Normal 76 2 2 2 2 4 2 3" xfId="30475" xr:uid="{00000000-0005-0000-0000-00001F770000}"/>
    <cellStyle name="Normal 76 2 2 2 2 4 3" xfId="10360" xr:uid="{00000000-0005-0000-0000-000089280000}"/>
    <cellStyle name="Normal 76 2 2 2 2 4 3 3" xfId="25458" xr:uid="{00000000-0005-0000-0000-000086630000}"/>
    <cellStyle name="Normal 76 2 2 2 2 4 5" xfId="20445" xr:uid="{00000000-0005-0000-0000-0000F14F0000}"/>
    <cellStyle name="Normal 76 2 2 2 2 5" xfId="12038" xr:uid="{00000000-0005-0000-0000-0000172F0000}"/>
    <cellStyle name="Normal 76 2 2 2 2 5 3" xfId="27133" xr:uid="{00000000-0005-0000-0000-0000116A0000}"/>
    <cellStyle name="Normal 76 2 2 2 2 6" xfId="7017" xr:uid="{00000000-0005-0000-0000-00007A1B0000}"/>
    <cellStyle name="Normal 76 2 2 2 2 6 3" xfId="22116" xr:uid="{00000000-0005-0000-0000-000078560000}"/>
    <cellStyle name="Normal 76 2 2 2 2 8" xfId="17103" xr:uid="{00000000-0005-0000-0000-0000E3420000}"/>
    <cellStyle name="Normal 76 2 2 2 3" xfId="2365" xr:uid="{00000000-0005-0000-0000-00004D090000}"/>
    <cellStyle name="Normal 76 2 2 2 3 2" xfId="4054" xr:uid="{00000000-0005-0000-0000-0000E70F0000}"/>
    <cellStyle name="Normal 76 2 2 2 3 2 2" xfId="14127" xr:uid="{00000000-0005-0000-0000-000040370000}"/>
    <cellStyle name="Normal 76 2 2 2 3 2 2 3" xfId="29222" xr:uid="{00000000-0005-0000-0000-00003A720000}"/>
    <cellStyle name="Normal 76 2 2 2 3 2 3" xfId="9107" xr:uid="{00000000-0005-0000-0000-0000A4230000}"/>
    <cellStyle name="Normal 76 2 2 2 3 2 3 3" xfId="24205" xr:uid="{00000000-0005-0000-0000-0000A15E0000}"/>
    <cellStyle name="Normal 76 2 2 2 3 2 5" xfId="19192" xr:uid="{00000000-0005-0000-0000-00000C4B0000}"/>
    <cellStyle name="Normal 76 2 2 2 3 3" xfId="5746" xr:uid="{00000000-0005-0000-0000-000083160000}"/>
    <cellStyle name="Normal 76 2 2 2 3 3 2" xfId="15798" xr:uid="{00000000-0005-0000-0000-0000C73D0000}"/>
    <cellStyle name="Normal 76 2 2 2 3 3 2 3" xfId="30893" xr:uid="{00000000-0005-0000-0000-0000C1780000}"/>
    <cellStyle name="Normal 76 2 2 2 3 3 3" xfId="10778" xr:uid="{00000000-0005-0000-0000-00002B2A0000}"/>
    <cellStyle name="Normal 76 2 2 2 3 3 3 3" xfId="25876" xr:uid="{00000000-0005-0000-0000-000028650000}"/>
    <cellStyle name="Normal 76 2 2 2 3 3 5" xfId="20863" xr:uid="{00000000-0005-0000-0000-000093510000}"/>
    <cellStyle name="Normal 76 2 2 2 3 4" xfId="12456" xr:uid="{00000000-0005-0000-0000-0000B9300000}"/>
    <cellStyle name="Normal 76 2 2 2 3 4 3" xfId="27551" xr:uid="{00000000-0005-0000-0000-0000B36B0000}"/>
    <cellStyle name="Normal 76 2 2 2 3 5" xfId="7435" xr:uid="{00000000-0005-0000-0000-00001C1D0000}"/>
    <cellStyle name="Normal 76 2 2 2 3 5 3" xfId="22534" xr:uid="{00000000-0005-0000-0000-00001A580000}"/>
    <cellStyle name="Normal 76 2 2 2 3 7" xfId="17521" xr:uid="{00000000-0005-0000-0000-000085440000}"/>
    <cellStyle name="Normal 76 2 2 2 4" xfId="3217" xr:uid="{00000000-0005-0000-0000-0000A20C0000}"/>
    <cellStyle name="Normal 76 2 2 2 4 2" xfId="13291" xr:uid="{00000000-0005-0000-0000-0000FC330000}"/>
    <cellStyle name="Normal 76 2 2 2 4 2 3" xfId="28386" xr:uid="{00000000-0005-0000-0000-0000F66E0000}"/>
    <cellStyle name="Normal 76 2 2 2 4 3" xfId="8271" xr:uid="{00000000-0005-0000-0000-000060200000}"/>
    <cellStyle name="Normal 76 2 2 2 4 3 3" xfId="23369" xr:uid="{00000000-0005-0000-0000-00005D5B0000}"/>
    <cellStyle name="Normal 76 2 2 2 4 5" xfId="18356" xr:uid="{00000000-0005-0000-0000-0000C8470000}"/>
    <cellStyle name="Normal 76 2 2 2 5" xfId="4910" xr:uid="{00000000-0005-0000-0000-00003F130000}"/>
    <cellStyle name="Normal 76 2 2 2 5 2" xfId="14962" xr:uid="{00000000-0005-0000-0000-0000833A0000}"/>
    <cellStyle name="Normal 76 2 2 2 5 2 3" xfId="30057" xr:uid="{00000000-0005-0000-0000-00007D750000}"/>
    <cellStyle name="Normal 76 2 2 2 5 3" xfId="9942" xr:uid="{00000000-0005-0000-0000-0000E7260000}"/>
    <cellStyle name="Normal 76 2 2 2 5 3 3" xfId="25040" xr:uid="{00000000-0005-0000-0000-0000E4610000}"/>
    <cellStyle name="Normal 76 2 2 2 5 5" xfId="20027" xr:uid="{00000000-0005-0000-0000-00004F4E0000}"/>
    <cellStyle name="Normal 76 2 2 2 6" xfId="11620" xr:uid="{00000000-0005-0000-0000-0000752D0000}"/>
    <cellStyle name="Normal 76 2 2 2 6 3" xfId="26715" xr:uid="{00000000-0005-0000-0000-00006F680000}"/>
    <cellStyle name="Normal 76 2 2 2 7" xfId="6599" xr:uid="{00000000-0005-0000-0000-0000D8190000}"/>
    <cellStyle name="Normal 76 2 2 2 7 3" xfId="21698" xr:uid="{00000000-0005-0000-0000-0000D6540000}"/>
    <cellStyle name="Normal 76 2 2 2 9" xfId="16685" xr:uid="{00000000-0005-0000-0000-000041410000}"/>
    <cellStyle name="Normal 76 2 2 3" xfId="1736" xr:uid="{00000000-0005-0000-0000-0000D8060000}"/>
    <cellStyle name="Normal 76 2 2 3 2" xfId="2575" xr:uid="{00000000-0005-0000-0000-00001F0A0000}"/>
    <cellStyle name="Normal 76 2 2 3 2 2" xfId="4264" xr:uid="{00000000-0005-0000-0000-0000B9100000}"/>
    <cellStyle name="Normal 76 2 2 3 2 2 2" xfId="14337" xr:uid="{00000000-0005-0000-0000-000012380000}"/>
    <cellStyle name="Normal 76 2 2 3 2 2 2 3" xfId="29432" xr:uid="{00000000-0005-0000-0000-00000C730000}"/>
    <cellStyle name="Normal 76 2 2 3 2 2 3" xfId="9317" xr:uid="{00000000-0005-0000-0000-000076240000}"/>
    <cellStyle name="Normal 76 2 2 3 2 2 3 3" xfId="24415" xr:uid="{00000000-0005-0000-0000-0000735F0000}"/>
    <cellStyle name="Normal 76 2 2 3 2 2 5" xfId="19402" xr:uid="{00000000-0005-0000-0000-0000DE4B0000}"/>
    <cellStyle name="Normal 76 2 2 3 2 3" xfId="5956" xr:uid="{00000000-0005-0000-0000-000055170000}"/>
    <cellStyle name="Normal 76 2 2 3 2 3 2" xfId="16008" xr:uid="{00000000-0005-0000-0000-0000993E0000}"/>
    <cellStyle name="Normal 76 2 2 3 2 3 2 3" xfId="31103" xr:uid="{00000000-0005-0000-0000-000093790000}"/>
    <cellStyle name="Normal 76 2 2 3 2 3 3" xfId="10988" xr:uid="{00000000-0005-0000-0000-0000FD2A0000}"/>
    <cellStyle name="Normal 76 2 2 3 2 3 3 3" xfId="26086" xr:uid="{00000000-0005-0000-0000-0000FA650000}"/>
    <cellStyle name="Normal 76 2 2 3 2 3 5" xfId="21073" xr:uid="{00000000-0005-0000-0000-000065520000}"/>
    <cellStyle name="Normal 76 2 2 3 2 4" xfId="12666" xr:uid="{00000000-0005-0000-0000-00008B310000}"/>
    <cellStyle name="Normal 76 2 2 3 2 4 3" xfId="27761" xr:uid="{00000000-0005-0000-0000-0000856C0000}"/>
    <cellStyle name="Normal 76 2 2 3 2 5" xfId="7645" xr:uid="{00000000-0005-0000-0000-0000EE1D0000}"/>
    <cellStyle name="Normal 76 2 2 3 2 5 3" xfId="22744" xr:uid="{00000000-0005-0000-0000-0000EC580000}"/>
    <cellStyle name="Normal 76 2 2 3 2 7" xfId="17731" xr:uid="{00000000-0005-0000-0000-000057450000}"/>
    <cellStyle name="Normal 76 2 2 3 3" xfId="3427" xr:uid="{00000000-0005-0000-0000-0000740D0000}"/>
    <cellStyle name="Normal 76 2 2 3 3 2" xfId="13501" xr:uid="{00000000-0005-0000-0000-0000CE340000}"/>
    <cellStyle name="Normal 76 2 2 3 3 2 3" xfId="28596" xr:uid="{00000000-0005-0000-0000-0000C86F0000}"/>
    <cellStyle name="Normal 76 2 2 3 3 3" xfId="8481" xr:uid="{00000000-0005-0000-0000-000032210000}"/>
    <cellStyle name="Normal 76 2 2 3 3 3 3" xfId="23579" xr:uid="{00000000-0005-0000-0000-00002F5C0000}"/>
    <cellStyle name="Normal 76 2 2 3 3 5" xfId="18566" xr:uid="{00000000-0005-0000-0000-00009A480000}"/>
    <cellStyle name="Normal 76 2 2 3 4" xfId="5120" xr:uid="{00000000-0005-0000-0000-000011140000}"/>
    <cellStyle name="Normal 76 2 2 3 4 2" xfId="15172" xr:uid="{00000000-0005-0000-0000-0000553B0000}"/>
    <cellStyle name="Normal 76 2 2 3 4 2 3" xfId="30267" xr:uid="{00000000-0005-0000-0000-00004F760000}"/>
    <cellStyle name="Normal 76 2 2 3 4 3" xfId="10152" xr:uid="{00000000-0005-0000-0000-0000B9270000}"/>
    <cellStyle name="Normal 76 2 2 3 4 3 3" xfId="25250" xr:uid="{00000000-0005-0000-0000-0000B6620000}"/>
    <cellStyle name="Normal 76 2 2 3 4 5" xfId="20237" xr:uid="{00000000-0005-0000-0000-0000214F0000}"/>
    <cellStyle name="Normal 76 2 2 3 5" xfId="11830" xr:uid="{00000000-0005-0000-0000-0000472E0000}"/>
    <cellStyle name="Normal 76 2 2 3 5 3" xfId="26925" xr:uid="{00000000-0005-0000-0000-000041690000}"/>
    <cellStyle name="Normal 76 2 2 3 6" xfId="6809" xr:uid="{00000000-0005-0000-0000-0000AA1A0000}"/>
    <cellStyle name="Normal 76 2 2 3 6 3" xfId="21908" xr:uid="{00000000-0005-0000-0000-0000A8550000}"/>
    <cellStyle name="Normal 76 2 2 3 8" xfId="16895" xr:uid="{00000000-0005-0000-0000-000013420000}"/>
    <cellStyle name="Normal 76 2 2 4" xfId="2157" xr:uid="{00000000-0005-0000-0000-00007D080000}"/>
    <cellStyle name="Normal 76 2 2 4 2" xfId="3846" xr:uid="{00000000-0005-0000-0000-0000170F0000}"/>
    <cellStyle name="Normal 76 2 2 4 2 2" xfId="13919" xr:uid="{00000000-0005-0000-0000-000070360000}"/>
    <cellStyle name="Normal 76 2 2 4 2 2 3" xfId="29014" xr:uid="{00000000-0005-0000-0000-00006A710000}"/>
    <cellStyle name="Normal 76 2 2 4 2 3" xfId="8899" xr:uid="{00000000-0005-0000-0000-0000D4220000}"/>
    <cellStyle name="Normal 76 2 2 4 2 3 3" xfId="23997" xr:uid="{00000000-0005-0000-0000-0000D15D0000}"/>
    <cellStyle name="Normal 76 2 2 4 2 5" xfId="18984" xr:uid="{00000000-0005-0000-0000-00003C4A0000}"/>
    <cellStyle name="Normal 76 2 2 4 3" xfId="5538" xr:uid="{00000000-0005-0000-0000-0000B3150000}"/>
    <cellStyle name="Normal 76 2 2 4 3 2" xfId="15590" xr:uid="{00000000-0005-0000-0000-0000F73C0000}"/>
    <cellStyle name="Normal 76 2 2 4 3 2 3" xfId="30685" xr:uid="{00000000-0005-0000-0000-0000F1770000}"/>
    <cellStyle name="Normal 76 2 2 4 3 3" xfId="10570" xr:uid="{00000000-0005-0000-0000-00005B290000}"/>
    <cellStyle name="Normal 76 2 2 4 3 3 3" xfId="25668" xr:uid="{00000000-0005-0000-0000-000058640000}"/>
    <cellStyle name="Normal 76 2 2 4 3 5" xfId="20655" xr:uid="{00000000-0005-0000-0000-0000C3500000}"/>
    <cellStyle name="Normal 76 2 2 4 4" xfId="12248" xr:uid="{00000000-0005-0000-0000-0000E92F0000}"/>
    <cellStyle name="Normal 76 2 2 4 4 3" xfId="27343" xr:uid="{00000000-0005-0000-0000-0000E36A0000}"/>
    <cellStyle name="Normal 76 2 2 4 5" xfId="7227" xr:uid="{00000000-0005-0000-0000-00004C1C0000}"/>
    <cellStyle name="Normal 76 2 2 4 5 3" xfId="22326" xr:uid="{00000000-0005-0000-0000-00004A570000}"/>
    <cellStyle name="Normal 76 2 2 4 7" xfId="17313" xr:uid="{00000000-0005-0000-0000-0000B5430000}"/>
    <cellStyle name="Normal 76 2 2 5" xfId="3009" xr:uid="{00000000-0005-0000-0000-0000D20B0000}"/>
    <cellStyle name="Normal 76 2 2 5 2" xfId="13083" xr:uid="{00000000-0005-0000-0000-00002C330000}"/>
    <cellStyle name="Normal 76 2 2 5 2 3" xfId="28178" xr:uid="{00000000-0005-0000-0000-0000266E0000}"/>
    <cellStyle name="Normal 76 2 2 5 3" xfId="8063" xr:uid="{00000000-0005-0000-0000-0000901F0000}"/>
    <cellStyle name="Normal 76 2 2 5 3 3" xfId="23161" xr:uid="{00000000-0005-0000-0000-00008D5A0000}"/>
    <cellStyle name="Normal 76 2 2 5 5" xfId="18148" xr:uid="{00000000-0005-0000-0000-0000F8460000}"/>
    <cellStyle name="Normal 76 2 2 6" xfId="4702" xr:uid="{00000000-0005-0000-0000-00006F120000}"/>
    <cellStyle name="Normal 76 2 2 6 2" xfId="14754" xr:uid="{00000000-0005-0000-0000-0000B3390000}"/>
    <cellStyle name="Normal 76 2 2 6 2 3" xfId="29849" xr:uid="{00000000-0005-0000-0000-0000AD740000}"/>
    <cellStyle name="Normal 76 2 2 6 3" xfId="9734" xr:uid="{00000000-0005-0000-0000-000017260000}"/>
    <cellStyle name="Normal 76 2 2 6 3 3" xfId="24832" xr:uid="{00000000-0005-0000-0000-000014610000}"/>
    <cellStyle name="Normal 76 2 2 6 5" xfId="19819" xr:uid="{00000000-0005-0000-0000-00007F4D0000}"/>
    <cellStyle name="Normal 76 2 2 7" xfId="11412" xr:uid="{00000000-0005-0000-0000-0000A52C0000}"/>
    <cellStyle name="Normal 76 2 2 7 3" xfId="26507" xr:uid="{00000000-0005-0000-0000-00009F670000}"/>
    <cellStyle name="Normal 76 2 2 8" xfId="6391" xr:uid="{00000000-0005-0000-0000-000008190000}"/>
    <cellStyle name="Normal 76 2 2 8 3" xfId="21490" xr:uid="{00000000-0005-0000-0000-000006540000}"/>
    <cellStyle name="Normal 76 2 3" xfId="1419" xr:uid="{00000000-0005-0000-0000-00009B050000}"/>
    <cellStyle name="Normal 76 2 3 2" xfId="1840" xr:uid="{00000000-0005-0000-0000-000040070000}"/>
    <cellStyle name="Normal 76 2 3 2 2" xfId="2679" xr:uid="{00000000-0005-0000-0000-0000870A0000}"/>
    <cellStyle name="Normal 76 2 3 2 2 2" xfId="4368" xr:uid="{00000000-0005-0000-0000-000021110000}"/>
    <cellStyle name="Normal 76 2 3 2 2 2 2" xfId="14441" xr:uid="{00000000-0005-0000-0000-00007A380000}"/>
    <cellStyle name="Normal 76 2 3 2 2 2 2 3" xfId="29536" xr:uid="{00000000-0005-0000-0000-000074730000}"/>
    <cellStyle name="Normal 76 2 3 2 2 2 3" xfId="9421" xr:uid="{00000000-0005-0000-0000-0000DE240000}"/>
    <cellStyle name="Normal 76 2 3 2 2 2 3 3" xfId="24519" xr:uid="{00000000-0005-0000-0000-0000DB5F0000}"/>
    <cellStyle name="Normal 76 2 3 2 2 2 5" xfId="19506" xr:uid="{00000000-0005-0000-0000-0000464C0000}"/>
    <cellStyle name="Normal 76 2 3 2 2 3" xfId="6060" xr:uid="{00000000-0005-0000-0000-0000BD170000}"/>
    <cellStyle name="Normal 76 2 3 2 2 3 2" xfId="16112" xr:uid="{00000000-0005-0000-0000-0000013F0000}"/>
    <cellStyle name="Normal 76 2 3 2 2 3 2 3" xfId="31207" xr:uid="{00000000-0005-0000-0000-0000FB790000}"/>
    <cellStyle name="Normal 76 2 3 2 2 3 3" xfId="11092" xr:uid="{00000000-0005-0000-0000-0000652B0000}"/>
    <cellStyle name="Normal 76 2 3 2 2 3 3 3" xfId="26190" xr:uid="{00000000-0005-0000-0000-000062660000}"/>
    <cellStyle name="Normal 76 2 3 2 2 3 5" xfId="21177" xr:uid="{00000000-0005-0000-0000-0000CD520000}"/>
    <cellStyle name="Normal 76 2 3 2 2 4" xfId="12770" xr:uid="{00000000-0005-0000-0000-0000F3310000}"/>
    <cellStyle name="Normal 76 2 3 2 2 4 3" xfId="27865" xr:uid="{00000000-0005-0000-0000-0000ED6C0000}"/>
    <cellStyle name="Normal 76 2 3 2 2 5" xfId="7749" xr:uid="{00000000-0005-0000-0000-0000561E0000}"/>
    <cellStyle name="Normal 76 2 3 2 2 5 3" xfId="22848" xr:uid="{00000000-0005-0000-0000-000054590000}"/>
    <cellStyle name="Normal 76 2 3 2 2 7" xfId="17835" xr:uid="{00000000-0005-0000-0000-0000BF450000}"/>
    <cellStyle name="Normal 76 2 3 2 3" xfId="3531" xr:uid="{00000000-0005-0000-0000-0000DC0D0000}"/>
    <cellStyle name="Normal 76 2 3 2 3 2" xfId="13605" xr:uid="{00000000-0005-0000-0000-000036350000}"/>
    <cellStyle name="Normal 76 2 3 2 3 2 3" xfId="28700" xr:uid="{00000000-0005-0000-0000-000030700000}"/>
    <cellStyle name="Normal 76 2 3 2 3 3" xfId="8585" xr:uid="{00000000-0005-0000-0000-00009A210000}"/>
    <cellStyle name="Normal 76 2 3 2 3 3 3" xfId="23683" xr:uid="{00000000-0005-0000-0000-0000975C0000}"/>
    <cellStyle name="Normal 76 2 3 2 3 5" xfId="18670" xr:uid="{00000000-0005-0000-0000-000002490000}"/>
    <cellStyle name="Normal 76 2 3 2 4" xfId="5224" xr:uid="{00000000-0005-0000-0000-000079140000}"/>
    <cellStyle name="Normal 76 2 3 2 4 2" xfId="15276" xr:uid="{00000000-0005-0000-0000-0000BD3B0000}"/>
    <cellStyle name="Normal 76 2 3 2 4 2 3" xfId="30371" xr:uid="{00000000-0005-0000-0000-0000B7760000}"/>
    <cellStyle name="Normal 76 2 3 2 4 3" xfId="10256" xr:uid="{00000000-0005-0000-0000-000021280000}"/>
    <cellStyle name="Normal 76 2 3 2 4 3 3" xfId="25354" xr:uid="{00000000-0005-0000-0000-00001E630000}"/>
    <cellStyle name="Normal 76 2 3 2 4 5" xfId="20341" xr:uid="{00000000-0005-0000-0000-0000894F0000}"/>
    <cellStyle name="Normal 76 2 3 2 5" xfId="11934" xr:uid="{00000000-0005-0000-0000-0000AF2E0000}"/>
    <cellStyle name="Normal 76 2 3 2 5 3" xfId="27029" xr:uid="{00000000-0005-0000-0000-0000A9690000}"/>
    <cellStyle name="Normal 76 2 3 2 6" xfId="6913" xr:uid="{00000000-0005-0000-0000-0000121B0000}"/>
    <cellStyle name="Normal 76 2 3 2 6 3" xfId="22012" xr:uid="{00000000-0005-0000-0000-000010560000}"/>
    <cellStyle name="Normal 76 2 3 2 8" xfId="16999" xr:uid="{00000000-0005-0000-0000-00007B420000}"/>
    <cellStyle name="Normal 76 2 3 3" xfId="2261" xr:uid="{00000000-0005-0000-0000-0000E5080000}"/>
    <cellStyle name="Normal 76 2 3 3 2" xfId="3950" xr:uid="{00000000-0005-0000-0000-00007F0F0000}"/>
    <cellStyle name="Normal 76 2 3 3 2 2" xfId="14023" xr:uid="{00000000-0005-0000-0000-0000D8360000}"/>
    <cellStyle name="Normal 76 2 3 3 2 2 3" xfId="29118" xr:uid="{00000000-0005-0000-0000-0000D2710000}"/>
    <cellStyle name="Normal 76 2 3 3 2 3" xfId="9003" xr:uid="{00000000-0005-0000-0000-00003C230000}"/>
    <cellStyle name="Normal 76 2 3 3 2 3 3" xfId="24101" xr:uid="{00000000-0005-0000-0000-0000395E0000}"/>
    <cellStyle name="Normal 76 2 3 3 2 5" xfId="19088" xr:uid="{00000000-0005-0000-0000-0000A44A0000}"/>
    <cellStyle name="Normal 76 2 3 3 3" xfId="5642" xr:uid="{00000000-0005-0000-0000-00001B160000}"/>
    <cellStyle name="Normal 76 2 3 3 3 2" xfId="15694" xr:uid="{00000000-0005-0000-0000-00005F3D0000}"/>
    <cellStyle name="Normal 76 2 3 3 3 2 3" xfId="30789" xr:uid="{00000000-0005-0000-0000-000059780000}"/>
    <cellStyle name="Normal 76 2 3 3 3 3" xfId="10674" xr:uid="{00000000-0005-0000-0000-0000C3290000}"/>
    <cellStyle name="Normal 76 2 3 3 3 3 3" xfId="25772" xr:uid="{00000000-0005-0000-0000-0000C0640000}"/>
    <cellStyle name="Normal 76 2 3 3 3 5" xfId="20759" xr:uid="{00000000-0005-0000-0000-00002B510000}"/>
    <cellStyle name="Normal 76 2 3 3 4" xfId="12352" xr:uid="{00000000-0005-0000-0000-000051300000}"/>
    <cellStyle name="Normal 76 2 3 3 4 3" xfId="27447" xr:uid="{00000000-0005-0000-0000-00004B6B0000}"/>
    <cellStyle name="Normal 76 2 3 3 5" xfId="7331" xr:uid="{00000000-0005-0000-0000-0000B41C0000}"/>
    <cellStyle name="Normal 76 2 3 3 5 3" xfId="22430" xr:uid="{00000000-0005-0000-0000-0000B2570000}"/>
    <cellStyle name="Normal 76 2 3 3 7" xfId="17417" xr:uid="{00000000-0005-0000-0000-00001D440000}"/>
    <cellStyle name="Normal 76 2 3 4" xfId="3113" xr:uid="{00000000-0005-0000-0000-00003A0C0000}"/>
    <cellStyle name="Normal 76 2 3 4 2" xfId="13187" xr:uid="{00000000-0005-0000-0000-000094330000}"/>
    <cellStyle name="Normal 76 2 3 4 2 3" xfId="28282" xr:uid="{00000000-0005-0000-0000-00008E6E0000}"/>
    <cellStyle name="Normal 76 2 3 4 3" xfId="8167" xr:uid="{00000000-0005-0000-0000-0000F81F0000}"/>
    <cellStyle name="Normal 76 2 3 4 3 3" xfId="23265" xr:uid="{00000000-0005-0000-0000-0000F55A0000}"/>
    <cellStyle name="Normal 76 2 3 4 5" xfId="18252" xr:uid="{00000000-0005-0000-0000-000060470000}"/>
    <cellStyle name="Normal 76 2 3 5" xfId="4806" xr:uid="{00000000-0005-0000-0000-0000D7120000}"/>
    <cellStyle name="Normal 76 2 3 5 2" xfId="14858" xr:uid="{00000000-0005-0000-0000-00001B3A0000}"/>
    <cellStyle name="Normal 76 2 3 5 2 3" xfId="29953" xr:uid="{00000000-0005-0000-0000-000015750000}"/>
    <cellStyle name="Normal 76 2 3 5 3" xfId="9838" xr:uid="{00000000-0005-0000-0000-00007F260000}"/>
    <cellStyle name="Normal 76 2 3 5 3 3" xfId="24936" xr:uid="{00000000-0005-0000-0000-00007C610000}"/>
    <cellStyle name="Normal 76 2 3 5 5" xfId="19923" xr:uid="{00000000-0005-0000-0000-0000E74D0000}"/>
    <cellStyle name="Normal 76 2 3 6" xfId="11516" xr:uid="{00000000-0005-0000-0000-00000D2D0000}"/>
    <cellStyle name="Normal 76 2 3 6 3" xfId="26611" xr:uid="{00000000-0005-0000-0000-000007680000}"/>
    <cellStyle name="Normal 76 2 3 7" xfId="6495" xr:uid="{00000000-0005-0000-0000-000070190000}"/>
    <cellStyle name="Normal 76 2 3 7 3" xfId="21594" xr:uid="{00000000-0005-0000-0000-00006E540000}"/>
    <cellStyle name="Normal 76 2 3 9" xfId="16581" xr:uid="{00000000-0005-0000-0000-0000D9400000}"/>
    <cellStyle name="Normal 76 2 4" xfId="1632" xr:uid="{00000000-0005-0000-0000-000070060000}"/>
    <cellStyle name="Normal 76 2 4 2" xfId="2471" xr:uid="{00000000-0005-0000-0000-0000B7090000}"/>
    <cellStyle name="Normal 76 2 4 2 2" xfId="4160" xr:uid="{00000000-0005-0000-0000-000051100000}"/>
    <cellStyle name="Normal 76 2 4 2 2 2" xfId="14233" xr:uid="{00000000-0005-0000-0000-0000AA370000}"/>
    <cellStyle name="Normal 76 2 4 2 2 2 3" xfId="29328" xr:uid="{00000000-0005-0000-0000-0000A4720000}"/>
    <cellStyle name="Normal 76 2 4 2 2 3" xfId="9213" xr:uid="{00000000-0005-0000-0000-00000E240000}"/>
    <cellStyle name="Normal 76 2 4 2 2 3 3" xfId="24311" xr:uid="{00000000-0005-0000-0000-00000B5F0000}"/>
    <cellStyle name="Normal 76 2 4 2 2 5" xfId="19298" xr:uid="{00000000-0005-0000-0000-0000764B0000}"/>
    <cellStyle name="Normal 76 2 4 2 3" xfId="5852" xr:uid="{00000000-0005-0000-0000-0000ED160000}"/>
    <cellStyle name="Normal 76 2 4 2 3 2" xfId="15904" xr:uid="{00000000-0005-0000-0000-0000313E0000}"/>
    <cellStyle name="Normal 76 2 4 2 3 2 3" xfId="30999" xr:uid="{00000000-0005-0000-0000-00002B790000}"/>
    <cellStyle name="Normal 76 2 4 2 3 3" xfId="10884" xr:uid="{00000000-0005-0000-0000-0000952A0000}"/>
    <cellStyle name="Normal 76 2 4 2 3 3 3" xfId="25982" xr:uid="{00000000-0005-0000-0000-000092650000}"/>
    <cellStyle name="Normal 76 2 4 2 3 5" xfId="20969" xr:uid="{00000000-0005-0000-0000-0000FD510000}"/>
    <cellStyle name="Normal 76 2 4 2 4" xfId="12562" xr:uid="{00000000-0005-0000-0000-000023310000}"/>
    <cellStyle name="Normal 76 2 4 2 4 3" xfId="27657" xr:uid="{00000000-0005-0000-0000-00001D6C0000}"/>
    <cellStyle name="Normal 76 2 4 2 5" xfId="7541" xr:uid="{00000000-0005-0000-0000-0000861D0000}"/>
    <cellStyle name="Normal 76 2 4 2 5 3" xfId="22640" xr:uid="{00000000-0005-0000-0000-000084580000}"/>
    <cellStyle name="Normal 76 2 4 2 7" xfId="17627" xr:uid="{00000000-0005-0000-0000-0000EF440000}"/>
    <cellStyle name="Normal 76 2 4 3" xfId="3323" xr:uid="{00000000-0005-0000-0000-00000C0D0000}"/>
    <cellStyle name="Normal 76 2 4 3 2" xfId="13397" xr:uid="{00000000-0005-0000-0000-000066340000}"/>
    <cellStyle name="Normal 76 2 4 3 2 3" xfId="28492" xr:uid="{00000000-0005-0000-0000-0000606F0000}"/>
    <cellStyle name="Normal 76 2 4 3 3" xfId="8377" xr:uid="{00000000-0005-0000-0000-0000CA200000}"/>
    <cellStyle name="Normal 76 2 4 3 3 3" xfId="23475" xr:uid="{00000000-0005-0000-0000-0000C75B0000}"/>
    <cellStyle name="Normal 76 2 4 3 5" xfId="18462" xr:uid="{00000000-0005-0000-0000-000032480000}"/>
    <cellStyle name="Normal 76 2 4 4" xfId="5016" xr:uid="{00000000-0005-0000-0000-0000A9130000}"/>
    <cellStyle name="Normal 76 2 4 4 2" xfId="15068" xr:uid="{00000000-0005-0000-0000-0000ED3A0000}"/>
    <cellStyle name="Normal 76 2 4 4 2 3" xfId="30163" xr:uid="{00000000-0005-0000-0000-0000E7750000}"/>
    <cellStyle name="Normal 76 2 4 4 3" xfId="10048" xr:uid="{00000000-0005-0000-0000-000051270000}"/>
    <cellStyle name="Normal 76 2 4 4 3 3" xfId="25146" xr:uid="{00000000-0005-0000-0000-00004E620000}"/>
    <cellStyle name="Normal 76 2 4 4 5" xfId="20133" xr:uid="{00000000-0005-0000-0000-0000B94E0000}"/>
    <cellStyle name="Normal 76 2 4 5" xfId="11726" xr:uid="{00000000-0005-0000-0000-0000DF2D0000}"/>
    <cellStyle name="Normal 76 2 4 5 3" xfId="26821" xr:uid="{00000000-0005-0000-0000-0000D9680000}"/>
    <cellStyle name="Normal 76 2 4 6" xfId="6705" xr:uid="{00000000-0005-0000-0000-0000421A0000}"/>
    <cellStyle name="Normal 76 2 4 6 3" xfId="21804" xr:uid="{00000000-0005-0000-0000-000040550000}"/>
    <cellStyle name="Normal 76 2 4 8" xfId="16791" xr:uid="{00000000-0005-0000-0000-0000AB410000}"/>
    <cellStyle name="Normal 76 2 5" xfId="2053" xr:uid="{00000000-0005-0000-0000-000015080000}"/>
    <cellStyle name="Normal 76 2 5 2" xfId="3742" xr:uid="{00000000-0005-0000-0000-0000AF0E0000}"/>
    <cellStyle name="Normal 76 2 5 2 2" xfId="13815" xr:uid="{00000000-0005-0000-0000-000008360000}"/>
    <cellStyle name="Normal 76 2 5 2 2 3" xfId="28910" xr:uid="{00000000-0005-0000-0000-000002710000}"/>
    <cellStyle name="Normal 76 2 5 2 3" xfId="8795" xr:uid="{00000000-0005-0000-0000-00006C220000}"/>
    <cellStyle name="Normal 76 2 5 2 3 3" xfId="23893" xr:uid="{00000000-0005-0000-0000-0000695D0000}"/>
    <cellStyle name="Normal 76 2 5 2 5" xfId="18880" xr:uid="{00000000-0005-0000-0000-0000D4490000}"/>
    <cellStyle name="Normal 76 2 5 3" xfId="5434" xr:uid="{00000000-0005-0000-0000-00004B150000}"/>
    <cellStyle name="Normal 76 2 5 3 2" xfId="15486" xr:uid="{00000000-0005-0000-0000-00008F3C0000}"/>
    <cellStyle name="Normal 76 2 5 3 2 3" xfId="30581" xr:uid="{00000000-0005-0000-0000-000089770000}"/>
    <cellStyle name="Normal 76 2 5 3 3" xfId="10466" xr:uid="{00000000-0005-0000-0000-0000F3280000}"/>
    <cellStyle name="Normal 76 2 5 3 3 3" xfId="25564" xr:uid="{00000000-0005-0000-0000-0000F0630000}"/>
    <cellStyle name="Normal 76 2 5 3 5" xfId="20551" xr:uid="{00000000-0005-0000-0000-00005B500000}"/>
    <cellStyle name="Normal 76 2 5 4" xfId="12144" xr:uid="{00000000-0005-0000-0000-0000812F0000}"/>
    <cellStyle name="Normal 76 2 5 4 3" xfId="27239" xr:uid="{00000000-0005-0000-0000-00007B6A0000}"/>
    <cellStyle name="Normal 76 2 5 5" xfId="7123" xr:uid="{00000000-0005-0000-0000-0000E41B0000}"/>
    <cellStyle name="Normal 76 2 5 5 3" xfId="22222" xr:uid="{00000000-0005-0000-0000-0000E2560000}"/>
    <cellStyle name="Normal 76 2 5 7" xfId="17209" xr:uid="{00000000-0005-0000-0000-00004D430000}"/>
    <cellStyle name="Normal 76 2 6" xfId="2905" xr:uid="{00000000-0005-0000-0000-00006A0B0000}"/>
    <cellStyle name="Normal 76 2 6 2" xfId="12979" xr:uid="{00000000-0005-0000-0000-0000C4320000}"/>
    <cellStyle name="Normal 76 2 6 2 3" xfId="28074" xr:uid="{00000000-0005-0000-0000-0000BE6D0000}"/>
    <cellStyle name="Normal 76 2 6 3" xfId="7959" xr:uid="{00000000-0005-0000-0000-0000281F0000}"/>
    <cellStyle name="Normal 76 2 6 3 3" xfId="23057" xr:uid="{00000000-0005-0000-0000-0000255A0000}"/>
    <cellStyle name="Normal 76 2 6 5" xfId="18044" xr:uid="{00000000-0005-0000-0000-000090460000}"/>
    <cellStyle name="Normal 76 2 7" xfId="4598" xr:uid="{00000000-0005-0000-0000-000007120000}"/>
    <cellStyle name="Normal 76 2 7 2" xfId="14650" xr:uid="{00000000-0005-0000-0000-00004B390000}"/>
    <cellStyle name="Normal 76 2 7 2 3" xfId="29745" xr:uid="{00000000-0005-0000-0000-000045740000}"/>
    <cellStyle name="Normal 76 2 7 3" xfId="9630" xr:uid="{00000000-0005-0000-0000-0000AF250000}"/>
    <cellStyle name="Normal 76 2 7 3 3" xfId="24728" xr:uid="{00000000-0005-0000-0000-0000AC600000}"/>
    <cellStyle name="Normal 76 2 7 5" xfId="19715" xr:uid="{00000000-0005-0000-0000-0000174D0000}"/>
    <cellStyle name="Normal 76 2 8" xfId="11308" xr:uid="{00000000-0005-0000-0000-00003D2C0000}"/>
    <cellStyle name="Normal 76 2 8 3" xfId="26403" xr:uid="{00000000-0005-0000-0000-000037670000}"/>
    <cellStyle name="Normal 76 2 9" xfId="6287" xr:uid="{00000000-0005-0000-0000-0000A0180000}"/>
    <cellStyle name="Normal 76 2 9 3" xfId="21386" xr:uid="{00000000-0005-0000-0000-00009E530000}"/>
    <cellStyle name="Normal 76 3" xfId="1252" xr:uid="{00000000-0005-0000-0000-0000F4040000}"/>
    <cellStyle name="Normal 76 3 10" xfId="16425" xr:uid="{00000000-0005-0000-0000-00003D400000}"/>
    <cellStyle name="Normal 76 3 2" xfId="1471" xr:uid="{00000000-0005-0000-0000-0000CF050000}"/>
    <cellStyle name="Normal 76 3 2 2" xfId="1892" xr:uid="{00000000-0005-0000-0000-000074070000}"/>
    <cellStyle name="Normal 76 3 2 2 2" xfId="2731" xr:uid="{00000000-0005-0000-0000-0000BB0A0000}"/>
    <cellStyle name="Normal 76 3 2 2 2 2" xfId="4420" xr:uid="{00000000-0005-0000-0000-000055110000}"/>
    <cellStyle name="Normal 76 3 2 2 2 2 2" xfId="14493" xr:uid="{00000000-0005-0000-0000-0000AE380000}"/>
    <cellStyle name="Normal 76 3 2 2 2 2 2 3" xfId="29588" xr:uid="{00000000-0005-0000-0000-0000A8730000}"/>
    <cellStyle name="Normal 76 3 2 2 2 2 3" xfId="9473" xr:uid="{00000000-0005-0000-0000-000012250000}"/>
    <cellStyle name="Normal 76 3 2 2 2 2 3 3" xfId="24571" xr:uid="{00000000-0005-0000-0000-00000F600000}"/>
    <cellStyle name="Normal 76 3 2 2 2 2 5" xfId="19558" xr:uid="{00000000-0005-0000-0000-00007A4C0000}"/>
    <cellStyle name="Normal 76 3 2 2 2 3" xfId="6112" xr:uid="{00000000-0005-0000-0000-0000F1170000}"/>
    <cellStyle name="Normal 76 3 2 2 2 3 2" xfId="16164" xr:uid="{00000000-0005-0000-0000-0000353F0000}"/>
    <cellStyle name="Normal 76 3 2 2 2 3 2 3" xfId="31259" xr:uid="{00000000-0005-0000-0000-00002F7A0000}"/>
    <cellStyle name="Normal 76 3 2 2 2 3 3" xfId="11144" xr:uid="{00000000-0005-0000-0000-0000992B0000}"/>
    <cellStyle name="Normal 76 3 2 2 2 3 3 3" xfId="26242" xr:uid="{00000000-0005-0000-0000-000096660000}"/>
    <cellStyle name="Normal 76 3 2 2 2 3 5" xfId="21229" xr:uid="{00000000-0005-0000-0000-000001530000}"/>
    <cellStyle name="Normal 76 3 2 2 2 4" xfId="12822" xr:uid="{00000000-0005-0000-0000-000027320000}"/>
    <cellStyle name="Normal 76 3 2 2 2 4 3" xfId="27917" xr:uid="{00000000-0005-0000-0000-0000216D0000}"/>
    <cellStyle name="Normal 76 3 2 2 2 5" xfId="7801" xr:uid="{00000000-0005-0000-0000-00008A1E0000}"/>
    <cellStyle name="Normal 76 3 2 2 2 5 3" xfId="22900" xr:uid="{00000000-0005-0000-0000-000088590000}"/>
    <cellStyle name="Normal 76 3 2 2 2 7" xfId="17887" xr:uid="{00000000-0005-0000-0000-0000F3450000}"/>
    <cellStyle name="Normal 76 3 2 2 3" xfId="3583" xr:uid="{00000000-0005-0000-0000-0000100E0000}"/>
    <cellStyle name="Normal 76 3 2 2 3 2" xfId="13657" xr:uid="{00000000-0005-0000-0000-00006A350000}"/>
    <cellStyle name="Normal 76 3 2 2 3 2 3" xfId="28752" xr:uid="{00000000-0005-0000-0000-000064700000}"/>
    <cellStyle name="Normal 76 3 2 2 3 3" xfId="8637" xr:uid="{00000000-0005-0000-0000-0000CE210000}"/>
    <cellStyle name="Normal 76 3 2 2 3 3 3" xfId="23735" xr:uid="{00000000-0005-0000-0000-0000CB5C0000}"/>
    <cellStyle name="Normal 76 3 2 2 3 5" xfId="18722" xr:uid="{00000000-0005-0000-0000-000036490000}"/>
    <cellStyle name="Normal 76 3 2 2 4" xfId="5276" xr:uid="{00000000-0005-0000-0000-0000AD140000}"/>
    <cellStyle name="Normal 76 3 2 2 4 2" xfId="15328" xr:uid="{00000000-0005-0000-0000-0000F13B0000}"/>
    <cellStyle name="Normal 76 3 2 2 4 2 3" xfId="30423" xr:uid="{00000000-0005-0000-0000-0000EB760000}"/>
    <cellStyle name="Normal 76 3 2 2 4 3" xfId="10308" xr:uid="{00000000-0005-0000-0000-000055280000}"/>
    <cellStyle name="Normal 76 3 2 2 4 3 3" xfId="25406" xr:uid="{00000000-0005-0000-0000-000052630000}"/>
    <cellStyle name="Normal 76 3 2 2 4 5" xfId="20393" xr:uid="{00000000-0005-0000-0000-0000BD4F0000}"/>
    <cellStyle name="Normal 76 3 2 2 5" xfId="11986" xr:uid="{00000000-0005-0000-0000-0000E32E0000}"/>
    <cellStyle name="Normal 76 3 2 2 5 3" xfId="27081" xr:uid="{00000000-0005-0000-0000-0000DD690000}"/>
    <cellStyle name="Normal 76 3 2 2 6" xfId="6965" xr:uid="{00000000-0005-0000-0000-0000461B0000}"/>
    <cellStyle name="Normal 76 3 2 2 6 3" xfId="22064" xr:uid="{00000000-0005-0000-0000-000044560000}"/>
    <cellStyle name="Normal 76 3 2 2 8" xfId="17051" xr:uid="{00000000-0005-0000-0000-0000AF420000}"/>
    <cellStyle name="Normal 76 3 2 3" xfId="2313" xr:uid="{00000000-0005-0000-0000-000019090000}"/>
    <cellStyle name="Normal 76 3 2 3 2" xfId="4002" xr:uid="{00000000-0005-0000-0000-0000B30F0000}"/>
    <cellStyle name="Normal 76 3 2 3 2 2" xfId="14075" xr:uid="{00000000-0005-0000-0000-00000C370000}"/>
    <cellStyle name="Normal 76 3 2 3 2 2 3" xfId="29170" xr:uid="{00000000-0005-0000-0000-000006720000}"/>
    <cellStyle name="Normal 76 3 2 3 2 3" xfId="9055" xr:uid="{00000000-0005-0000-0000-000070230000}"/>
    <cellStyle name="Normal 76 3 2 3 2 3 3" xfId="24153" xr:uid="{00000000-0005-0000-0000-00006D5E0000}"/>
    <cellStyle name="Normal 76 3 2 3 2 5" xfId="19140" xr:uid="{00000000-0005-0000-0000-0000D84A0000}"/>
    <cellStyle name="Normal 76 3 2 3 3" xfId="5694" xr:uid="{00000000-0005-0000-0000-00004F160000}"/>
    <cellStyle name="Normal 76 3 2 3 3 2" xfId="15746" xr:uid="{00000000-0005-0000-0000-0000933D0000}"/>
    <cellStyle name="Normal 76 3 2 3 3 2 3" xfId="30841" xr:uid="{00000000-0005-0000-0000-00008D780000}"/>
    <cellStyle name="Normal 76 3 2 3 3 3" xfId="10726" xr:uid="{00000000-0005-0000-0000-0000F7290000}"/>
    <cellStyle name="Normal 76 3 2 3 3 3 3" xfId="25824" xr:uid="{00000000-0005-0000-0000-0000F4640000}"/>
    <cellStyle name="Normal 76 3 2 3 3 5" xfId="20811" xr:uid="{00000000-0005-0000-0000-00005F510000}"/>
    <cellStyle name="Normal 76 3 2 3 4" xfId="12404" xr:uid="{00000000-0005-0000-0000-000085300000}"/>
    <cellStyle name="Normal 76 3 2 3 4 3" xfId="27499" xr:uid="{00000000-0005-0000-0000-00007F6B0000}"/>
    <cellStyle name="Normal 76 3 2 3 5" xfId="7383" xr:uid="{00000000-0005-0000-0000-0000E81C0000}"/>
    <cellStyle name="Normal 76 3 2 3 5 3" xfId="22482" xr:uid="{00000000-0005-0000-0000-0000E6570000}"/>
    <cellStyle name="Normal 76 3 2 3 7" xfId="17469" xr:uid="{00000000-0005-0000-0000-000051440000}"/>
    <cellStyle name="Normal 76 3 2 4" xfId="3165" xr:uid="{00000000-0005-0000-0000-00006E0C0000}"/>
    <cellStyle name="Normal 76 3 2 4 2" xfId="13239" xr:uid="{00000000-0005-0000-0000-0000C8330000}"/>
    <cellStyle name="Normal 76 3 2 4 2 3" xfId="28334" xr:uid="{00000000-0005-0000-0000-0000C26E0000}"/>
    <cellStyle name="Normal 76 3 2 4 3" xfId="8219" xr:uid="{00000000-0005-0000-0000-00002C200000}"/>
    <cellStyle name="Normal 76 3 2 4 3 3" xfId="23317" xr:uid="{00000000-0005-0000-0000-0000295B0000}"/>
    <cellStyle name="Normal 76 3 2 4 5" xfId="18304" xr:uid="{00000000-0005-0000-0000-000094470000}"/>
    <cellStyle name="Normal 76 3 2 5" xfId="4858" xr:uid="{00000000-0005-0000-0000-00000B130000}"/>
    <cellStyle name="Normal 76 3 2 5 2" xfId="14910" xr:uid="{00000000-0005-0000-0000-00004F3A0000}"/>
    <cellStyle name="Normal 76 3 2 5 2 3" xfId="30005" xr:uid="{00000000-0005-0000-0000-000049750000}"/>
    <cellStyle name="Normal 76 3 2 5 3" xfId="9890" xr:uid="{00000000-0005-0000-0000-0000B3260000}"/>
    <cellStyle name="Normal 76 3 2 5 3 3" xfId="24988" xr:uid="{00000000-0005-0000-0000-0000B0610000}"/>
    <cellStyle name="Normal 76 3 2 5 5" xfId="19975" xr:uid="{00000000-0005-0000-0000-00001B4E0000}"/>
    <cellStyle name="Normal 76 3 2 6" xfId="11568" xr:uid="{00000000-0005-0000-0000-0000412D0000}"/>
    <cellStyle name="Normal 76 3 2 6 3" xfId="26663" xr:uid="{00000000-0005-0000-0000-00003B680000}"/>
    <cellStyle name="Normal 76 3 2 7" xfId="6547" xr:uid="{00000000-0005-0000-0000-0000A4190000}"/>
    <cellStyle name="Normal 76 3 2 7 3" xfId="21646" xr:uid="{00000000-0005-0000-0000-0000A2540000}"/>
    <cellStyle name="Normal 76 3 2 9" xfId="16633" xr:uid="{00000000-0005-0000-0000-00000D410000}"/>
    <cellStyle name="Normal 76 3 3" xfId="1684" xr:uid="{00000000-0005-0000-0000-0000A4060000}"/>
    <cellStyle name="Normal 76 3 3 2" xfId="2523" xr:uid="{00000000-0005-0000-0000-0000EB090000}"/>
    <cellStyle name="Normal 76 3 3 2 2" xfId="4212" xr:uid="{00000000-0005-0000-0000-000085100000}"/>
    <cellStyle name="Normal 76 3 3 2 2 2" xfId="14285" xr:uid="{00000000-0005-0000-0000-0000DE370000}"/>
    <cellStyle name="Normal 76 3 3 2 2 2 3" xfId="29380" xr:uid="{00000000-0005-0000-0000-0000D8720000}"/>
    <cellStyle name="Normal 76 3 3 2 2 3" xfId="9265" xr:uid="{00000000-0005-0000-0000-000042240000}"/>
    <cellStyle name="Normal 76 3 3 2 2 3 3" xfId="24363" xr:uid="{00000000-0005-0000-0000-00003F5F0000}"/>
    <cellStyle name="Normal 76 3 3 2 2 5" xfId="19350" xr:uid="{00000000-0005-0000-0000-0000AA4B0000}"/>
    <cellStyle name="Normal 76 3 3 2 3" xfId="5904" xr:uid="{00000000-0005-0000-0000-000021170000}"/>
    <cellStyle name="Normal 76 3 3 2 3 2" xfId="15956" xr:uid="{00000000-0005-0000-0000-0000653E0000}"/>
    <cellStyle name="Normal 76 3 3 2 3 2 3" xfId="31051" xr:uid="{00000000-0005-0000-0000-00005F790000}"/>
    <cellStyle name="Normal 76 3 3 2 3 3" xfId="10936" xr:uid="{00000000-0005-0000-0000-0000C92A0000}"/>
    <cellStyle name="Normal 76 3 3 2 3 3 3" xfId="26034" xr:uid="{00000000-0005-0000-0000-0000C6650000}"/>
    <cellStyle name="Normal 76 3 3 2 3 5" xfId="21021" xr:uid="{00000000-0005-0000-0000-000031520000}"/>
    <cellStyle name="Normal 76 3 3 2 4" xfId="12614" xr:uid="{00000000-0005-0000-0000-000057310000}"/>
    <cellStyle name="Normal 76 3 3 2 4 3" xfId="27709" xr:uid="{00000000-0005-0000-0000-0000516C0000}"/>
    <cellStyle name="Normal 76 3 3 2 5" xfId="7593" xr:uid="{00000000-0005-0000-0000-0000BA1D0000}"/>
    <cellStyle name="Normal 76 3 3 2 5 3" xfId="22692" xr:uid="{00000000-0005-0000-0000-0000B8580000}"/>
    <cellStyle name="Normal 76 3 3 2 7" xfId="17679" xr:uid="{00000000-0005-0000-0000-000023450000}"/>
    <cellStyle name="Normal 76 3 3 3" xfId="3375" xr:uid="{00000000-0005-0000-0000-0000400D0000}"/>
    <cellStyle name="Normal 76 3 3 3 2" xfId="13449" xr:uid="{00000000-0005-0000-0000-00009A340000}"/>
    <cellStyle name="Normal 76 3 3 3 2 3" xfId="28544" xr:uid="{00000000-0005-0000-0000-0000946F0000}"/>
    <cellStyle name="Normal 76 3 3 3 3" xfId="8429" xr:uid="{00000000-0005-0000-0000-0000FE200000}"/>
    <cellStyle name="Normal 76 3 3 3 3 3" xfId="23527" xr:uid="{00000000-0005-0000-0000-0000FB5B0000}"/>
    <cellStyle name="Normal 76 3 3 3 5" xfId="18514" xr:uid="{00000000-0005-0000-0000-000066480000}"/>
    <cellStyle name="Normal 76 3 3 4" xfId="5068" xr:uid="{00000000-0005-0000-0000-0000DD130000}"/>
    <cellStyle name="Normal 76 3 3 4 2" xfId="15120" xr:uid="{00000000-0005-0000-0000-0000213B0000}"/>
    <cellStyle name="Normal 76 3 3 4 2 3" xfId="30215" xr:uid="{00000000-0005-0000-0000-00001B760000}"/>
    <cellStyle name="Normal 76 3 3 4 3" xfId="10100" xr:uid="{00000000-0005-0000-0000-000085270000}"/>
    <cellStyle name="Normal 76 3 3 4 3 3" xfId="25198" xr:uid="{00000000-0005-0000-0000-000082620000}"/>
    <cellStyle name="Normal 76 3 3 4 5" xfId="20185" xr:uid="{00000000-0005-0000-0000-0000ED4E0000}"/>
    <cellStyle name="Normal 76 3 3 5" xfId="11778" xr:uid="{00000000-0005-0000-0000-0000132E0000}"/>
    <cellStyle name="Normal 76 3 3 5 3" xfId="26873" xr:uid="{00000000-0005-0000-0000-00000D690000}"/>
    <cellStyle name="Normal 76 3 3 6" xfId="6757" xr:uid="{00000000-0005-0000-0000-0000761A0000}"/>
    <cellStyle name="Normal 76 3 3 6 3" xfId="21856" xr:uid="{00000000-0005-0000-0000-000074550000}"/>
    <cellStyle name="Normal 76 3 3 8" xfId="16843" xr:uid="{00000000-0005-0000-0000-0000DF410000}"/>
    <cellStyle name="Normal 76 3 4" xfId="2105" xr:uid="{00000000-0005-0000-0000-000049080000}"/>
    <cellStyle name="Normal 76 3 4 2" xfId="3794" xr:uid="{00000000-0005-0000-0000-0000E30E0000}"/>
    <cellStyle name="Normal 76 3 4 2 2" xfId="13867" xr:uid="{00000000-0005-0000-0000-00003C360000}"/>
    <cellStyle name="Normal 76 3 4 2 2 3" xfId="28962" xr:uid="{00000000-0005-0000-0000-000036710000}"/>
    <cellStyle name="Normal 76 3 4 2 3" xfId="8847" xr:uid="{00000000-0005-0000-0000-0000A0220000}"/>
    <cellStyle name="Normal 76 3 4 2 3 3" xfId="23945" xr:uid="{00000000-0005-0000-0000-00009D5D0000}"/>
    <cellStyle name="Normal 76 3 4 2 5" xfId="18932" xr:uid="{00000000-0005-0000-0000-0000084A0000}"/>
    <cellStyle name="Normal 76 3 4 3" xfId="5486" xr:uid="{00000000-0005-0000-0000-00007F150000}"/>
    <cellStyle name="Normal 76 3 4 3 2" xfId="15538" xr:uid="{00000000-0005-0000-0000-0000C33C0000}"/>
    <cellStyle name="Normal 76 3 4 3 2 3" xfId="30633" xr:uid="{00000000-0005-0000-0000-0000BD770000}"/>
    <cellStyle name="Normal 76 3 4 3 3" xfId="10518" xr:uid="{00000000-0005-0000-0000-000027290000}"/>
    <cellStyle name="Normal 76 3 4 3 3 3" xfId="25616" xr:uid="{00000000-0005-0000-0000-000024640000}"/>
    <cellStyle name="Normal 76 3 4 3 5" xfId="20603" xr:uid="{00000000-0005-0000-0000-00008F500000}"/>
    <cellStyle name="Normal 76 3 4 4" xfId="12196" xr:uid="{00000000-0005-0000-0000-0000B52F0000}"/>
    <cellStyle name="Normal 76 3 4 4 3" xfId="27291" xr:uid="{00000000-0005-0000-0000-0000AF6A0000}"/>
    <cellStyle name="Normal 76 3 4 5" xfId="7175" xr:uid="{00000000-0005-0000-0000-0000181C0000}"/>
    <cellStyle name="Normal 76 3 4 5 3" xfId="22274" xr:uid="{00000000-0005-0000-0000-000016570000}"/>
    <cellStyle name="Normal 76 3 4 7" xfId="17261" xr:uid="{00000000-0005-0000-0000-000081430000}"/>
    <cellStyle name="Normal 76 3 5" xfId="2957" xr:uid="{00000000-0005-0000-0000-00009E0B0000}"/>
    <cellStyle name="Normal 76 3 5 2" xfId="13031" xr:uid="{00000000-0005-0000-0000-0000F8320000}"/>
    <cellStyle name="Normal 76 3 5 2 3" xfId="28126" xr:uid="{00000000-0005-0000-0000-0000F26D0000}"/>
    <cellStyle name="Normal 76 3 5 3" xfId="8011" xr:uid="{00000000-0005-0000-0000-00005C1F0000}"/>
    <cellStyle name="Normal 76 3 5 3 3" xfId="23109" xr:uid="{00000000-0005-0000-0000-0000595A0000}"/>
    <cellStyle name="Normal 76 3 5 5" xfId="18096" xr:uid="{00000000-0005-0000-0000-0000C4460000}"/>
    <cellStyle name="Normal 76 3 6" xfId="4650" xr:uid="{00000000-0005-0000-0000-00003B120000}"/>
    <cellStyle name="Normal 76 3 6 2" xfId="14702" xr:uid="{00000000-0005-0000-0000-00007F390000}"/>
    <cellStyle name="Normal 76 3 6 2 3" xfId="29797" xr:uid="{00000000-0005-0000-0000-000079740000}"/>
    <cellStyle name="Normal 76 3 6 3" xfId="9682" xr:uid="{00000000-0005-0000-0000-0000E3250000}"/>
    <cellStyle name="Normal 76 3 6 3 3" xfId="24780" xr:uid="{00000000-0005-0000-0000-0000E0600000}"/>
    <cellStyle name="Normal 76 3 6 5" xfId="19767" xr:uid="{00000000-0005-0000-0000-00004B4D0000}"/>
    <cellStyle name="Normal 76 3 7" xfId="11360" xr:uid="{00000000-0005-0000-0000-0000712C0000}"/>
    <cellStyle name="Normal 76 3 7 3" xfId="26455" xr:uid="{00000000-0005-0000-0000-00006B670000}"/>
    <cellStyle name="Normal 76 3 8" xfId="6339" xr:uid="{00000000-0005-0000-0000-0000D4180000}"/>
    <cellStyle name="Normal 76 3 8 3" xfId="21438" xr:uid="{00000000-0005-0000-0000-0000D2530000}"/>
    <cellStyle name="Normal 76 4" xfId="1365" xr:uid="{00000000-0005-0000-0000-000065050000}"/>
    <cellStyle name="Normal 76 4 2" xfId="1788" xr:uid="{00000000-0005-0000-0000-00000C070000}"/>
    <cellStyle name="Normal 76 4 2 2" xfId="2627" xr:uid="{00000000-0005-0000-0000-0000530A0000}"/>
    <cellStyle name="Normal 76 4 2 2 2" xfId="4316" xr:uid="{00000000-0005-0000-0000-0000ED100000}"/>
    <cellStyle name="Normal 76 4 2 2 2 2" xfId="14389" xr:uid="{00000000-0005-0000-0000-000046380000}"/>
    <cellStyle name="Normal 76 4 2 2 2 2 3" xfId="29484" xr:uid="{00000000-0005-0000-0000-000040730000}"/>
    <cellStyle name="Normal 76 4 2 2 2 3" xfId="9369" xr:uid="{00000000-0005-0000-0000-0000AA240000}"/>
    <cellStyle name="Normal 76 4 2 2 2 3 3" xfId="24467" xr:uid="{00000000-0005-0000-0000-0000A75F0000}"/>
    <cellStyle name="Normal 76 4 2 2 2 5" xfId="19454" xr:uid="{00000000-0005-0000-0000-0000124C0000}"/>
    <cellStyle name="Normal 76 4 2 2 3" xfId="6008" xr:uid="{00000000-0005-0000-0000-000089170000}"/>
    <cellStyle name="Normal 76 4 2 2 3 2" xfId="16060" xr:uid="{00000000-0005-0000-0000-0000CD3E0000}"/>
    <cellStyle name="Normal 76 4 2 2 3 2 3" xfId="31155" xr:uid="{00000000-0005-0000-0000-0000C7790000}"/>
    <cellStyle name="Normal 76 4 2 2 3 3" xfId="11040" xr:uid="{00000000-0005-0000-0000-0000312B0000}"/>
    <cellStyle name="Normal 76 4 2 2 3 3 3" xfId="26138" xr:uid="{00000000-0005-0000-0000-00002E660000}"/>
    <cellStyle name="Normal 76 4 2 2 3 5" xfId="21125" xr:uid="{00000000-0005-0000-0000-000099520000}"/>
    <cellStyle name="Normal 76 4 2 2 4" xfId="12718" xr:uid="{00000000-0005-0000-0000-0000BF310000}"/>
    <cellStyle name="Normal 76 4 2 2 4 3" xfId="27813" xr:uid="{00000000-0005-0000-0000-0000B96C0000}"/>
    <cellStyle name="Normal 76 4 2 2 5" xfId="7697" xr:uid="{00000000-0005-0000-0000-0000221E0000}"/>
    <cellStyle name="Normal 76 4 2 2 5 3" xfId="22796" xr:uid="{00000000-0005-0000-0000-000020590000}"/>
    <cellStyle name="Normal 76 4 2 2 7" xfId="17783" xr:uid="{00000000-0005-0000-0000-00008B450000}"/>
    <cellStyle name="Normal 76 4 2 3" xfId="3479" xr:uid="{00000000-0005-0000-0000-0000A80D0000}"/>
    <cellStyle name="Normal 76 4 2 3 2" xfId="13553" xr:uid="{00000000-0005-0000-0000-000002350000}"/>
    <cellStyle name="Normal 76 4 2 3 2 3" xfId="28648" xr:uid="{00000000-0005-0000-0000-0000FC6F0000}"/>
    <cellStyle name="Normal 76 4 2 3 3" xfId="8533" xr:uid="{00000000-0005-0000-0000-000066210000}"/>
    <cellStyle name="Normal 76 4 2 3 3 3" xfId="23631" xr:uid="{00000000-0005-0000-0000-0000635C0000}"/>
    <cellStyle name="Normal 76 4 2 3 5" xfId="18618" xr:uid="{00000000-0005-0000-0000-0000CE480000}"/>
    <cellStyle name="Normal 76 4 2 4" xfId="5172" xr:uid="{00000000-0005-0000-0000-000045140000}"/>
    <cellStyle name="Normal 76 4 2 4 2" xfId="15224" xr:uid="{00000000-0005-0000-0000-0000893B0000}"/>
    <cellStyle name="Normal 76 4 2 4 2 3" xfId="30319" xr:uid="{00000000-0005-0000-0000-000083760000}"/>
    <cellStyle name="Normal 76 4 2 4 3" xfId="10204" xr:uid="{00000000-0005-0000-0000-0000ED270000}"/>
    <cellStyle name="Normal 76 4 2 4 3 3" xfId="25302" xr:uid="{00000000-0005-0000-0000-0000EA620000}"/>
    <cellStyle name="Normal 76 4 2 4 5" xfId="20289" xr:uid="{00000000-0005-0000-0000-0000554F0000}"/>
    <cellStyle name="Normal 76 4 2 5" xfId="11882" xr:uid="{00000000-0005-0000-0000-00007B2E0000}"/>
    <cellStyle name="Normal 76 4 2 5 3" xfId="26977" xr:uid="{00000000-0005-0000-0000-000075690000}"/>
    <cellStyle name="Normal 76 4 2 6" xfId="6861" xr:uid="{00000000-0005-0000-0000-0000DE1A0000}"/>
    <cellStyle name="Normal 76 4 2 6 3" xfId="21960" xr:uid="{00000000-0005-0000-0000-0000DC550000}"/>
    <cellStyle name="Normal 76 4 2 8" xfId="16947" xr:uid="{00000000-0005-0000-0000-000047420000}"/>
    <cellStyle name="Normal 76 4 3" xfId="2209" xr:uid="{00000000-0005-0000-0000-0000B1080000}"/>
    <cellStyle name="Normal 76 4 3 2" xfId="3898" xr:uid="{00000000-0005-0000-0000-00004B0F0000}"/>
    <cellStyle name="Normal 76 4 3 2 2" xfId="13971" xr:uid="{00000000-0005-0000-0000-0000A4360000}"/>
    <cellStyle name="Normal 76 4 3 2 2 3" xfId="29066" xr:uid="{00000000-0005-0000-0000-00009E710000}"/>
    <cellStyle name="Normal 76 4 3 2 3" xfId="8951" xr:uid="{00000000-0005-0000-0000-000008230000}"/>
    <cellStyle name="Normal 76 4 3 2 3 3" xfId="24049" xr:uid="{00000000-0005-0000-0000-0000055E0000}"/>
    <cellStyle name="Normal 76 4 3 2 5" xfId="19036" xr:uid="{00000000-0005-0000-0000-0000704A0000}"/>
    <cellStyle name="Normal 76 4 3 3" xfId="5590" xr:uid="{00000000-0005-0000-0000-0000E7150000}"/>
    <cellStyle name="Normal 76 4 3 3 2" xfId="15642" xr:uid="{00000000-0005-0000-0000-00002B3D0000}"/>
    <cellStyle name="Normal 76 4 3 3 2 3" xfId="30737" xr:uid="{00000000-0005-0000-0000-000025780000}"/>
    <cellStyle name="Normal 76 4 3 3 3" xfId="10622" xr:uid="{00000000-0005-0000-0000-00008F290000}"/>
    <cellStyle name="Normal 76 4 3 3 3 3" xfId="25720" xr:uid="{00000000-0005-0000-0000-00008C640000}"/>
    <cellStyle name="Normal 76 4 3 3 5" xfId="20707" xr:uid="{00000000-0005-0000-0000-0000F7500000}"/>
    <cellStyle name="Normal 76 4 3 4" xfId="12300" xr:uid="{00000000-0005-0000-0000-00001D300000}"/>
    <cellStyle name="Normal 76 4 3 4 3" xfId="27395" xr:uid="{00000000-0005-0000-0000-0000176B0000}"/>
    <cellStyle name="Normal 76 4 3 5" xfId="7279" xr:uid="{00000000-0005-0000-0000-0000801C0000}"/>
    <cellStyle name="Normal 76 4 3 5 3" xfId="22378" xr:uid="{00000000-0005-0000-0000-00007E570000}"/>
    <cellStyle name="Normal 76 4 3 7" xfId="17365" xr:uid="{00000000-0005-0000-0000-0000E9430000}"/>
    <cellStyle name="Normal 76 4 4" xfId="3061" xr:uid="{00000000-0005-0000-0000-0000060C0000}"/>
    <cellStyle name="Normal 76 4 4 2" xfId="13135" xr:uid="{00000000-0005-0000-0000-000060330000}"/>
    <cellStyle name="Normal 76 4 4 2 3" xfId="28230" xr:uid="{00000000-0005-0000-0000-00005A6E0000}"/>
    <cellStyle name="Normal 76 4 4 3" xfId="8115" xr:uid="{00000000-0005-0000-0000-0000C41F0000}"/>
    <cellStyle name="Normal 76 4 4 3 3" xfId="23213" xr:uid="{00000000-0005-0000-0000-0000C15A0000}"/>
    <cellStyle name="Normal 76 4 4 5" xfId="18200" xr:uid="{00000000-0005-0000-0000-00002C470000}"/>
    <cellStyle name="Normal 76 4 5" xfId="4754" xr:uid="{00000000-0005-0000-0000-0000A3120000}"/>
    <cellStyle name="Normal 76 4 5 2" xfId="14806" xr:uid="{00000000-0005-0000-0000-0000E7390000}"/>
    <cellStyle name="Normal 76 4 5 2 3" xfId="29901" xr:uid="{00000000-0005-0000-0000-0000E1740000}"/>
    <cellStyle name="Normal 76 4 5 3" xfId="9786" xr:uid="{00000000-0005-0000-0000-00004B260000}"/>
    <cellStyle name="Normal 76 4 5 3 3" xfId="24884" xr:uid="{00000000-0005-0000-0000-000048610000}"/>
    <cellStyle name="Normal 76 4 5 5" xfId="19871" xr:uid="{00000000-0005-0000-0000-0000B34D0000}"/>
    <cellStyle name="Normal 76 4 6" xfId="11464" xr:uid="{00000000-0005-0000-0000-0000D92C0000}"/>
    <cellStyle name="Normal 76 4 6 3" xfId="26559" xr:uid="{00000000-0005-0000-0000-0000D3670000}"/>
    <cellStyle name="Normal 76 4 7" xfId="6443" xr:uid="{00000000-0005-0000-0000-00003C190000}"/>
    <cellStyle name="Normal 76 4 7 3" xfId="21542" xr:uid="{00000000-0005-0000-0000-00003A540000}"/>
    <cellStyle name="Normal 76 4 9" xfId="16529" xr:uid="{00000000-0005-0000-0000-0000A5400000}"/>
    <cellStyle name="Normal 76 5" xfId="1578" xr:uid="{00000000-0005-0000-0000-00003A060000}"/>
    <cellStyle name="Normal 76 5 2" xfId="2419" xr:uid="{00000000-0005-0000-0000-000083090000}"/>
    <cellStyle name="Normal 76 5 2 2" xfId="4108" xr:uid="{00000000-0005-0000-0000-00001D100000}"/>
    <cellStyle name="Normal 76 5 2 2 2" xfId="14181" xr:uid="{00000000-0005-0000-0000-000076370000}"/>
    <cellStyle name="Normal 76 5 2 2 2 3" xfId="29276" xr:uid="{00000000-0005-0000-0000-000070720000}"/>
    <cellStyle name="Normal 76 5 2 2 3" xfId="9161" xr:uid="{00000000-0005-0000-0000-0000DA230000}"/>
    <cellStyle name="Normal 76 5 2 2 3 3" xfId="24259" xr:uid="{00000000-0005-0000-0000-0000D75E0000}"/>
    <cellStyle name="Normal 76 5 2 2 5" xfId="19246" xr:uid="{00000000-0005-0000-0000-0000424B0000}"/>
    <cellStyle name="Normal 76 5 2 3" xfId="5800" xr:uid="{00000000-0005-0000-0000-0000B9160000}"/>
    <cellStyle name="Normal 76 5 2 3 2" xfId="15852" xr:uid="{00000000-0005-0000-0000-0000FD3D0000}"/>
    <cellStyle name="Normal 76 5 2 3 2 3" xfId="30947" xr:uid="{00000000-0005-0000-0000-0000F7780000}"/>
    <cellStyle name="Normal 76 5 2 3 3" xfId="10832" xr:uid="{00000000-0005-0000-0000-0000612A0000}"/>
    <cellStyle name="Normal 76 5 2 3 3 3" xfId="25930" xr:uid="{00000000-0005-0000-0000-00005E650000}"/>
    <cellStyle name="Normal 76 5 2 3 5" xfId="20917" xr:uid="{00000000-0005-0000-0000-0000C9510000}"/>
    <cellStyle name="Normal 76 5 2 4" xfId="12510" xr:uid="{00000000-0005-0000-0000-0000EF300000}"/>
    <cellStyle name="Normal 76 5 2 4 3" xfId="27605" xr:uid="{00000000-0005-0000-0000-0000E96B0000}"/>
    <cellStyle name="Normal 76 5 2 5" xfId="7489" xr:uid="{00000000-0005-0000-0000-0000521D0000}"/>
    <cellStyle name="Normal 76 5 2 5 3" xfId="22588" xr:uid="{00000000-0005-0000-0000-000050580000}"/>
    <cellStyle name="Normal 76 5 2 7" xfId="17575" xr:uid="{00000000-0005-0000-0000-0000BB440000}"/>
    <cellStyle name="Normal 76 5 3" xfId="3271" xr:uid="{00000000-0005-0000-0000-0000D80C0000}"/>
    <cellStyle name="Normal 76 5 3 2" xfId="13345" xr:uid="{00000000-0005-0000-0000-000032340000}"/>
    <cellStyle name="Normal 76 5 3 2 3" xfId="28440" xr:uid="{00000000-0005-0000-0000-00002C6F0000}"/>
    <cellStyle name="Normal 76 5 3 3" xfId="8325" xr:uid="{00000000-0005-0000-0000-000096200000}"/>
    <cellStyle name="Normal 76 5 3 3 3" xfId="23423" xr:uid="{00000000-0005-0000-0000-0000935B0000}"/>
    <cellStyle name="Normal 76 5 3 5" xfId="18410" xr:uid="{00000000-0005-0000-0000-0000FE470000}"/>
    <cellStyle name="Normal 76 5 4" xfId="4964" xr:uid="{00000000-0005-0000-0000-000075130000}"/>
    <cellStyle name="Normal 76 5 4 2" xfId="15016" xr:uid="{00000000-0005-0000-0000-0000B93A0000}"/>
    <cellStyle name="Normal 76 5 4 2 3" xfId="30111" xr:uid="{00000000-0005-0000-0000-0000B3750000}"/>
    <cellStyle name="Normal 76 5 4 3" xfId="9996" xr:uid="{00000000-0005-0000-0000-00001D270000}"/>
    <cellStyle name="Normal 76 5 4 3 3" xfId="25094" xr:uid="{00000000-0005-0000-0000-00001A620000}"/>
    <cellStyle name="Normal 76 5 4 5" xfId="20081" xr:uid="{00000000-0005-0000-0000-0000854E0000}"/>
    <cellStyle name="Normal 76 5 5" xfId="11674" xr:uid="{00000000-0005-0000-0000-0000AB2D0000}"/>
    <cellStyle name="Normal 76 5 5 3" xfId="26769" xr:uid="{00000000-0005-0000-0000-0000A5680000}"/>
    <cellStyle name="Normal 76 5 6" xfId="6653" xr:uid="{00000000-0005-0000-0000-00000E1A0000}"/>
    <cellStyle name="Normal 76 5 6 3" xfId="21752" xr:uid="{00000000-0005-0000-0000-00000C550000}"/>
    <cellStyle name="Normal 76 5 8" xfId="16739" xr:uid="{00000000-0005-0000-0000-000077410000}"/>
    <cellStyle name="Normal 76 6" xfId="1999" xr:uid="{00000000-0005-0000-0000-0000DF070000}"/>
    <cellStyle name="Normal 76 6 2" xfId="3690" xr:uid="{00000000-0005-0000-0000-00007B0E0000}"/>
    <cellStyle name="Normal 76 6 2 2" xfId="13763" xr:uid="{00000000-0005-0000-0000-0000D4350000}"/>
    <cellStyle name="Normal 76 6 2 2 3" xfId="28858" xr:uid="{00000000-0005-0000-0000-0000CE700000}"/>
    <cellStyle name="Normal 76 6 2 3" xfId="8743" xr:uid="{00000000-0005-0000-0000-000038220000}"/>
    <cellStyle name="Normal 76 6 2 3 3" xfId="23841" xr:uid="{00000000-0005-0000-0000-0000355D0000}"/>
    <cellStyle name="Normal 76 6 2 5" xfId="18828" xr:uid="{00000000-0005-0000-0000-0000A0490000}"/>
    <cellStyle name="Normal 76 6 3" xfId="5382" xr:uid="{00000000-0005-0000-0000-000017150000}"/>
    <cellStyle name="Normal 76 6 3 2" xfId="15434" xr:uid="{00000000-0005-0000-0000-00005B3C0000}"/>
    <cellStyle name="Normal 76 6 3 2 3" xfId="30529" xr:uid="{00000000-0005-0000-0000-000055770000}"/>
    <cellStyle name="Normal 76 6 3 3" xfId="10414" xr:uid="{00000000-0005-0000-0000-0000BF280000}"/>
    <cellStyle name="Normal 76 6 3 3 3" xfId="25512" xr:uid="{00000000-0005-0000-0000-0000BC630000}"/>
    <cellStyle name="Normal 76 6 3 5" xfId="20499" xr:uid="{00000000-0005-0000-0000-000027500000}"/>
    <cellStyle name="Normal 76 6 4" xfId="12092" xr:uid="{00000000-0005-0000-0000-00004D2F0000}"/>
    <cellStyle name="Normal 76 6 4 3" xfId="27187" xr:uid="{00000000-0005-0000-0000-0000476A0000}"/>
    <cellStyle name="Normal 76 6 5" xfId="7071" xr:uid="{00000000-0005-0000-0000-0000B01B0000}"/>
    <cellStyle name="Normal 76 6 5 3" xfId="22170" xr:uid="{00000000-0005-0000-0000-0000AE560000}"/>
    <cellStyle name="Normal 76 6 7" xfId="17157" xr:uid="{00000000-0005-0000-0000-000019430000}"/>
    <cellStyle name="Normal 76 7" xfId="2850" xr:uid="{00000000-0005-0000-0000-0000330B0000}"/>
    <cellStyle name="Normal 76 7 2" xfId="12927" xr:uid="{00000000-0005-0000-0000-000090320000}"/>
    <cellStyle name="Normal 76 7 2 3" xfId="28022" xr:uid="{00000000-0005-0000-0000-00008A6D0000}"/>
    <cellStyle name="Normal 76 7 3" xfId="7907" xr:uid="{00000000-0005-0000-0000-0000F41E0000}"/>
    <cellStyle name="Normal 76 7 3 3" xfId="23005" xr:uid="{00000000-0005-0000-0000-0000F1590000}"/>
    <cellStyle name="Normal 76 7 5" xfId="17992" xr:uid="{00000000-0005-0000-0000-00005C460000}"/>
    <cellStyle name="Normal 76 8" xfId="4544" xr:uid="{00000000-0005-0000-0000-0000D1110000}"/>
    <cellStyle name="Normal 76 8 2" xfId="14598" xr:uid="{00000000-0005-0000-0000-000017390000}"/>
    <cellStyle name="Normal 76 8 2 3" xfId="29693" xr:uid="{00000000-0005-0000-0000-000011740000}"/>
    <cellStyle name="Normal 76 8 3" xfId="9578" xr:uid="{00000000-0005-0000-0000-00007B250000}"/>
    <cellStyle name="Normal 76 8 3 3" xfId="24676" xr:uid="{00000000-0005-0000-0000-000078600000}"/>
    <cellStyle name="Normal 76 8 5" xfId="19663" xr:uid="{00000000-0005-0000-0000-0000E34C0000}"/>
    <cellStyle name="Normal 76 9" xfId="11254" xr:uid="{00000000-0005-0000-0000-0000072C0000}"/>
    <cellStyle name="Normal 76 9 3" xfId="26351" xr:uid="{00000000-0005-0000-0000-000003670000}"/>
    <cellStyle name="Normal 77" xfId="558" xr:uid="{00000000-0005-0000-0000-00003B020000}"/>
    <cellStyle name="Normal 78" xfId="361" xr:uid="{00000000-0005-0000-0000-000073010000}"/>
    <cellStyle name="Normal 78 10" xfId="6182" xr:uid="{00000000-0005-0000-0000-000037180000}"/>
    <cellStyle name="Normal 78 10 3" xfId="21285" xr:uid="{00000000-0005-0000-0000-000039530000}"/>
    <cellStyle name="Normal 78 12" xfId="16270" xr:uid="{00000000-0005-0000-0000-0000A23F0000}"/>
    <cellStyle name="Normal 78 2" xfId="1148" xr:uid="{00000000-0005-0000-0000-00008C040000}"/>
    <cellStyle name="Normal 78 2 11" xfId="16324" xr:uid="{00000000-0005-0000-0000-0000D83F0000}"/>
    <cellStyle name="Normal 78 2 2" xfId="1257" xr:uid="{00000000-0005-0000-0000-0000F9040000}"/>
    <cellStyle name="Normal 78 2 2 10" xfId="16428" xr:uid="{00000000-0005-0000-0000-000040400000}"/>
    <cellStyle name="Normal 78 2 2 2" xfId="1474" xr:uid="{00000000-0005-0000-0000-0000D2050000}"/>
    <cellStyle name="Normal 78 2 2 2 2" xfId="1895" xr:uid="{00000000-0005-0000-0000-000077070000}"/>
    <cellStyle name="Normal 78 2 2 2 2 2" xfId="2734" xr:uid="{00000000-0005-0000-0000-0000BE0A0000}"/>
    <cellStyle name="Normal 78 2 2 2 2 2 2" xfId="4423" xr:uid="{00000000-0005-0000-0000-000058110000}"/>
    <cellStyle name="Normal 78 2 2 2 2 2 2 2" xfId="14496" xr:uid="{00000000-0005-0000-0000-0000B1380000}"/>
    <cellStyle name="Normal 78 2 2 2 2 2 2 2 3" xfId="29591" xr:uid="{00000000-0005-0000-0000-0000AB730000}"/>
    <cellStyle name="Normal 78 2 2 2 2 2 2 3" xfId="9476" xr:uid="{00000000-0005-0000-0000-000015250000}"/>
    <cellStyle name="Normal 78 2 2 2 2 2 2 3 3" xfId="24574" xr:uid="{00000000-0005-0000-0000-000012600000}"/>
    <cellStyle name="Normal 78 2 2 2 2 2 2 5" xfId="19561" xr:uid="{00000000-0005-0000-0000-00007D4C0000}"/>
    <cellStyle name="Normal 78 2 2 2 2 2 3" xfId="6115" xr:uid="{00000000-0005-0000-0000-0000F4170000}"/>
    <cellStyle name="Normal 78 2 2 2 2 2 3 2" xfId="16167" xr:uid="{00000000-0005-0000-0000-0000383F0000}"/>
    <cellStyle name="Normal 78 2 2 2 2 2 3 2 3" xfId="31262" xr:uid="{00000000-0005-0000-0000-0000327A0000}"/>
    <cellStyle name="Normal 78 2 2 2 2 2 3 3" xfId="11147" xr:uid="{00000000-0005-0000-0000-00009C2B0000}"/>
    <cellStyle name="Normal 78 2 2 2 2 2 3 3 3" xfId="26245" xr:uid="{00000000-0005-0000-0000-000099660000}"/>
    <cellStyle name="Normal 78 2 2 2 2 2 3 5" xfId="21232" xr:uid="{00000000-0005-0000-0000-000004530000}"/>
    <cellStyle name="Normal 78 2 2 2 2 2 4" xfId="12825" xr:uid="{00000000-0005-0000-0000-00002A320000}"/>
    <cellStyle name="Normal 78 2 2 2 2 2 4 3" xfId="27920" xr:uid="{00000000-0005-0000-0000-0000246D0000}"/>
    <cellStyle name="Normal 78 2 2 2 2 2 5" xfId="7804" xr:uid="{00000000-0005-0000-0000-00008D1E0000}"/>
    <cellStyle name="Normal 78 2 2 2 2 2 5 3" xfId="22903" xr:uid="{00000000-0005-0000-0000-00008B590000}"/>
    <cellStyle name="Normal 78 2 2 2 2 2 7" xfId="17890" xr:uid="{00000000-0005-0000-0000-0000F6450000}"/>
    <cellStyle name="Normal 78 2 2 2 2 3" xfId="3586" xr:uid="{00000000-0005-0000-0000-0000130E0000}"/>
    <cellStyle name="Normal 78 2 2 2 2 3 2" xfId="13660" xr:uid="{00000000-0005-0000-0000-00006D350000}"/>
    <cellStyle name="Normal 78 2 2 2 2 3 2 3" xfId="28755" xr:uid="{00000000-0005-0000-0000-000067700000}"/>
    <cellStyle name="Normal 78 2 2 2 2 3 3" xfId="8640" xr:uid="{00000000-0005-0000-0000-0000D1210000}"/>
    <cellStyle name="Normal 78 2 2 2 2 3 3 3" xfId="23738" xr:uid="{00000000-0005-0000-0000-0000CE5C0000}"/>
    <cellStyle name="Normal 78 2 2 2 2 3 5" xfId="18725" xr:uid="{00000000-0005-0000-0000-000039490000}"/>
    <cellStyle name="Normal 78 2 2 2 2 4" xfId="5279" xr:uid="{00000000-0005-0000-0000-0000B0140000}"/>
    <cellStyle name="Normal 78 2 2 2 2 4 2" xfId="15331" xr:uid="{00000000-0005-0000-0000-0000F43B0000}"/>
    <cellStyle name="Normal 78 2 2 2 2 4 2 3" xfId="30426" xr:uid="{00000000-0005-0000-0000-0000EE760000}"/>
    <cellStyle name="Normal 78 2 2 2 2 4 3" xfId="10311" xr:uid="{00000000-0005-0000-0000-000058280000}"/>
    <cellStyle name="Normal 78 2 2 2 2 4 3 3" xfId="25409" xr:uid="{00000000-0005-0000-0000-000055630000}"/>
    <cellStyle name="Normal 78 2 2 2 2 4 5" xfId="20396" xr:uid="{00000000-0005-0000-0000-0000C04F0000}"/>
    <cellStyle name="Normal 78 2 2 2 2 5" xfId="11989" xr:uid="{00000000-0005-0000-0000-0000E62E0000}"/>
    <cellStyle name="Normal 78 2 2 2 2 5 3" xfId="27084" xr:uid="{00000000-0005-0000-0000-0000E0690000}"/>
    <cellStyle name="Normal 78 2 2 2 2 6" xfId="6968" xr:uid="{00000000-0005-0000-0000-0000491B0000}"/>
    <cellStyle name="Normal 78 2 2 2 2 6 3" xfId="22067" xr:uid="{00000000-0005-0000-0000-000047560000}"/>
    <cellStyle name="Normal 78 2 2 2 2 8" xfId="17054" xr:uid="{00000000-0005-0000-0000-0000B2420000}"/>
    <cellStyle name="Normal 78 2 2 2 3" xfId="2316" xr:uid="{00000000-0005-0000-0000-00001C090000}"/>
    <cellStyle name="Normal 78 2 2 2 3 2" xfId="4005" xr:uid="{00000000-0005-0000-0000-0000B60F0000}"/>
    <cellStyle name="Normal 78 2 2 2 3 2 2" xfId="14078" xr:uid="{00000000-0005-0000-0000-00000F370000}"/>
    <cellStyle name="Normal 78 2 2 2 3 2 2 3" xfId="29173" xr:uid="{00000000-0005-0000-0000-000009720000}"/>
    <cellStyle name="Normal 78 2 2 2 3 2 3" xfId="9058" xr:uid="{00000000-0005-0000-0000-000073230000}"/>
    <cellStyle name="Normal 78 2 2 2 3 2 3 3" xfId="24156" xr:uid="{00000000-0005-0000-0000-0000705E0000}"/>
    <cellStyle name="Normal 78 2 2 2 3 2 5" xfId="19143" xr:uid="{00000000-0005-0000-0000-0000DB4A0000}"/>
    <cellStyle name="Normal 78 2 2 2 3 3" xfId="5697" xr:uid="{00000000-0005-0000-0000-000052160000}"/>
    <cellStyle name="Normal 78 2 2 2 3 3 2" xfId="15749" xr:uid="{00000000-0005-0000-0000-0000963D0000}"/>
    <cellStyle name="Normal 78 2 2 2 3 3 2 3" xfId="30844" xr:uid="{00000000-0005-0000-0000-000090780000}"/>
    <cellStyle name="Normal 78 2 2 2 3 3 3" xfId="10729" xr:uid="{00000000-0005-0000-0000-0000FA290000}"/>
    <cellStyle name="Normal 78 2 2 2 3 3 3 3" xfId="25827" xr:uid="{00000000-0005-0000-0000-0000F7640000}"/>
    <cellStyle name="Normal 78 2 2 2 3 3 5" xfId="20814" xr:uid="{00000000-0005-0000-0000-000062510000}"/>
    <cellStyle name="Normal 78 2 2 2 3 4" xfId="12407" xr:uid="{00000000-0005-0000-0000-000088300000}"/>
    <cellStyle name="Normal 78 2 2 2 3 4 3" xfId="27502" xr:uid="{00000000-0005-0000-0000-0000826B0000}"/>
    <cellStyle name="Normal 78 2 2 2 3 5" xfId="7386" xr:uid="{00000000-0005-0000-0000-0000EB1C0000}"/>
    <cellStyle name="Normal 78 2 2 2 3 5 3" xfId="22485" xr:uid="{00000000-0005-0000-0000-0000E9570000}"/>
    <cellStyle name="Normal 78 2 2 2 3 7" xfId="17472" xr:uid="{00000000-0005-0000-0000-000054440000}"/>
    <cellStyle name="Normal 78 2 2 2 4" xfId="3168" xr:uid="{00000000-0005-0000-0000-0000710C0000}"/>
    <cellStyle name="Normal 78 2 2 2 4 2" xfId="13242" xr:uid="{00000000-0005-0000-0000-0000CB330000}"/>
    <cellStyle name="Normal 78 2 2 2 4 2 3" xfId="28337" xr:uid="{00000000-0005-0000-0000-0000C56E0000}"/>
    <cellStyle name="Normal 78 2 2 2 4 3" xfId="8222" xr:uid="{00000000-0005-0000-0000-00002F200000}"/>
    <cellStyle name="Normal 78 2 2 2 4 3 3" xfId="23320" xr:uid="{00000000-0005-0000-0000-00002C5B0000}"/>
    <cellStyle name="Normal 78 2 2 2 4 5" xfId="18307" xr:uid="{00000000-0005-0000-0000-000097470000}"/>
    <cellStyle name="Normal 78 2 2 2 5" xfId="4861" xr:uid="{00000000-0005-0000-0000-00000E130000}"/>
    <cellStyle name="Normal 78 2 2 2 5 2" xfId="14913" xr:uid="{00000000-0005-0000-0000-0000523A0000}"/>
    <cellStyle name="Normal 78 2 2 2 5 2 3" xfId="30008" xr:uid="{00000000-0005-0000-0000-00004C750000}"/>
    <cellStyle name="Normal 78 2 2 2 5 3" xfId="9893" xr:uid="{00000000-0005-0000-0000-0000B6260000}"/>
    <cellStyle name="Normal 78 2 2 2 5 3 3" xfId="24991" xr:uid="{00000000-0005-0000-0000-0000B3610000}"/>
    <cellStyle name="Normal 78 2 2 2 5 5" xfId="19978" xr:uid="{00000000-0005-0000-0000-00001E4E0000}"/>
    <cellStyle name="Normal 78 2 2 2 6" xfId="11571" xr:uid="{00000000-0005-0000-0000-0000442D0000}"/>
    <cellStyle name="Normal 78 2 2 2 6 3" xfId="26666" xr:uid="{00000000-0005-0000-0000-00003E680000}"/>
    <cellStyle name="Normal 78 2 2 2 7" xfId="6550" xr:uid="{00000000-0005-0000-0000-0000A7190000}"/>
    <cellStyle name="Normal 78 2 2 2 7 3" xfId="21649" xr:uid="{00000000-0005-0000-0000-0000A5540000}"/>
    <cellStyle name="Normal 78 2 2 2 9" xfId="16636" xr:uid="{00000000-0005-0000-0000-000010410000}"/>
    <cellStyle name="Normal 78 2 2 3" xfId="1687" xr:uid="{00000000-0005-0000-0000-0000A7060000}"/>
    <cellStyle name="Normal 78 2 2 3 2" xfId="2526" xr:uid="{00000000-0005-0000-0000-0000EE090000}"/>
    <cellStyle name="Normal 78 2 2 3 2 2" xfId="4215" xr:uid="{00000000-0005-0000-0000-000088100000}"/>
    <cellStyle name="Normal 78 2 2 3 2 2 2" xfId="14288" xr:uid="{00000000-0005-0000-0000-0000E1370000}"/>
    <cellStyle name="Normal 78 2 2 3 2 2 2 3" xfId="29383" xr:uid="{00000000-0005-0000-0000-0000DB720000}"/>
    <cellStyle name="Normal 78 2 2 3 2 2 3" xfId="9268" xr:uid="{00000000-0005-0000-0000-000045240000}"/>
    <cellStyle name="Normal 78 2 2 3 2 2 3 3" xfId="24366" xr:uid="{00000000-0005-0000-0000-0000425F0000}"/>
    <cellStyle name="Normal 78 2 2 3 2 2 5" xfId="19353" xr:uid="{00000000-0005-0000-0000-0000AD4B0000}"/>
    <cellStyle name="Normal 78 2 2 3 2 3" xfId="5907" xr:uid="{00000000-0005-0000-0000-000024170000}"/>
    <cellStyle name="Normal 78 2 2 3 2 3 2" xfId="15959" xr:uid="{00000000-0005-0000-0000-0000683E0000}"/>
    <cellStyle name="Normal 78 2 2 3 2 3 2 3" xfId="31054" xr:uid="{00000000-0005-0000-0000-000062790000}"/>
    <cellStyle name="Normal 78 2 2 3 2 3 3" xfId="10939" xr:uid="{00000000-0005-0000-0000-0000CC2A0000}"/>
    <cellStyle name="Normal 78 2 2 3 2 3 3 3" xfId="26037" xr:uid="{00000000-0005-0000-0000-0000C9650000}"/>
    <cellStyle name="Normal 78 2 2 3 2 3 5" xfId="21024" xr:uid="{00000000-0005-0000-0000-000034520000}"/>
    <cellStyle name="Normal 78 2 2 3 2 4" xfId="12617" xr:uid="{00000000-0005-0000-0000-00005A310000}"/>
    <cellStyle name="Normal 78 2 2 3 2 4 3" xfId="27712" xr:uid="{00000000-0005-0000-0000-0000546C0000}"/>
    <cellStyle name="Normal 78 2 2 3 2 5" xfId="7596" xr:uid="{00000000-0005-0000-0000-0000BD1D0000}"/>
    <cellStyle name="Normal 78 2 2 3 2 5 3" xfId="22695" xr:uid="{00000000-0005-0000-0000-0000BB580000}"/>
    <cellStyle name="Normal 78 2 2 3 2 7" xfId="17682" xr:uid="{00000000-0005-0000-0000-000026450000}"/>
    <cellStyle name="Normal 78 2 2 3 3" xfId="3378" xr:uid="{00000000-0005-0000-0000-0000430D0000}"/>
    <cellStyle name="Normal 78 2 2 3 3 2" xfId="13452" xr:uid="{00000000-0005-0000-0000-00009D340000}"/>
    <cellStyle name="Normal 78 2 2 3 3 2 3" xfId="28547" xr:uid="{00000000-0005-0000-0000-0000976F0000}"/>
    <cellStyle name="Normal 78 2 2 3 3 3" xfId="8432" xr:uid="{00000000-0005-0000-0000-000001210000}"/>
    <cellStyle name="Normal 78 2 2 3 3 3 3" xfId="23530" xr:uid="{00000000-0005-0000-0000-0000FE5B0000}"/>
    <cellStyle name="Normal 78 2 2 3 3 5" xfId="18517" xr:uid="{00000000-0005-0000-0000-000069480000}"/>
    <cellStyle name="Normal 78 2 2 3 4" xfId="5071" xr:uid="{00000000-0005-0000-0000-0000E0130000}"/>
    <cellStyle name="Normal 78 2 2 3 4 2" xfId="15123" xr:uid="{00000000-0005-0000-0000-0000243B0000}"/>
    <cellStyle name="Normal 78 2 2 3 4 2 3" xfId="30218" xr:uid="{00000000-0005-0000-0000-00001E760000}"/>
    <cellStyle name="Normal 78 2 2 3 4 3" xfId="10103" xr:uid="{00000000-0005-0000-0000-000088270000}"/>
    <cellStyle name="Normal 78 2 2 3 4 3 3" xfId="25201" xr:uid="{00000000-0005-0000-0000-000085620000}"/>
    <cellStyle name="Normal 78 2 2 3 4 5" xfId="20188" xr:uid="{00000000-0005-0000-0000-0000F04E0000}"/>
    <cellStyle name="Normal 78 2 2 3 5" xfId="11781" xr:uid="{00000000-0005-0000-0000-0000162E0000}"/>
    <cellStyle name="Normal 78 2 2 3 5 3" xfId="26876" xr:uid="{00000000-0005-0000-0000-000010690000}"/>
    <cellStyle name="Normal 78 2 2 3 6" xfId="6760" xr:uid="{00000000-0005-0000-0000-0000791A0000}"/>
    <cellStyle name="Normal 78 2 2 3 6 3" xfId="21859" xr:uid="{00000000-0005-0000-0000-000077550000}"/>
    <cellStyle name="Normal 78 2 2 3 8" xfId="16846" xr:uid="{00000000-0005-0000-0000-0000E2410000}"/>
    <cellStyle name="Normal 78 2 2 4" xfId="2108" xr:uid="{00000000-0005-0000-0000-00004C080000}"/>
    <cellStyle name="Normal 78 2 2 4 2" xfId="3797" xr:uid="{00000000-0005-0000-0000-0000E60E0000}"/>
    <cellStyle name="Normal 78 2 2 4 2 2" xfId="13870" xr:uid="{00000000-0005-0000-0000-00003F360000}"/>
    <cellStyle name="Normal 78 2 2 4 2 2 3" xfId="28965" xr:uid="{00000000-0005-0000-0000-000039710000}"/>
    <cellStyle name="Normal 78 2 2 4 2 3" xfId="8850" xr:uid="{00000000-0005-0000-0000-0000A3220000}"/>
    <cellStyle name="Normal 78 2 2 4 2 3 3" xfId="23948" xr:uid="{00000000-0005-0000-0000-0000A05D0000}"/>
    <cellStyle name="Normal 78 2 2 4 2 5" xfId="18935" xr:uid="{00000000-0005-0000-0000-00000B4A0000}"/>
    <cellStyle name="Normal 78 2 2 4 3" xfId="5489" xr:uid="{00000000-0005-0000-0000-000082150000}"/>
    <cellStyle name="Normal 78 2 2 4 3 2" xfId="15541" xr:uid="{00000000-0005-0000-0000-0000C63C0000}"/>
    <cellStyle name="Normal 78 2 2 4 3 2 3" xfId="30636" xr:uid="{00000000-0005-0000-0000-0000C0770000}"/>
    <cellStyle name="Normal 78 2 2 4 3 3" xfId="10521" xr:uid="{00000000-0005-0000-0000-00002A290000}"/>
    <cellStyle name="Normal 78 2 2 4 3 3 3" xfId="25619" xr:uid="{00000000-0005-0000-0000-000027640000}"/>
    <cellStyle name="Normal 78 2 2 4 3 5" xfId="20606" xr:uid="{00000000-0005-0000-0000-000092500000}"/>
    <cellStyle name="Normal 78 2 2 4 4" xfId="12199" xr:uid="{00000000-0005-0000-0000-0000B82F0000}"/>
    <cellStyle name="Normal 78 2 2 4 4 3" xfId="27294" xr:uid="{00000000-0005-0000-0000-0000B26A0000}"/>
    <cellStyle name="Normal 78 2 2 4 5" xfId="7178" xr:uid="{00000000-0005-0000-0000-00001B1C0000}"/>
    <cellStyle name="Normal 78 2 2 4 5 3" xfId="22277" xr:uid="{00000000-0005-0000-0000-000019570000}"/>
    <cellStyle name="Normal 78 2 2 4 7" xfId="17264" xr:uid="{00000000-0005-0000-0000-000084430000}"/>
    <cellStyle name="Normal 78 2 2 5" xfId="2960" xr:uid="{00000000-0005-0000-0000-0000A10B0000}"/>
    <cellStyle name="Normal 78 2 2 5 2" xfId="13034" xr:uid="{00000000-0005-0000-0000-0000FB320000}"/>
    <cellStyle name="Normal 78 2 2 5 2 3" xfId="28129" xr:uid="{00000000-0005-0000-0000-0000F56D0000}"/>
    <cellStyle name="Normal 78 2 2 5 3" xfId="8014" xr:uid="{00000000-0005-0000-0000-00005F1F0000}"/>
    <cellStyle name="Normal 78 2 2 5 3 3" xfId="23112" xr:uid="{00000000-0005-0000-0000-00005C5A0000}"/>
    <cellStyle name="Normal 78 2 2 5 5" xfId="18099" xr:uid="{00000000-0005-0000-0000-0000C7460000}"/>
    <cellStyle name="Normal 78 2 2 6" xfId="4653" xr:uid="{00000000-0005-0000-0000-00003E120000}"/>
    <cellStyle name="Normal 78 2 2 6 2" xfId="14705" xr:uid="{00000000-0005-0000-0000-000082390000}"/>
    <cellStyle name="Normal 78 2 2 6 2 3" xfId="29800" xr:uid="{00000000-0005-0000-0000-00007C740000}"/>
    <cellStyle name="Normal 78 2 2 6 3" xfId="9685" xr:uid="{00000000-0005-0000-0000-0000E6250000}"/>
    <cellStyle name="Normal 78 2 2 6 3 3" xfId="24783" xr:uid="{00000000-0005-0000-0000-0000E3600000}"/>
    <cellStyle name="Normal 78 2 2 6 5" xfId="19770" xr:uid="{00000000-0005-0000-0000-00004E4D0000}"/>
    <cellStyle name="Normal 78 2 2 7" xfId="11363" xr:uid="{00000000-0005-0000-0000-0000742C0000}"/>
    <cellStyle name="Normal 78 2 2 7 3" xfId="26458" xr:uid="{00000000-0005-0000-0000-00006E670000}"/>
    <cellStyle name="Normal 78 2 2 8" xfId="6342" xr:uid="{00000000-0005-0000-0000-0000D7180000}"/>
    <cellStyle name="Normal 78 2 2 8 3" xfId="21441" xr:uid="{00000000-0005-0000-0000-0000D5530000}"/>
    <cellStyle name="Normal 78 2 3" xfId="1370" xr:uid="{00000000-0005-0000-0000-00006A050000}"/>
    <cellStyle name="Normal 78 2 3 2" xfId="1791" xr:uid="{00000000-0005-0000-0000-00000F070000}"/>
    <cellStyle name="Normal 78 2 3 2 2" xfId="2630" xr:uid="{00000000-0005-0000-0000-0000560A0000}"/>
    <cellStyle name="Normal 78 2 3 2 2 2" xfId="4319" xr:uid="{00000000-0005-0000-0000-0000F0100000}"/>
    <cellStyle name="Normal 78 2 3 2 2 2 2" xfId="14392" xr:uid="{00000000-0005-0000-0000-000049380000}"/>
    <cellStyle name="Normal 78 2 3 2 2 2 2 3" xfId="29487" xr:uid="{00000000-0005-0000-0000-000043730000}"/>
    <cellStyle name="Normal 78 2 3 2 2 2 3" xfId="9372" xr:uid="{00000000-0005-0000-0000-0000AD240000}"/>
    <cellStyle name="Normal 78 2 3 2 2 2 3 3" xfId="24470" xr:uid="{00000000-0005-0000-0000-0000AA5F0000}"/>
    <cellStyle name="Normal 78 2 3 2 2 2 5" xfId="19457" xr:uid="{00000000-0005-0000-0000-0000154C0000}"/>
    <cellStyle name="Normal 78 2 3 2 2 3" xfId="6011" xr:uid="{00000000-0005-0000-0000-00008C170000}"/>
    <cellStyle name="Normal 78 2 3 2 2 3 2" xfId="16063" xr:uid="{00000000-0005-0000-0000-0000D03E0000}"/>
    <cellStyle name="Normal 78 2 3 2 2 3 2 3" xfId="31158" xr:uid="{00000000-0005-0000-0000-0000CA790000}"/>
    <cellStyle name="Normal 78 2 3 2 2 3 3" xfId="11043" xr:uid="{00000000-0005-0000-0000-0000342B0000}"/>
    <cellStyle name="Normal 78 2 3 2 2 3 3 3" xfId="26141" xr:uid="{00000000-0005-0000-0000-000031660000}"/>
    <cellStyle name="Normal 78 2 3 2 2 3 5" xfId="21128" xr:uid="{00000000-0005-0000-0000-00009C520000}"/>
    <cellStyle name="Normal 78 2 3 2 2 4" xfId="12721" xr:uid="{00000000-0005-0000-0000-0000C2310000}"/>
    <cellStyle name="Normal 78 2 3 2 2 4 3" xfId="27816" xr:uid="{00000000-0005-0000-0000-0000BC6C0000}"/>
    <cellStyle name="Normal 78 2 3 2 2 5" xfId="7700" xr:uid="{00000000-0005-0000-0000-0000251E0000}"/>
    <cellStyle name="Normal 78 2 3 2 2 5 3" xfId="22799" xr:uid="{00000000-0005-0000-0000-000023590000}"/>
    <cellStyle name="Normal 78 2 3 2 2 7" xfId="17786" xr:uid="{00000000-0005-0000-0000-00008E450000}"/>
    <cellStyle name="Normal 78 2 3 2 3" xfId="3482" xr:uid="{00000000-0005-0000-0000-0000AB0D0000}"/>
    <cellStyle name="Normal 78 2 3 2 3 2" xfId="13556" xr:uid="{00000000-0005-0000-0000-000005350000}"/>
    <cellStyle name="Normal 78 2 3 2 3 2 3" xfId="28651" xr:uid="{00000000-0005-0000-0000-0000FF6F0000}"/>
    <cellStyle name="Normal 78 2 3 2 3 3" xfId="8536" xr:uid="{00000000-0005-0000-0000-000069210000}"/>
    <cellStyle name="Normal 78 2 3 2 3 3 3" xfId="23634" xr:uid="{00000000-0005-0000-0000-0000665C0000}"/>
    <cellStyle name="Normal 78 2 3 2 3 5" xfId="18621" xr:uid="{00000000-0005-0000-0000-0000D1480000}"/>
    <cellStyle name="Normal 78 2 3 2 4" xfId="5175" xr:uid="{00000000-0005-0000-0000-000048140000}"/>
    <cellStyle name="Normal 78 2 3 2 4 2" xfId="15227" xr:uid="{00000000-0005-0000-0000-00008C3B0000}"/>
    <cellStyle name="Normal 78 2 3 2 4 2 3" xfId="30322" xr:uid="{00000000-0005-0000-0000-000086760000}"/>
    <cellStyle name="Normal 78 2 3 2 4 3" xfId="10207" xr:uid="{00000000-0005-0000-0000-0000F0270000}"/>
    <cellStyle name="Normal 78 2 3 2 4 3 3" xfId="25305" xr:uid="{00000000-0005-0000-0000-0000ED620000}"/>
    <cellStyle name="Normal 78 2 3 2 4 5" xfId="20292" xr:uid="{00000000-0005-0000-0000-0000584F0000}"/>
    <cellStyle name="Normal 78 2 3 2 5" xfId="11885" xr:uid="{00000000-0005-0000-0000-00007E2E0000}"/>
    <cellStyle name="Normal 78 2 3 2 5 3" xfId="26980" xr:uid="{00000000-0005-0000-0000-000078690000}"/>
    <cellStyle name="Normal 78 2 3 2 6" xfId="6864" xr:uid="{00000000-0005-0000-0000-0000E11A0000}"/>
    <cellStyle name="Normal 78 2 3 2 6 3" xfId="21963" xr:uid="{00000000-0005-0000-0000-0000DF550000}"/>
    <cellStyle name="Normal 78 2 3 2 8" xfId="16950" xr:uid="{00000000-0005-0000-0000-00004A420000}"/>
    <cellStyle name="Normal 78 2 3 3" xfId="2212" xr:uid="{00000000-0005-0000-0000-0000B4080000}"/>
    <cellStyle name="Normal 78 2 3 3 2" xfId="3901" xr:uid="{00000000-0005-0000-0000-00004E0F0000}"/>
    <cellStyle name="Normal 78 2 3 3 2 2" xfId="13974" xr:uid="{00000000-0005-0000-0000-0000A7360000}"/>
    <cellStyle name="Normal 78 2 3 3 2 2 3" xfId="29069" xr:uid="{00000000-0005-0000-0000-0000A1710000}"/>
    <cellStyle name="Normal 78 2 3 3 2 3" xfId="8954" xr:uid="{00000000-0005-0000-0000-00000B230000}"/>
    <cellStyle name="Normal 78 2 3 3 2 3 3" xfId="24052" xr:uid="{00000000-0005-0000-0000-0000085E0000}"/>
    <cellStyle name="Normal 78 2 3 3 2 5" xfId="19039" xr:uid="{00000000-0005-0000-0000-0000734A0000}"/>
    <cellStyle name="Normal 78 2 3 3 3" xfId="5593" xr:uid="{00000000-0005-0000-0000-0000EA150000}"/>
    <cellStyle name="Normal 78 2 3 3 3 2" xfId="15645" xr:uid="{00000000-0005-0000-0000-00002E3D0000}"/>
    <cellStyle name="Normal 78 2 3 3 3 2 3" xfId="30740" xr:uid="{00000000-0005-0000-0000-000028780000}"/>
    <cellStyle name="Normal 78 2 3 3 3 3" xfId="10625" xr:uid="{00000000-0005-0000-0000-000092290000}"/>
    <cellStyle name="Normal 78 2 3 3 3 3 3" xfId="25723" xr:uid="{00000000-0005-0000-0000-00008F640000}"/>
    <cellStyle name="Normal 78 2 3 3 3 5" xfId="20710" xr:uid="{00000000-0005-0000-0000-0000FA500000}"/>
    <cellStyle name="Normal 78 2 3 3 4" xfId="12303" xr:uid="{00000000-0005-0000-0000-000020300000}"/>
    <cellStyle name="Normal 78 2 3 3 4 3" xfId="27398" xr:uid="{00000000-0005-0000-0000-00001A6B0000}"/>
    <cellStyle name="Normal 78 2 3 3 5" xfId="7282" xr:uid="{00000000-0005-0000-0000-0000831C0000}"/>
    <cellStyle name="Normal 78 2 3 3 5 3" xfId="22381" xr:uid="{00000000-0005-0000-0000-000081570000}"/>
    <cellStyle name="Normal 78 2 3 3 7" xfId="17368" xr:uid="{00000000-0005-0000-0000-0000EC430000}"/>
    <cellStyle name="Normal 78 2 3 4" xfId="3064" xr:uid="{00000000-0005-0000-0000-0000090C0000}"/>
    <cellStyle name="Normal 78 2 3 4 2" xfId="13138" xr:uid="{00000000-0005-0000-0000-000063330000}"/>
    <cellStyle name="Normal 78 2 3 4 2 3" xfId="28233" xr:uid="{00000000-0005-0000-0000-00005D6E0000}"/>
    <cellStyle name="Normal 78 2 3 4 3" xfId="8118" xr:uid="{00000000-0005-0000-0000-0000C71F0000}"/>
    <cellStyle name="Normal 78 2 3 4 3 3" xfId="23216" xr:uid="{00000000-0005-0000-0000-0000C45A0000}"/>
    <cellStyle name="Normal 78 2 3 4 5" xfId="18203" xr:uid="{00000000-0005-0000-0000-00002F470000}"/>
    <cellStyle name="Normal 78 2 3 5" xfId="4757" xr:uid="{00000000-0005-0000-0000-0000A6120000}"/>
    <cellStyle name="Normal 78 2 3 5 2" xfId="14809" xr:uid="{00000000-0005-0000-0000-0000EA390000}"/>
    <cellStyle name="Normal 78 2 3 5 2 3" xfId="29904" xr:uid="{00000000-0005-0000-0000-0000E4740000}"/>
    <cellStyle name="Normal 78 2 3 5 3" xfId="9789" xr:uid="{00000000-0005-0000-0000-00004E260000}"/>
    <cellStyle name="Normal 78 2 3 5 3 3" xfId="24887" xr:uid="{00000000-0005-0000-0000-00004B610000}"/>
    <cellStyle name="Normal 78 2 3 5 5" xfId="19874" xr:uid="{00000000-0005-0000-0000-0000B64D0000}"/>
    <cellStyle name="Normal 78 2 3 6" xfId="11467" xr:uid="{00000000-0005-0000-0000-0000DC2C0000}"/>
    <cellStyle name="Normal 78 2 3 6 3" xfId="26562" xr:uid="{00000000-0005-0000-0000-0000D6670000}"/>
    <cellStyle name="Normal 78 2 3 7" xfId="6446" xr:uid="{00000000-0005-0000-0000-00003F190000}"/>
    <cellStyle name="Normal 78 2 3 7 3" xfId="21545" xr:uid="{00000000-0005-0000-0000-00003D540000}"/>
    <cellStyle name="Normal 78 2 3 9" xfId="16532" xr:uid="{00000000-0005-0000-0000-0000A8400000}"/>
    <cellStyle name="Normal 78 2 4" xfId="1583" xr:uid="{00000000-0005-0000-0000-00003F060000}"/>
    <cellStyle name="Normal 78 2 4 2" xfId="2422" xr:uid="{00000000-0005-0000-0000-000086090000}"/>
    <cellStyle name="Normal 78 2 4 2 2" xfId="4111" xr:uid="{00000000-0005-0000-0000-000020100000}"/>
    <cellStyle name="Normal 78 2 4 2 2 2" xfId="14184" xr:uid="{00000000-0005-0000-0000-000079370000}"/>
    <cellStyle name="Normal 78 2 4 2 2 2 3" xfId="29279" xr:uid="{00000000-0005-0000-0000-000073720000}"/>
    <cellStyle name="Normal 78 2 4 2 2 3" xfId="9164" xr:uid="{00000000-0005-0000-0000-0000DD230000}"/>
    <cellStyle name="Normal 78 2 4 2 2 3 3" xfId="24262" xr:uid="{00000000-0005-0000-0000-0000DA5E0000}"/>
    <cellStyle name="Normal 78 2 4 2 2 5" xfId="19249" xr:uid="{00000000-0005-0000-0000-0000454B0000}"/>
    <cellStyle name="Normal 78 2 4 2 3" xfId="5803" xr:uid="{00000000-0005-0000-0000-0000BC160000}"/>
    <cellStyle name="Normal 78 2 4 2 3 2" xfId="15855" xr:uid="{00000000-0005-0000-0000-0000003E0000}"/>
    <cellStyle name="Normal 78 2 4 2 3 2 3" xfId="30950" xr:uid="{00000000-0005-0000-0000-0000FA780000}"/>
    <cellStyle name="Normal 78 2 4 2 3 3" xfId="10835" xr:uid="{00000000-0005-0000-0000-0000642A0000}"/>
    <cellStyle name="Normal 78 2 4 2 3 3 3" xfId="25933" xr:uid="{00000000-0005-0000-0000-000061650000}"/>
    <cellStyle name="Normal 78 2 4 2 3 5" xfId="20920" xr:uid="{00000000-0005-0000-0000-0000CC510000}"/>
    <cellStyle name="Normal 78 2 4 2 4" xfId="12513" xr:uid="{00000000-0005-0000-0000-0000F2300000}"/>
    <cellStyle name="Normal 78 2 4 2 4 3" xfId="27608" xr:uid="{00000000-0005-0000-0000-0000EC6B0000}"/>
    <cellStyle name="Normal 78 2 4 2 5" xfId="7492" xr:uid="{00000000-0005-0000-0000-0000551D0000}"/>
    <cellStyle name="Normal 78 2 4 2 5 3" xfId="22591" xr:uid="{00000000-0005-0000-0000-000053580000}"/>
    <cellStyle name="Normal 78 2 4 2 7" xfId="17578" xr:uid="{00000000-0005-0000-0000-0000BE440000}"/>
    <cellStyle name="Normal 78 2 4 3" xfId="3274" xr:uid="{00000000-0005-0000-0000-0000DB0C0000}"/>
    <cellStyle name="Normal 78 2 4 3 2" xfId="13348" xr:uid="{00000000-0005-0000-0000-000035340000}"/>
    <cellStyle name="Normal 78 2 4 3 2 3" xfId="28443" xr:uid="{00000000-0005-0000-0000-00002F6F0000}"/>
    <cellStyle name="Normal 78 2 4 3 3" xfId="8328" xr:uid="{00000000-0005-0000-0000-000099200000}"/>
    <cellStyle name="Normal 78 2 4 3 3 3" xfId="23426" xr:uid="{00000000-0005-0000-0000-0000965B0000}"/>
    <cellStyle name="Normal 78 2 4 3 5" xfId="18413" xr:uid="{00000000-0005-0000-0000-000001480000}"/>
    <cellStyle name="Normal 78 2 4 4" xfId="4967" xr:uid="{00000000-0005-0000-0000-000078130000}"/>
    <cellStyle name="Normal 78 2 4 4 2" xfId="15019" xr:uid="{00000000-0005-0000-0000-0000BC3A0000}"/>
    <cellStyle name="Normal 78 2 4 4 2 3" xfId="30114" xr:uid="{00000000-0005-0000-0000-0000B6750000}"/>
    <cellStyle name="Normal 78 2 4 4 3" xfId="9999" xr:uid="{00000000-0005-0000-0000-000020270000}"/>
    <cellStyle name="Normal 78 2 4 4 3 3" xfId="25097" xr:uid="{00000000-0005-0000-0000-00001D620000}"/>
    <cellStyle name="Normal 78 2 4 4 5" xfId="20084" xr:uid="{00000000-0005-0000-0000-0000884E0000}"/>
    <cellStyle name="Normal 78 2 4 5" xfId="11677" xr:uid="{00000000-0005-0000-0000-0000AE2D0000}"/>
    <cellStyle name="Normal 78 2 4 5 3" xfId="26772" xr:uid="{00000000-0005-0000-0000-0000A8680000}"/>
    <cellStyle name="Normal 78 2 4 6" xfId="6656" xr:uid="{00000000-0005-0000-0000-0000111A0000}"/>
    <cellStyle name="Normal 78 2 4 6 3" xfId="21755" xr:uid="{00000000-0005-0000-0000-00000F550000}"/>
    <cellStyle name="Normal 78 2 4 8" xfId="16742" xr:uid="{00000000-0005-0000-0000-00007A410000}"/>
    <cellStyle name="Normal 78 2 5" xfId="2004" xr:uid="{00000000-0005-0000-0000-0000E4070000}"/>
    <cellStyle name="Normal 78 2 5 2" xfId="3693" xr:uid="{00000000-0005-0000-0000-00007E0E0000}"/>
    <cellStyle name="Normal 78 2 5 2 2" xfId="13766" xr:uid="{00000000-0005-0000-0000-0000D7350000}"/>
    <cellStyle name="Normal 78 2 5 2 2 3" xfId="28861" xr:uid="{00000000-0005-0000-0000-0000D1700000}"/>
    <cellStyle name="Normal 78 2 5 2 3" xfId="8746" xr:uid="{00000000-0005-0000-0000-00003B220000}"/>
    <cellStyle name="Normal 78 2 5 2 3 3" xfId="23844" xr:uid="{00000000-0005-0000-0000-0000385D0000}"/>
    <cellStyle name="Normal 78 2 5 2 5" xfId="18831" xr:uid="{00000000-0005-0000-0000-0000A3490000}"/>
    <cellStyle name="Normal 78 2 5 3" xfId="5385" xr:uid="{00000000-0005-0000-0000-00001A150000}"/>
    <cellStyle name="Normal 78 2 5 3 2" xfId="15437" xr:uid="{00000000-0005-0000-0000-00005E3C0000}"/>
    <cellStyle name="Normal 78 2 5 3 2 3" xfId="30532" xr:uid="{00000000-0005-0000-0000-000058770000}"/>
    <cellStyle name="Normal 78 2 5 3 3" xfId="10417" xr:uid="{00000000-0005-0000-0000-0000C2280000}"/>
    <cellStyle name="Normal 78 2 5 3 3 3" xfId="25515" xr:uid="{00000000-0005-0000-0000-0000BF630000}"/>
    <cellStyle name="Normal 78 2 5 3 5" xfId="20502" xr:uid="{00000000-0005-0000-0000-00002A500000}"/>
    <cellStyle name="Normal 78 2 5 4" xfId="12095" xr:uid="{00000000-0005-0000-0000-0000502F0000}"/>
    <cellStyle name="Normal 78 2 5 4 3" xfId="27190" xr:uid="{00000000-0005-0000-0000-00004A6A0000}"/>
    <cellStyle name="Normal 78 2 5 5" xfId="7074" xr:uid="{00000000-0005-0000-0000-0000B31B0000}"/>
    <cellStyle name="Normal 78 2 5 5 3" xfId="22173" xr:uid="{00000000-0005-0000-0000-0000B1560000}"/>
    <cellStyle name="Normal 78 2 5 7" xfId="17160" xr:uid="{00000000-0005-0000-0000-00001C430000}"/>
    <cellStyle name="Normal 78 2 6" xfId="2856" xr:uid="{00000000-0005-0000-0000-0000390B0000}"/>
    <cellStyle name="Normal 78 2 6 2" xfId="12930" xr:uid="{00000000-0005-0000-0000-000093320000}"/>
    <cellStyle name="Normal 78 2 6 2 3" xfId="28025" xr:uid="{00000000-0005-0000-0000-00008D6D0000}"/>
    <cellStyle name="Normal 78 2 6 3" xfId="7910" xr:uid="{00000000-0005-0000-0000-0000F71E0000}"/>
    <cellStyle name="Normal 78 2 6 3 3" xfId="23008" xr:uid="{00000000-0005-0000-0000-0000F4590000}"/>
    <cellStyle name="Normal 78 2 6 5" xfId="17995" xr:uid="{00000000-0005-0000-0000-00005F460000}"/>
    <cellStyle name="Normal 78 2 7" xfId="4549" xr:uid="{00000000-0005-0000-0000-0000D6110000}"/>
    <cellStyle name="Normal 78 2 7 2" xfId="14601" xr:uid="{00000000-0005-0000-0000-00001A390000}"/>
    <cellStyle name="Normal 78 2 7 2 3" xfId="29696" xr:uid="{00000000-0005-0000-0000-000014740000}"/>
    <cellStyle name="Normal 78 2 7 3" xfId="9581" xr:uid="{00000000-0005-0000-0000-00007E250000}"/>
    <cellStyle name="Normal 78 2 7 3 3" xfId="24679" xr:uid="{00000000-0005-0000-0000-00007B600000}"/>
    <cellStyle name="Normal 78 2 7 5" xfId="19666" xr:uid="{00000000-0005-0000-0000-0000E64C0000}"/>
    <cellStyle name="Normal 78 2 8" xfId="11259" xr:uid="{00000000-0005-0000-0000-00000C2C0000}"/>
    <cellStyle name="Normal 78 2 8 3" xfId="26354" xr:uid="{00000000-0005-0000-0000-000006670000}"/>
    <cellStyle name="Normal 78 2 9" xfId="6238" xr:uid="{00000000-0005-0000-0000-00006F180000}"/>
    <cellStyle name="Normal 78 2 9 3" xfId="21337" xr:uid="{00000000-0005-0000-0000-00006D530000}"/>
    <cellStyle name="Normal 78 3" xfId="1203" xr:uid="{00000000-0005-0000-0000-0000C3040000}"/>
    <cellStyle name="Normal 78 3 10" xfId="16376" xr:uid="{00000000-0005-0000-0000-00000C400000}"/>
    <cellStyle name="Normal 78 3 2" xfId="1422" xr:uid="{00000000-0005-0000-0000-00009E050000}"/>
    <cellStyle name="Normal 78 3 2 2" xfId="1843" xr:uid="{00000000-0005-0000-0000-000043070000}"/>
    <cellStyle name="Normal 78 3 2 2 2" xfId="2682" xr:uid="{00000000-0005-0000-0000-00008A0A0000}"/>
    <cellStyle name="Normal 78 3 2 2 2 2" xfId="4371" xr:uid="{00000000-0005-0000-0000-000024110000}"/>
    <cellStyle name="Normal 78 3 2 2 2 2 2" xfId="14444" xr:uid="{00000000-0005-0000-0000-00007D380000}"/>
    <cellStyle name="Normal 78 3 2 2 2 2 2 3" xfId="29539" xr:uid="{00000000-0005-0000-0000-000077730000}"/>
    <cellStyle name="Normal 78 3 2 2 2 2 3" xfId="9424" xr:uid="{00000000-0005-0000-0000-0000E1240000}"/>
    <cellStyle name="Normal 78 3 2 2 2 2 3 3" xfId="24522" xr:uid="{00000000-0005-0000-0000-0000DE5F0000}"/>
    <cellStyle name="Normal 78 3 2 2 2 2 5" xfId="19509" xr:uid="{00000000-0005-0000-0000-0000494C0000}"/>
    <cellStyle name="Normal 78 3 2 2 2 3" xfId="6063" xr:uid="{00000000-0005-0000-0000-0000C0170000}"/>
    <cellStyle name="Normal 78 3 2 2 2 3 2" xfId="16115" xr:uid="{00000000-0005-0000-0000-0000043F0000}"/>
    <cellStyle name="Normal 78 3 2 2 2 3 2 3" xfId="31210" xr:uid="{00000000-0005-0000-0000-0000FE790000}"/>
    <cellStyle name="Normal 78 3 2 2 2 3 3" xfId="11095" xr:uid="{00000000-0005-0000-0000-0000682B0000}"/>
    <cellStyle name="Normal 78 3 2 2 2 3 3 3" xfId="26193" xr:uid="{00000000-0005-0000-0000-000065660000}"/>
    <cellStyle name="Normal 78 3 2 2 2 3 5" xfId="21180" xr:uid="{00000000-0005-0000-0000-0000D0520000}"/>
    <cellStyle name="Normal 78 3 2 2 2 4" xfId="12773" xr:uid="{00000000-0005-0000-0000-0000F6310000}"/>
    <cellStyle name="Normal 78 3 2 2 2 4 3" xfId="27868" xr:uid="{00000000-0005-0000-0000-0000F06C0000}"/>
    <cellStyle name="Normal 78 3 2 2 2 5" xfId="7752" xr:uid="{00000000-0005-0000-0000-0000591E0000}"/>
    <cellStyle name="Normal 78 3 2 2 2 5 3" xfId="22851" xr:uid="{00000000-0005-0000-0000-000057590000}"/>
    <cellStyle name="Normal 78 3 2 2 2 7" xfId="17838" xr:uid="{00000000-0005-0000-0000-0000C2450000}"/>
    <cellStyle name="Normal 78 3 2 2 3" xfId="3534" xr:uid="{00000000-0005-0000-0000-0000DF0D0000}"/>
    <cellStyle name="Normal 78 3 2 2 3 2" xfId="13608" xr:uid="{00000000-0005-0000-0000-000039350000}"/>
    <cellStyle name="Normal 78 3 2 2 3 2 3" xfId="28703" xr:uid="{00000000-0005-0000-0000-000033700000}"/>
    <cellStyle name="Normal 78 3 2 2 3 3" xfId="8588" xr:uid="{00000000-0005-0000-0000-00009D210000}"/>
    <cellStyle name="Normal 78 3 2 2 3 3 3" xfId="23686" xr:uid="{00000000-0005-0000-0000-00009A5C0000}"/>
    <cellStyle name="Normal 78 3 2 2 3 5" xfId="18673" xr:uid="{00000000-0005-0000-0000-000005490000}"/>
    <cellStyle name="Normal 78 3 2 2 4" xfId="5227" xr:uid="{00000000-0005-0000-0000-00007C140000}"/>
    <cellStyle name="Normal 78 3 2 2 4 2" xfId="15279" xr:uid="{00000000-0005-0000-0000-0000C03B0000}"/>
    <cellStyle name="Normal 78 3 2 2 4 2 3" xfId="30374" xr:uid="{00000000-0005-0000-0000-0000BA760000}"/>
    <cellStyle name="Normal 78 3 2 2 4 3" xfId="10259" xr:uid="{00000000-0005-0000-0000-000024280000}"/>
    <cellStyle name="Normal 78 3 2 2 4 3 3" xfId="25357" xr:uid="{00000000-0005-0000-0000-000021630000}"/>
    <cellStyle name="Normal 78 3 2 2 4 5" xfId="20344" xr:uid="{00000000-0005-0000-0000-00008C4F0000}"/>
    <cellStyle name="Normal 78 3 2 2 5" xfId="11937" xr:uid="{00000000-0005-0000-0000-0000B22E0000}"/>
    <cellStyle name="Normal 78 3 2 2 5 3" xfId="27032" xr:uid="{00000000-0005-0000-0000-0000AC690000}"/>
    <cellStyle name="Normal 78 3 2 2 6" xfId="6916" xr:uid="{00000000-0005-0000-0000-0000151B0000}"/>
    <cellStyle name="Normal 78 3 2 2 6 3" xfId="22015" xr:uid="{00000000-0005-0000-0000-000013560000}"/>
    <cellStyle name="Normal 78 3 2 2 8" xfId="17002" xr:uid="{00000000-0005-0000-0000-00007E420000}"/>
    <cellStyle name="Normal 78 3 2 3" xfId="2264" xr:uid="{00000000-0005-0000-0000-0000E8080000}"/>
    <cellStyle name="Normal 78 3 2 3 2" xfId="3953" xr:uid="{00000000-0005-0000-0000-0000820F0000}"/>
    <cellStyle name="Normal 78 3 2 3 2 2" xfId="14026" xr:uid="{00000000-0005-0000-0000-0000DB360000}"/>
    <cellStyle name="Normal 78 3 2 3 2 2 3" xfId="29121" xr:uid="{00000000-0005-0000-0000-0000D5710000}"/>
    <cellStyle name="Normal 78 3 2 3 2 3" xfId="9006" xr:uid="{00000000-0005-0000-0000-00003F230000}"/>
    <cellStyle name="Normal 78 3 2 3 2 3 3" xfId="24104" xr:uid="{00000000-0005-0000-0000-00003C5E0000}"/>
    <cellStyle name="Normal 78 3 2 3 2 5" xfId="19091" xr:uid="{00000000-0005-0000-0000-0000A74A0000}"/>
    <cellStyle name="Normal 78 3 2 3 3" xfId="5645" xr:uid="{00000000-0005-0000-0000-00001E160000}"/>
    <cellStyle name="Normal 78 3 2 3 3 2" xfId="15697" xr:uid="{00000000-0005-0000-0000-0000623D0000}"/>
    <cellStyle name="Normal 78 3 2 3 3 2 3" xfId="30792" xr:uid="{00000000-0005-0000-0000-00005C780000}"/>
    <cellStyle name="Normal 78 3 2 3 3 3" xfId="10677" xr:uid="{00000000-0005-0000-0000-0000C6290000}"/>
    <cellStyle name="Normal 78 3 2 3 3 3 3" xfId="25775" xr:uid="{00000000-0005-0000-0000-0000C3640000}"/>
    <cellStyle name="Normal 78 3 2 3 3 5" xfId="20762" xr:uid="{00000000-0005-0000-0000-00002E510000}"/>
    <cellStyle name="Normal 78 3 2 3 4" xfId="12355" xr:uid="{00000000-0005-0000-0000-000054300000}"/>
    <cellStyle name="Normal 78 3 2 3 4 3" xfId="27450" xr:uid="{00000000-0005-0000-0000-00004E6B0000}"/>
    <cellStyle name="Normal 78 3 2 3 5" xfId="7334" xr:uid="{00000000-0005-0000-0000-0000B71C0000}"/>
    <cellStyle name="Normal 78 3 2 3 5 3" xfId="22433" xr:uid="{00000000-0005-0000-0000-0000B5570000}"/>
    <cellStyle name="Normal 78 3 2 3 7" xfId="17420" xr:uid="{00000000-0005-0000-0000-000020440000}"/>
    <cellStyle name="Normal 78 3 2 4" xfId="3116" xr:uid="{00000000-0005-0000-0000-00003D0C0000}"/>
    <cellStyle name="Normal 78 3 2 4 2" xfId="13190" xr:uid="{00000000-0005-0000-0000-000097330000}"/>
    <cellStyle name="Normal 78 3 2 4 2 3" xfId="28285" xr:uid="{00000000-0005-0000-0000-0000916E0000}"/>
    <cellStyle name="Normal 78 3 2 4 3" xfId="8170" xr:uid="{00000000-0005-0000-0000-0000FB1F0000}"/>
    <cellStyle name="Normal 78 3 2 4 3 3" xfId="23268" xr:uid="{00000000-0005-0000-0000-0000F85A0000}"/>
    <cellStyle name="Normal 78 3 2 4 5" xfId="18255" xr:uid="{00000000-0005-0000-0000-000063470000}"/>
    <cellStyle name="Normal 78 3 2 5" xfId="4809" xr:uid="{00000000-0005-0000-0000-0000DA120000}"/>
    <cellStyle name="Normal 78 3 2 5 2" xfId="14861" xr:uid="{00000000-0005-0000-0000-00001E3A0000}"/>
    <cellStyle name="Normal 78 3 2 5 2 3" xfId="29956" xr:uid="{00000000-0005-0000-0000-000018750000}"/>
    <cellStyle name="Normal 78 3 2 5 3" xfId="9841" xr:uid="{00000000-0005-0000-0000-000082260000}"/>
    <cellStyle name="Normal 78 3 2 5 3 3" xfId="24939" xr:uid="{00000000-0005-0000-0000-00007F610000}"/>
    <cellStyle name="Normal 78 3 2 5 5" xfId="19926" xr:uid="{00000000-0005-0000-0000-0000EA4D0000}"/>
    <cellStyle name="Normal 78 3 2 6" xfId="11519" xr:uid="{00000000-0005-0000-0000-0000102D0000}"/>
    <cellStyle name="Normal 78 3 2 6 3" xfId="26614" xr:uid="{00000000-0005-0000-0000-00000A680000}"/>
    <cellStyle name="Normal 78 3 2 7" xfId="6498" xr:uid="{00000000-0005-0000-0000-000073190000}"/>
    <cellStyle name="Normal 78 3 2 7 3" xfId="21597" xr:uid="{00000000-0005-0000-0000-000071540000}"/>
    <cellStyle name="Normal 78 3 2 9" xfId="16584" xr:uid="{00000000-0005-0000-0000-0000DC400000}"/>
    <cellStyle name="Normal 78 3 3" xfId="1635" xr:uid="{00000000-0005-0000-0000-000073060000}"/>
    <cellStyle name="Normal 78 3 3 2" xfId="2474" xr:uid="{00000000-0005-0000-0000-0000BA090000}"/>
    <cellStyle name="Normal 78 3 3 2 2" xfId="4163" xr:uid="{00000000-0005-0000-0000-000054100000}"/>
    <cellStyle name="Normal 78 3 3 2 2 2" xfId="14236" xr:uid="{00000000-0005-0000-0000-0000AD370000}"/>
    <cellStyle name="Normal 78 3 3 2 2 2 3" xfId="29331" xr:uid="{00000000-0005-0000-0000-0000A7720000}"/>
    <cellStyle name="Normal 78 3 3 2 2 3" xfId="9216" xr:uid="{00000000-0005-0000-0000-000011240000}"/>
    <cellStyle name="Normal 78 3 3 2 2 3 3" xfId="24314" xr:uid="{00000000-0005-0000-0000-00000E5F0000}"/>
    <cellStyle name="Normal 78 3 3 2 2 5" xfId="19301" xr:uid="{00000000-0005-0000-0000-0000794B0000}"/>
    <cellStyle name="Normal 78 3 3 2 3" xfId="5855" xr:uid="{00000000-0005-0000-0000-0000F0160000}"/>
    <cellStyle name="Normal 78 3 3 2 3 2" xfId="15907" xr:uid="{00000000-0005-0000-0000-0000343E0000}"/>
    <cellStyle name="Normal 78 3 3 2 3 2 3" xfId="31002" xr:uid="{00000000-0005-0000-0000-00002E790000}"/>
    <cellStyle name="Normal 78 3 3 2 3 3" xfId="10887" xr:uid="{00000000-0005-0000-0000-0000982A0000}"/>
    <cellStyle name="Normal 78 3 3 2 3 3 3" xfId="25985" xr:uid="{00000000-0005-0000-0000-000095650000}"/>
    <cellStyle name="Normal 78 3 3 2 3 5" xfId="20972" xr:uid="{00000000-0005-0000-0000-000000520000}"/>
    <cellStyle name="Normal 78 3 3 2 4" xfId="12565" xr:uid="{00000000-0005-0000-0000-000026310000}"/>
    <cellStyle name="Normal 78 3 3 2 4 3" xfId="27660" xr:uid="{00000000-0005-0000-0000-0000206C0000}"/>
    <cellStyle name="Normal 78 3 3 2 5" xfId="7544" xr:uid="{00000000-0005-0000-0000-0000891D0000}"/>
    <cellStyle name="Normal 78 3 3 2 5 3" xfId="22643" xr:uid="{00000000-0005-0000-0000-000087580000}"/>
    <cellStyle name="Normal 78 3 3 2 7" xfId="17630" xr:uid="{00000000-0005-0000-0000-0000F2440000}"/>
    <cellStyle name="Normal 78 3 3 3" xfId="3326" xr:uid="{00000000-0005-0000-0000-00000F0D0000}"/>
    <cellStyle name="Normal 78 3 3 3 2" xfId="13400" xr:uid="{00000000-0005-0000-0000-000069340000}"/>
    <cellStyle name="Normal 78 3 3 3 2 3" xfId="28495" xr:uid="{00000000-0005-0000-0000-0000636F0000}"/>
    <cellStyle name="Normal 78 3 3 3 3" xfId="8380" xr:uid="{00000000-0005-0000-0000-0000CD200000}"/>
    <cellStyle name="Normal 78 3 3 3 3 3" xfId="23478" xr:uid="{00000000-0005-0000-0000-0000CA5B0000}"/>
    <cellStyle name="Normal 78 3 3 3 5" xfId="18465" xr:uid="{00000000-0005-0000-0000-000035480000}"/>
    <cellStyle name="Normal 78 3 3 4" xfId="5019" xr:uid="{00000000-0005-0000-0000-0000AC130000}"/>
    <cellStyle name="Normal 78 3 3 4 2" xfId="15071" xr:uid="{00000000-0005-0000-0000-0000F03A0000}"/>
    <cellStyle name="Normal 78 3 3 4 2 3" xfId="30166" xr:uid="{00000000-0005-0000-0000-0000EA750000}"/>
    <cellStyle name="Normal 78 3 3 4 3" xfId="10051" xr:uid="{00000000-0005-0000-0000-000054270000}"/>
    <cellStyle name="Normal 78 3 3 4 3 3" xfId="25149" xr:uid="{00000000-0005-0000-0000-000051620000}"/>
    <cellStyle name="Normal 78 3 3 4 5" xfId="20136" xr:uid="{00000000-0005-0000-0000-0000BC4E0000}"/>
    <cellStyle name="Normal 78 3 3 5" xfId="11729" xr:uid="{00000000-0005-0000-0000-0000E22D0000}"/>
    <cellStyle name="Normal 78 3 3 5 3" xfId="26824" xr:uid="{00000000-0005-0000-0000-0000DC680000}"/>
    <cellStyle name="Normal 78 3 3 6" xfId="6708" xr:uid="{00000000-0005-0000-0000-0000451A0000}"/>
    <cellStyle name="Normal 78 3 3 6 3" xfId="21807" xr:uid="{00000000-0005-0000-0000-000043550000}"/>
    <cellStyle name="Normal 78 3 3 8" xfId="16794" xr:uid="{00000000-0005-0000-0000-0000AE410000}"/>
    <cellStyle name="Normal 78 3 4" xfId="2056" xr:uid="{00000000-0005-0000-0000-000018080000}"/>
    <cellStyle name="Normal 78 3 4 2" xfId="3745" xr:uid="{00000000-0005-0000-0000-0000B20E0000}"/>
    <cellStyle name="Normal 78 3 4 2 2" xfId="13818" xr:uid="{00000000-0005-0000-0000-00000B360000}"/>
    <cellStyle name="Normal 78 3 4 2 2 3" xfId="28913" xr:uid="{00000000-0005-0000-0000-000005710000}"/>
    <cellStyle name="Normal 78 3 4 2 3" xfId="8798" xr:uid="{00000000-0005-0000-0000-00006F220000}"/>
    <cellStyle name="Normal 78 3 4 2 3 3" xfId="23896" xr:uid="{00000000-0005-0000-0000-00006C5D0000}"/>
    <cellStyle name="Normal 78 3 4 2 5" xfId="18883" xr:uid="{00000000-0005-0000-0000-0000D7490000}"/>
    <cellStyle name="Normal 78 3 4 3" xfId="5437" xr:uid="{00000000-0005-0000-0000-00004E150000}"/>
    <cellStyle name="Normal 78 3 4 3 2" xfId="15489" xr:uid="{00000000-0005-0000-0000-0000923C0000}"/>
    <cellStyle name="Normal 78 3 4 3 2 3" xfId="30584" xr:uid="{00000000-0005-0000-0000-00008C770000}"/>
    <cellStyle name="Normal 78 3 4 3 3" xfId="10469" xr:uid="{00000000-0005-0000-0000-0000F6280000}"/>
    <cellStyle name="Normal 78 3 4 3 3 3" xfId="25567" xr:uid="{00000000-0005-0000-0000-0000F3630000}"/>
    <cellStyle name="Normal 78 3 4 3 5" xfId="20554" xr:uid="{00000000-0005-0000-0000-00005E500000}"/>
    <cellStyle name="Normal 78 3 4 4" xfId="12147" xr:uid="{00000000-0005-0000-0000-0000842F0000}"/>
    <cellStyle name="Normal 78 3 4 4 3" xfId="27242" xr:uid="{00000000-0005-0000-0000-00007E6A0000}"/>
    <cellStyle name="Normal 78 3 4 5" xfId="7126" xr:uid="{00000000-0005-0000-0000-0000E71B0000}"/>
    <cellStyle name="Normal 78 3 4 5 3" xfId="22225" xr:uid="{00000000-0005-0000-0000-0000E5560000}"/>
    <cellStyle name="Normal 78 3 4 7" xfId="17212" xr:uid="{00000000-0005-0000-0000-000050430000}"/>
    <cellStyle name="Normal 78 3 5" xfId="2908" xr:uid="{00000000-0005-0000-0000-00006D0B0000}"/>
    <cellStyle name="Normal 78 3 5 2" xfId="12982" xr:uid="{00000000-0005-0000-0000-0000C7320000}"/>
    <cellStyle name="Normal 78 3 5 2 3" xfId="28077" xr:uid="{00000000-0005-0000-0000-0000C16D0000}"/>
    <cellStyle name="Normal 78 3 5 3" xfId="7962" xr:uid="{00000000-0005-0000-0000-00002B1F0000}"/>
    <cellStyle name="Normal 78 3 5 3 3" xfId="23060" xr:uid="{00000000-0005-0000-0000-0000285A0000}"/>
    <cellStyle name="Normal 78 3 5 5" xfId="18047" xr:uid="{00000000-0005-0000-0000-000093460000}"/>
    <cellStyle name="Normal 78 3 6" xfId="4601" xr:uid="{00000000-0005-0000-0000-00000A120000}"/>
    <cellStyle name="Normal 78 3 6 2" xfId="14653" xr:uid="{00000000-0005-0000-0000-00004E390000}"/>
    <cellStyle name="Normal 78 3 6 2 3" xfId="29748" xr:uid="{00000000-0005-0000-0000-000048740000}"/>
    <cellStyle name="Normal 78 3 6 3" xfId="9633" xr:uid="{00000000-0005-0000-0000-0000B2250000}"/>
    <cellStyle name="Normal 78 3 6 3 3" xfId="24731" xr:uid="{00000000-0005-0000-0000-0000AF600000}"/>
    <cellStyle name="Normal 78 3 6 5" xfId="19718" xr:uid="{00000000-0005-0000-0000-00001A4D0000}"/>
    <cellStyle name="Normal 78 3 7" xfId="11311" xr:uid="{00000000-0005-0000-0000-0000402C0000}"/>
    <cellStyle name="Normal 78 3 7 3" xfId="26406" xr:uid="{00000000-0005-0000-0000-00003A670000}"/>
    <cellStyle name="Normal 78 3 8" xfId="6290" xr:uid="{00000000-0005-0000-0000-0000A3180000}"/>
    <cellStyle name="Normal 78 3 8 3" xfId="21389" xr:uid="{00000000-0005-0000-0000-0000A1530000}"/>
    <cellStyle name="Normal 78 4" xfId="1316" xr:uid="{00000000-0005-0000-0000-000034050000}"/>
    <cellStyle name="Normal 78 4 2" xfId="1739" xr:uid="{00000000-0005-0000-0000-0000DB060000}"/>
    <cellStyle name="Normal 78 4 2 2" xfId="2578" xr:uid="{00000000-0005-0000-0000-0000220A0000}"/>
    <cellStyle name="Normal 78 4 2 2 2" xfId="4267" xr:uid="{00000000-0005-0000-0000-0000BC100000}"/>
    <cellStyle name="Normal 78 4 2 2 2 2" xfId="14340" xr:uid="{00000000-0005-0000-0000-000015380000}"/>
    <cellStyle name="Normal 78 4 2 2 2 2 3" xfId="29435" xr:uid="{00000000-0005-0000-0000-00000F730000}"/>
    <cellStyle name="Normal 78 4 2 2 2 3" xfId="9320" xr:uid="{00000000-0005-0000-0000-000079240000}"/>
    <cellStyle name="Normal 78 4 2 2 2 3 3" xfId="24418" xr:uid="{00000000-0005-0000-0000-0000765F0000}"/>
    <cellStyle name="Normal 78 4 2 2 2 5" xfId="19405" xr:uid="{00000000-0005-0000-0000-0000E14B0000}"/>
    <cellStyle name="Normal 78 4 2 2 3" xfId="5959" xr:uid="{00000000-0005-0000-0000-000058170000}"/>
    <cellStyle name="Normal 78 4 2 2 3 2" xfId="16011" xr:uid="{00000000-0005-0000-0000-00009C3E0000}"/>
    <cellStyle name="Normal 78 4 2 2 3 2 3" xfId="31106" xr:uid="{00000000-0005-0000-0000-000096790000}"/>
    <cellStyle name="Normal 78 4 2 2 3 3" xfId="10991" xr:uid="{00000000-0005-0000-0000-0000002B0000}"/>
    <cellStyle name="Normal 78 4 2 2 3 3 3" xfId="26089" xr:uid="{00000000-0005-0000-0000-0000FD650000}"/>
    <cellStyle name="Normal 78 4 2 2 3 5" xfId="21076" xr:uid="{00000000-0005-0000-0000-000068520000}"/>
    <cellStyle name="Normal 78 4 2 2 4" xfId="12669" xr:uid="{00000000-0005-0000-0000-00008E310000}"/>
    <cellStyle name="Normal 78 4 2 2 4 3" xfId="27764" xr:uid="{00000000-0005-0000-0000-0000886C0000}"/>
    <cellStyle name="Normal 78 4 2 2 5" xfId="7648" xr:uid="{00000000-0005-0000-0000-0000F11D0000}"/>
    <cellStyle name="Normal 78 4 2 2 5 3" xfId="22747" xr:uid="{00000000-0005-0000-0000-0000EF580000}"/>
    <cellStyle name="Normal 78 4 2 2 7" xfId="17734" xr:uid="{00000000-0005-0000-0000-00005A450000}"/>
    <cellStyle name="Normal 78 4 2 3" xfId="3430" xr:uid="{00000000-0005-0000-0000-0000770D0000}"/>
    <cellStyle name="Normal 78 4 2 3 2" xfId="13504" xr:uid="{00000000-0005-0000-0000-0000D1340000}"/>
    <cellStyle name="Normal 78 4 2 3 2 3" xfId="28599" xr:uid="{00000000-0005-0000-0000-0000CB6F0000}"/>
    <cellStyle name="Normal 78 4 2 3 3" xfId="8484" xr:uid="{00000000-0005-0000-0000-000035210000}"/>
    <cellStyle name="Normal 78 4 2 3 3 3" xfId="23582" xr:uid="{00000000-0005-0000-0000-0000325C0000}"/>
    <cellStyle name="Normal 78 4 2 3 5" xfId="18569" xr:uid="{00000000-0005-0000-0000-00009D480000}"/>
    <cellStyle name="Normal 78 4 2 4" xfId="5123" xr:uid="{00000000-0005-0000-0000-000014140000}"/>
    <cellStyle name="Normal 78 4 2 4 2" xfId="15175" xr:uid="{00000000-0005-0000-0000-0000583B0000}"/>
    <cellStyle name="Normal 78 4 2 4 2 3" xfId="30270" xr:uid="{00000000-0005-0000-0000-000052760000}"/>
    <cellStyle name="Normal 78 4 2 4 3" xfId="10155" xr:uid="{00000000-0005-0000-0000-0000BC270000}"/>
    <cellStyle name="Normal 78 4 2 4 3 3" xfId="25253" xr:uid="{00000000-0005-0000-0000-0000B9620000}"/>
    <cellStyle name="Normal 78 4 2 4 5" xfId="20240" xr:uid="{00000000-0005-0000-0000-0000244F0000}"/>
    <cellStyle name="Normal 78 4 2 5" xfId="11833" xr:uid="{00000000-0005-0000-0000-00004A2E0000}"/>
    <cellStyle name="Normal 78 4 2 5 3" xfId="26928" xr:uid="{00000000-0005-0000-0000-000044690000}"/>
    <cellStyle name="Normal 78 4 2 6" xfId="6812" xr:uid="{00000000-0005-0000-0000-0000AD1A0000}"/>
    <cellStyle name="Normal 78 4 2 6 3" xfId="21911" xr:uid="{00000000-0005-0000-0000-0000AB550000}"/>
    <cellStyle name="Normal 78 4 2 8" xfId="16898" xr:uid="{00000000-0005-0000-0000-000016420000}"/>
    <cellStyle name="Normal 78 4 3" xfId="2160" xr:uid="{00000000-0005-0000-0000-000080080000}"/>
    <cellStyle name="Normal 78 4 3 2" xfId="3849" xr:uid="{00000000-0005-0000-0000-00001A0F0000}"/>
    <cellStyle name="Normal 78 4 3 2 2" xfId="13922" xr:uid="{00000000-0005-0000-0000-000073360000}"/>
    <cellStyle name="Normal 78 4 3 2 2 3" xfId="29017" xr:uid="{00000000-0005-0000-0000-00006D710000}"/>
    <cellStyle name="Normal 78 4 3 2 3" xfId="8902" xr:uid="{00000000-0005-0000-0000-0000D7220000}"/>
    <cellStyle name="Normal 78 4 3 2 3 3" xfId="24000" xr:uid="{00000000-0005-0000-0000-0000D45D0000}"/>
    <cellStyle name="Normal 78 4 3 2 5" xfId="18987" xr:uid="{00000000-0005-0000-0000-00003F4A0000}"/>
    <cellStyle name="Normal 78 4 3 3" xfId="5541" xr:uid="{00000000-0005-0000-0000-0000B6150000}"/>
    <cellStyle name="Normal 78 4 3 3 2" xfId="15593" xr:uid="{00000000-0005-0000-0000-0000FA3C0000}"/>
    <cellStyle name="Normal 78 4 3 3 2 3" xfId="30688" xr:uid="{00000000-0005-0000-0000-0000F4770000}"/>
    <cellStyle name="Normal 78 4 3 3 3" xfId="10573" xr:uid="{00000000-0005-0000-0000-00005E290000}"/>
    <cellStyle name="Normal 78 4 3 3 3 3" xfId="25671" xr:uid="{00000000-0005-0000-0000-00005B640000}"/>
    <cellStyle name="Normal 78 4 3 3 5" xfId="20658" xr:uid="{00000000-0005-0000-0000-0000C6500000}"/>
    <cellStyle name="Normal 78 4 3 4" xfId="12251" xr:uid="{00000000-0005-0000-0000-0000EC2F0000}"/>
    <cellStyle name="Normal 78 4 3 4 3" xfId="27346" xr:uid="{00000000-0005-0000-0000-0000E66A0000}"/>
    <cellStyle name="Normal 78 4 3 5" xfId="7230" xr:uid="{00000000-0005-0000-0000-00004F1C0000}"/>
    <cellStyle name="Normal 78 4 3 5 3" xfId="22329" xr:uid="{00000000-0005-0000-0000-00004D570000}"/>
    <cellStyle name="Normal 78 4 3 7" xfId="17316" xr:uid="{00000000-0005-0000-0000-0000B8430000}"/>
    <cellStyle name="Normal 78 4 4" xfId="3012" xr:uid="{00000000-0005-0000-0000-0000D50B0000}"/>
    <cellStyle name="Normal 78 4 4 2" xfId="13086" xr:uid="{00000000-0005-0000-0000-00002F330000}"/>
    <cellStyle name="Normal 78 4 4 2 3" xfId="28181" xr:uid="{00000000-0005-0000-0000-0000296E0000}"/>
    <cellStyle name="Normal 78 4 4 3" xfId="8066" xr:uid="{00000000-0005-0000-0000-0000931F0000}"/>
    <cellStyle name="Normal 78 4 4 3 3" xfId="23164" xr:uid="{00000000-0005-0000-0000-0000905A0000}"/>
    <cellStyle name="Normal 78 4 4 5" xfId="18151" xr:uid="{00000000-0005-0000-0000-0000FB460000}"/>
    <cellStyle name="Normal 78 4 5" xfId="4705" xr:uid="{00000000-0005-0000-0000-000072120000}"/>
    <cellStyle name="Normal 78 4 5 2" xfId="14757" xr:uid="{00000000-0005-0000-0000-0000B6390000}"/>
    <cellStyle name="Normal 78 4 5 2 3" xfId="29852" xr:uid="{00000000-0005-0000-0000-0000B0740000}"/>
    <cellStyle name="Normal 78 4 5 3" xfId="9737" xr:uid="{00000000-0005-0000-0000-00001A260000}"/>
    <cellStyle name="Normal 78 4 5 3 3" xfId="24835" xr:uid="{00000000-0005-0000-0000-000017610000}"/>
    <cellStyle name="Normal 78 4 5 5" xfId="19822" xr:uid="{00000000-0005-0000-0000-0000824D0000}"/>
    <cellStyle name="Normal 78 4 6" xfId="11415" xr:uid="{00000000-0005-0000-0000-0000A82C0000}"/>
    <cellStyle name="Normal 78 4 6 3" xfId="26510" xr:uid="{00000000-0005-0000-0000-0000A2670000}"/>
    <cellStyle name="Normal 78 4 7" xfId="6394" xr:uid="{00000000-0005-0000-0000-00000B190000}"/>
    <cellStyle name="Normal 78 4 7 3" xfId="21493" xr:uid="{00000000-0005-0000-0000-000009540000}"/>
    <cellStyle name="Normal 78 4 9" xfId="16480" xr:uid="{00000000-0005-0000-0000-000074400000}"/>
    <cellStyle name="Normal 78 5" xfId="1528" xr:uid="{00000000-0005-0000-0000-000008060000}"/>
    <cellStyle name="Normal 78 5 2" xfId="2369" xr:uid="{00000000-0005-0000-0000-000051090000}"/>
    <cellStyle name="Normal 78 5 2 2" xfId="4058" xr:uid="{00000000-0005-0000-0000-0000EB0F0000}"/>
    <cellStyle name="Normal 78 5 2 2 2" xfId="14131" xr:uid="{00000000-0005-0000-0000-000044370000}"/>
    <cellStyle name="Normal 78 5 2 2 2 3" xfId="29226" xr:uid="{00000000-0005-0000-0000-00003E720000}"/>
    <cellStyle name="Normal 78 5 2 2 3" xfId="9111" xr:uid="{00000000-0005-0000-0000-0000A8230000}"/>
    <cellStyle name="Normal 78 5 2 2 3 3" xfId="24209" xr:uid="{00000000-0005-0000-0000-0000A55E0000}"/>
    <cellStyle name="Normal 78 5 2 2 5" xfId="19196" xr:uid="{00000000-0005-0000-0000-0000104B0000}"/>
    <cellStyle name="Normal 78 5 2 3" xfId="5750" xr:uid="{00000000-0005-0000-0000-000087160000}"/>
    <cellStyle name="Normal 78 5 2 3 2" xfId="15802" xr:uid="{00000000-0005-0000-0000-0000CB3D0000}"/>
    <cellStyle name="Normal 78 5 2 3 2 3" xfId="30897" xr:uid="{00000000-0005-0000-0000-0000C5780000}"/>
    <cellStyle name="Normal 78 5 2 3 3" xfId="10782" xr:uid="{00000000-0005-0000-0000-00002F2A0000}"/>
    <cellStyle name="Normal 78 5 2 3 3 3" xfId="25880" xr:uid="{00000000-0005-0000-0000-00002C650000}"/>
    <cellStyle name="Normal 78 5 2 3 5" xfId="20867" xr:uid="{00000000-0005-0000-0000-000097510000}"/>
    <cellStyle name="Normal 78 5 2 4" xfId="12460" xr:uid="{00000000-0005-0000-0000-0000BD300000}"/>
    <cellStyle name="Normal 78 5 2 4 3" xfId="27555" xr:uid="{00000000-0005-0000-0000-0000B76B0000}"/>
    <cellStyle name="Normal 78 5 2 5" xfId="7439" xr:uid="{00000000-0005-0000-0000-0000201D0000}"/>
    <cellStyle name="Normal 78 5 2 5 3" xfId="22538" xr:uid="{00000000-0005-0000-0000-00001E580000}"/>
    <cellStyle name="Normal 78 5 2 7" xfId="17525" xr:uid="{00000000-0005-0000-0000-000089440000}"/>
    <cellStyle name="Normal 78 5 3" xfId="3221" xr:uid="{00000000-0005-0000-0000-0000A60C0000}"/>
    <cellStyle name="Normal 78 5 3 2" xfId="13295" xr:uid="{00000000-0005-0000-0000-000000340000}"/>
    <cellStyle name="Normal 78 5 3 2 3" xfId="28390" xr:uid="{00000000-0005-0000-0000-0000FA6E0000}"/>
    <cellStyle name="Normal 78 5 3 3" xfId="8275" xr:uid="{00000000-0005-0000-0000-000064200000}"/>
    <cellStyle name="Normal 78 5 3 3 3" xfId="23373" xr:uid="{00000000-0005-0000-0000-0000615B0000}"/>
    <cellStyle name="Normal 78 5 3 5" xfId="18360" xr:uid="{00000000-0005-0000-0000-0000CC470000}"/>
    <cellStyle name="Normal 78 5 4" xfId="4914" xr:uid="{00000000-0005-0000-0000-000043130000}"/>
    <cellStyle name="Normal 78 5 4 2" xfId="14966" xr:uid="{00000000-0005-0000-0000-0000873A0000}"/>
    <cellStyle name="Normal 78 5 4 2 3" xfId="30061" xr:uid="{00000000-0005-0000-0000-000081750000}"/>
    <cellStyle name="Normal 78 5 4 3" xfId="9946" xr:uid="{00000000-0005-0000-0000-0000EB260000}"/>
    <cellStyle name="Normal 78 5 4 3 3" xfId="25044" xr:uid="{00000000-0005-0000-0000-0000E8610000}"/>
    <cellStyle name="Normal 78 5 4 5" xfId="20031" xr:uid="{00000000-0005-0000-0000-0000534E0000}"/>
    <cellStyle name="Normal 78 5 5" xfId="11624" xr:uid="{00000000-0005-0000-0000-0000792D0000}"/>
    <cellStyle name="Normal 78 5 5 3" xfId="26719" xr:uid="{00000000-0005-0000-0000-000073680000}"/>
    <cellStyle name="Normal 78 5 6" xfId="6603" xr:uid="{00000000-0005-0000-0000-0000DC190000}"/>
    <cellStyle name="Normal 78 5 6 3" xfId="21702" xr:uid="{00000000-0005-0000-0000-0000DA540000}"/>
    <cellStyle name="Normal 78 5 8" xfId="16689" xr:uid="{00000000-0005-0000-0000-000045410000}"/>
    <cellStyle name="Normal 78 6" xfId="1949" xr:uid="{00000000-0005-0000-0000-0000AD070000}"/>
    <cellStyle name="Normal 78 6 2" xfId="3640" xr:uid="{00000000-0005-0000-0000-0000490E0000}"/>
    <cellStyle name="Normal 78 6 2 2" xfId="13713" xr:uid="{00000000-0005-0000-0000-0000A2350000}"/>
    <cellStyle name="Normal 78 6 2 2 3" xfId="28808" xr:uid="{00000000-0005-0000-0000-00009C700000}"/>
    <cellStyle name="Normal 78 6 2 3" xfId="8693" xr:uid="{00000000-0005-0000-0000-000006220000}"/>
    <cellStyle name="Normal 78 6 2 3 3" xfId="23791" xr:uid="{00000000-0005-0000-0000-0000035D0000}"/>
    <cellStyle name="Normal 78 6 2 5" xfId="18778" xr:uid="{00000000-0005-0000-0000-00006E490000}"/>
    <cellStyle name="Normal 78 6 3" xfId="5332" xr:uid="{00000000-0005-0000-0000-0000E5140000}"/>
    <cellStyle name="Normal 78 6 3 2" xfId="15384" xr:uid="{00000000-0005-0000-0000-0000293C0000}"/>
    <cellStyle name="Normal 78 6 3 2 3" xfId="30479" xr:uid="{00000000-0005-0000-0000-000023770000}"/>
    <cellStyle name="Normal 78 6 3 3" xfId="10364" xr:uid="{00000000-0005-0000-0000-00008D280000}"/>
    <cellStyle name="Normal 78 6 3 3 3" xfId="25462" xr:uid="{00000000-0005-0000-0000-00008A630000}"/>
    <cellStyle name="Normal 78 6 3 5" xfId="20449" xr:uid="{00000000-0005-0000-0000-0000F54F0000}"/>
    <cellStyle name="Normal 78 6 4" xfId="12042" xr:uid="{00000000-0005-0000-0000-00001B2F0000}"/>
    <cellStyle name="Normal 78 6 4 3" xfId="27137" xr:uid="{00000000-0005-0000-0000-0000156A0000}"/>
    <cellStyle name="Normal 78 6 5" xfId="7021" xr:uid="{00000000-0005-0000-0000-00007E1B0000}"/>
    <cellStyle name="Normal 78 6 5 3" xfId="22120" xr:uid="{00000000-0005-0000-0000-00007C560000}"/>
    <cellStyle name="Normal 78 6 7" xfId="17107" xr:uid="{00000000-0005-0000-0000-0000E7420000}"/>
    <cellStyle name="Normal 78 7" xfId="2795" xr:uid="{00000000-0005-0000-0000-0000FC0A0000}"/>
    <cellStyle name="Normal 78 7 2" xfId="12878" xr:uid="{00000000-0005-0000-0000-00005F320000}"/>
    <cellStyle name="Normal 78 7 2 3" xfId="27973" xr:uid="{00000000-0005-0000-0000-0000596D0000}"/>
    <cellStyle name="Normal 78 7 3" xfId="7857" xr:uid="{00000000-0005-0000-0000-0000C21E0000}"/>
    <cellStyle name="Normal 78 7 3 3" xfId="22956" xr:uid="{00000000-0005-0000-0000-0000C0590000}"/>
    <cellStyle name="Normal 78 7 5" xfId="17943" xr:uid="{00000000-0005-0000-0000-00002B460000}"/>
    <cellStyle name="Normal 78 8" xfId="4493" xr:uid="{00000000-0005-0000-0000-00009E110000}"/>
    <cellStyle name="Normal 78 8 2" xfId="14549" xr:uid="{00000000-0005-0000-0000-0000E6380000}"/>
    <cellStyle name="Normal 78 8 2 3" xfId="29644" xr:uid="{00000000-0005-0000-0000-0000E0730000}"/>
    <cellStyle name="Normal 78 8 3" xfId="9529" xr:uid="{00000000-0005-0000-0000-00004A250000}"/>
    <cellStyle name="Normal 78 8 3 3" xfId="24627" xr:uid="{00000000-0005-0000-0000-000047600000}"/>
    <cellStyle name="Normal 78 8 5" xfId="19614" xr:uid="{00000000-0005-0000-0000-0000B24C0000}"/>
    <cellStyle name="Normal 78 9" xfId="11204" xr:uid="{00000000-0005-0000-0000-0000D52B0000}"/>
    <cellStyle name="Normal 78 9 3" xfId="26301" xr:uid="{00000000-0005-0000-0000-0000D1660000}"/>
    <cellStyle name="Normal 79" xfId="424" xr:uid="{00000000-0005-0000-0000-0000B2010000}"/>
    <cellStyle name="Normal 79 10" xfId="6186" xr:uid="{00000000-0005-0000-0000-00003B180000}"/>
    <cellStyle name="Normal 79 10 3" xfId="21288" xr:uid="{00000000-0005-0000-0000-00003C530000}"/>
    <cellStyle name="Normal 79 12" xfId="16273" xr:uid="{00000000-0005-0000-0000-0000A53F0000}"/>
    <cellStyle name="Normal 79 2" xfId="1151" xr:uid="{00000000-0005-0000-0000-00008F040000}"/>
    <cellStyle name="Normal 79 2 11" xfId="16327" xr:uid="{00000000-0005-0000-0000-0000DB3F0000}"/>
    <cellStyle name="Normal 79 2 2" xfId="1260" xr:uid="{00000000-0005-0000-0000-0000FC040000}"/>
    <cellStyle name="Normal 79 2 2 10" xfId="16431" xr:uid="{00000000-0005-0000-0000-000043400000}"/>
    <cellStyle name="Normal 79 2 2 2" xfId="1477" xr:uid="{00000000-0005-0000-0000-0000D5050000}"/>
    <cellStyle name="Normal 79 2 2 2 2" xfId="1898" xr:uid="{00000000-0005-0000-0000-00007A070000}"/>
    <cellStyle name="Normal 79 2 2 2 2 2" xfId="2737" xr:uid="{00000000-0005-0000-0000-0000C10A0000}"/>
    <cellStyle name="Normal 79 2 2 2 2 2 2" xfId="4426" xr:uid="{00000000-0005-0000-0000-00005B110000}"/>
    <cellStyle name="Normal 79 2 2 2 2 2 2 2" xfId="14499" xr:uid="{00000000-0005-0000-0000-0000B4380000}"/>
    <cellStyle name="Normal 79 2 2 2 2 2 2 2 3" xfId="29594" xr:uid="{00000000-0005-0000-0000-0000AE730000}"/>
    <cellStyle name="Normal 79 2 2 2 2 2 2 3" xfId="9479" xr:uid="{00000000-0005-0000-0000-000018250000}"/>
    <cellStyle name="Normal 79 2 2 2 2 2 2 3 3" xfId="24577" xr:uid="{00000000-0005-0000-0000-000015600000}"/>
    <cellStyle name="Normal 79 2 2 2 2 2 2 5" xfId="19564" xr:uid="{00000000-0005-0000-0000-0000804C0000}"/>
    <cellStyle name="Normal 79 2 2 2 2 2 3" xfId="6118" xr:uid="{00000000-0005-0000-0000-0000F7170000}"/>
    <cellStyle name="Normal 79 2 2 2 2 2 3 2" xfId="16170" xr:uid="{00000000-0005-0000-0000-00003B3F0000}"/>
    <cellStyle name="Normal 79 2 2 2 2 2 3 2 3" xfId="31265" xr:uid="{00000000-0005-0000-0000-0000357A0000}"/>
    <cellStyle name="Normal 79 2 2 2 2 2 3 3" xfId="11150" xr:uid="{00000000-0005-0000-0000-00009F2B0000}"/>
    <cellStyle name="Normal 79 2 2 2 2 2 3 3 3" xfId="26248" xr:uid="{00000000-0005-0000-0000-00009C660000}"/>
    <cellStyle name="Normal 79 2 2 2 2 2 3 5" xfId="21235" xr:uid="{00000000-0005-0000-0000-000007530000}"/>
    <cellStyle name="Normal 79 2 2 2 2 2 4" xfId="12828" xr:uid="{00000000-0005-0000-0000-00002D320000}"/>
    <cellStyle name="Normal 79 2 2 2 2 2 4 3" xfId="27923" xr:uid="{00000000-0005-0000-0000-0000276D0000}"/>
    <cellStyle name="Normal 79 2 2 2 2 2 5" xfId="7807" xr:uid="{00000000-0005-0000-0000-0000901E0000}"/>
    <cellStyle name="Normal 79 2 2 2 2 2 5 3" xfId="22906" xr:uid="{00000000-0005-0000-0000-00008E590000}"/>
    <cellStyle name="Normal 79 2 2 2 2 2 7" xfId="17893" xr:uid="{00000000-0005-0000-0000-0000F9450000}"/>
    <cellStyle name="Normal 79 2 2 2 2 3" xfId="3589" xr:uid="{00000000-0005-0000-0000-0000160E0000}"/>
    <cellStyle name="Normal 79 2 2 2 2 3 2" xfId="13663" xr:uid="{00000000-0005-0000-0000-000070350000}"/>
    <cellStyle name="Normal 79 2 2 2 2 3 2 3" xfId="28758" xr:uid="{00000000-0005-0000-0000-00006A700000}"/>
    <cellStyle name="Normal 79 2 2 2 2 3 3" xfId="8643" xr:uid="{00000000-0005-0000-0000-0000D4210000}"/>
    <cellStyle name="Normal 79 2 2 2 2 3 3 3" xfId="23741" xr:uid="{00000000-0005-0000-0000-0000D15C0000}"/>
    <cellStyle name="Normal 79 2 2 2 2 3 5" xfId="18728" xr:uid="{00000000-0005-0000-0000-00003C490000}"/>
    <cellStyle name="Normal 79 2 2 2 2 4" xfId="5282" xr:uid="{00000000-0005-0000-0000-0000B3140000}"/>
    <cellStyle name="Normal 79 2 2 2 2 4 2" xfId="15334" xr:uid="{00000000-0005-0000-0000-0000F73B0000}"/>
    <cellStyle name="Normal 79 2 2 2 2 4 2 3" xfId="30429" xr:uid="{00000000-0005-0000-0000-0000F1760000}"/>
    <cellStyle name="Normal 79 2 2 2 2 4 3" xfId="10314" xr:uid="{00000000-0005-0000-0000-00005B280000}"/>
    <cellStyle name="Normal 79 2 2 2 2 4 3 3" xfId="25412" xr:uid="{00000000-0005-0000-0000-000058630000}"/>
    <cellStyle name="Normal 79 2 2 2 2 4 5" xfId="20399" xr:uid="{00000000-0005-0000-0000-0000C34F0000}"/>
    <cellStyle name="Normal 79 2 2 2 2 5" xfId="11992" xr:uid="{00000000-0005-0000-0000-0000E92E0000}"/>
    <cellStyle name="Normal 79 2 2 2 2 5 3" xfId="27087" xr:uid="{00000000-0005-0000-0000-0000E3690000}"/>
    <cellStyle name="Normal 79 2 2 2 2 6" xfId="6971" xr:uid="{00000000-0005-0000-0000-00004C1B0000}"/>
    <cellStyle name="Normal 79 2 2 2 2 6 3" xfId="22070" xr:uid="{00000000-0005-0000-0000-00004A560000}"/>
    <cellStyle name="Normal 79 2 2 2 2 8" xfId="17057" xr:uid="{00000000-0005-0000-0000-0000B5420000}"/>
    <cellStyle name="Normal 79 2 2 2 3" xfId="2319" xr:uid="{00000000-0005-0000-0000-00001F090000}"/>
    <cellStyle name="Normal 79 2 2 2 3 2" xfId="4008" xr:uid="{00000000-0005-0000-0000-0000B90F0000}"/>
    <cellStyle name="Normal 79 2 2 2 3 2 2" xfId="14081" xr:uid="{00000000-0005-0000-0000-000012370000}"/>
    <cellStyle name="Normal 79 2 2 2 3 2 2 3" xfId="29176" xr:uid="{00000000-0005-0000-0000-00000C720000}"/>
    <cellStyle name="Normal 79 2 2 2 3 2 3" xfId="9061" xr:uid="{00000000-0005-0000-0000-000076230000}"/>
    <cellStyle name="Normal 79 2 2 2 3 2 3 3" xfId="24159" xr:uid="{00000000-0005-0000-0000-0000735E0000}"/>
    <cellStyle name="Normal 79 2 2 2 3 2 5" xfId="19146" xr:uid="{00000000-0005-0000-0000-0000DE4A0000}"/>
    <cellStyle name="Normal 79 2 2 2 3 3" xfId="5700" xr:uid="{00000000-0005-0000-0000-000055160000}"/>
    <cellStyle name="Normal 79 2 2 2 3 3 2" xfId="15752" xr:uid="{00000000-0005-0000-0000-0000993D0000}"/>
    <cellStyle name="Normal 79 2 2 2 3 3 2 3" xfId="30847" xr:uid="{00000000-0005-0000-0000-000093780000}"/>
    <cellStyle name="Normal 79 2 2 2 3 3 3" xfId="10732" xr:uid="{00000000-0005-0000-0000-0000FD290000}"/>
    <cellStyle name="Normal 79 2 2 2 3 3 3 3" xfId="25830" xr:uid="{00000000-0005-0000-0000-0000FA640000}"/>
    <cellStyle name="Normal 79 2 2 2 3 3 5" xfId="20817" xr:uid="{00000000-0005-0000-0000-000065510000}"/>
    <cellStyle name="Normal 79 2 2 2 3 4" xfId="12410" xr:uid="{00000000-0005-0000-0000-00008B300000}"/>
    <cellStyle name="Normal 79 2 2 2 3 4 3" xfId="27505" xr:uid="{00000000-0005-0000-0000-0000856B0000}"/>
    <cellStyle name="Normal 79 2 2 2 3 5" xfId="7389" xr:uid="{00000000-0005-0000-0000-0000EE1C0000}"/>
    <cellStyle name="Normal 79 2 2 2 3 5 3" xfId="22488" xr:uid="{00000000-0005-0000-0000-0000EC570000}"/>
    <cellStyle name="Normal 79 2 2 2 3 7" xfId="17475" xr:uid="{00000000-0005-0000-0000-000057440000}"/>
    <cellStyle name="Normal 79 2 2 2 4" xfId="3171" xr:uid="{00000000-0005-0000-0000-0000740C0000}"/>
    <cellStyle name="Normal 79 2 2 2 4 2" xfId="13245" xr:uid="{00000000-0005-0000-0000-0000CE330000}"/>
    <cellStyle name="Normal 79 2 2 2 4 2 3" xfId="28340" xr:uid="{00000000-0005-0000-0000-0000C86E0000}"/>
    <cellStyle name="Normal 79 2 2 2 4 3" xfId="8225" xr:uid="{00000000-0005-0000-0000-000032200000}"/>
    <cellStyle name="Normal 79 2 2 2 4 3 3" xfId="23323" xr:uid="{00000000-0005-0000-0000-00002F5B0000}"/>
    <cellStyle name="Normal 79 2 2 2 4 5" xfId="18310" xr:uid="{00000000-0005-0000-0000-00009A470000}"/>
    <cellStyle name="Normal 79 2 2 2 5" xfId="4864" xr:uid="{00000000-0005-0000-0000-000011130000}"/>
    <cellStyle name="Normal 79 2 2 2 5 2" xfId="14916" xr:uid="{00000000-0005-0000-0000-0000553A0000}"/>
    <cellStyle name="Normal 79 2 2 2 5 2 3" xfId="30011" xr:uid="{00000000-0005-0000-0000-00004F750000}"/>
    <cellStyle name="Normal 79 2 2 2 5 3" xfId="9896" xr:uid="{00000000-0005-0000-0000-0000B9260000}"/>
    <cellStyle name="Normal 79 2 2 2 5 3 3" xfId="24994" xr:uid="{00000000-0005-0000-0000-0000B6610000}"/>
    <cellStyle name="Normal 79 2 2 2 5 5" xfId="19981" xr:uid="{00000000-0005-0000-0000-0000214E0000}"/>
    <cellStyle name="Normal 79 2 2 2 6" xfId="11574" xr:uid="{00000000-0005-0000-0000-0000472D0000}"/>
    <cellStyle name="Normal 79 2 2 2 6 3" xfId="26669" xr:uid="{00000000-0005-0000-0000-000041680000}"/>
    <cellStyle name="Normal 79 2 2 2 7" xfId="6553" xr:uid="{00000000-0005-0000-0000-0000AA190000}"/>
    <cellStyle name="Normal 79 2 2 2 7 3" xfId="21652" xr:uid="{00000000-0005-0000-0000-0000A8540000}"/>
    <cellStyle name="Normal 79 2 2 2 9" xfId="16639" xr:uid="{00000000-0005-0000-0000-000013410000}"/>
    <cellStyle name="Normal 79 2 2 3" xfId="1690" xr:uid="{00000000-0005-0000-0000-0000AA060000}"/>
    <cellStyle name="Normal 79 2 2 3 2" xfId="2529" xr:uid="{00000000-0005-0000-0000-0000F1090000}"/>
    <cellStyle name="Normal 79 2 2 3 2 2" xfId="4218" xr:uid="{00000000-0005-0000-0000-00008B100000}"/>
    <cellStyle name="Normal 79 2 2 3 2 2 2" xfId="14291" xr:uid="{00000000-0005-0000-0000-0000E4370000}"/>
    <cellStyle name="Normal 79 2 2 3 2 2 2 3" xfId="29386" xr:uid="{00000000-0005-0000-0000-0000DE720000}"/>
    <cellStyle name="Normal 79 2 2 3 2 2 3" xfId="9271" xr:uid="{00000000-0005-0000-0000-000048240000}"/>
    <cellStyle name="Normal 79 2 2 3 2 2 3 3" xfId="24369" xr:uid="{00000000-0005-0000-0000-0000455F0000}"/>
    <cellStyle name="Normal 79 2 2 3 2 2 5" xfId="19356" xr:uid="{00000000-0005-0000-0000-0000B04B0000}"/>
    <cellStyle name="Normal 79 2 2 3 2 3" xfId="5910" xr:uid="{00000000-0005-0000-0000-000027170000}"/>
    <cellStyle name="Normal 79 2 2 3 2 3 2" xfId="15962" xr:uid="{00000000-0005-0000-0000-00006B3E0000}"/>
    <cellStyle name="Normal 79 2 2 3 2 3 2 3" xfId="31057" xr:uid="{00000000-0005-0000-0000-000065790000}"/>
    <cellStyle name="Normal 79 2 2 3 2 3 3" xfId="10942" xr:uid="{00000000-0005-0000-0000-0000CF2A0000}"/>
    <cellStyle name="Normal 79 2 2 3 2 3 3 3" xfId="26040" xr:uid="{00000000-0005-0000-0000-0000CC650000}"/>
    <cellStyle name="Normal 79 2 2 3 2 3 5" xfId="21027" xr:uid="{00000000-0005-0000-0000-000037520000}"/>
    <cellStyle name="Normal 79 2 2 3 2 4" xfId="12620" xr:uid="{00000000-0005-0000-0000-00005D310000}"/>
    <cellStyle name="Normal 79 2 2 3 2 4 3" xfId="27715" xr:uid="{00000000-0005-0000-0000-0000576C0000}"/>
    <cellStyle name="Normal 79 2 2 3 2 5" xfId="7599" xr:uid="{00000000-0005-0000-0000-0000C01D0000}"/>
    <cellStyle name="Normal 79 2 2 3 2 5 3" xfId="22698" xr:uid="{00000000-0005-0000-0000-0000BE580000}"/>
    <cellStyle name="Normal 79 2 2 3 2 7" xfId="17685" xr:uid="{00000000-0005-0000-0000-000029450000}"/>
    <cellStyle name="Normal 79 2 2 3 3" xfId="3381" xr:uid="{00000000-0005-0000-0000-0000460D0000}"/>
    <cellStyle name="Normal 79 2 2 3 3 2" xfId="13455" xr:uid="{00000000-0005-0000-0000-0000A0340000}"/>
    <cellStyle name="Normal 79 2 2 3 3 2 3" xfId="28550" xr:uid="{00000000-0005-0000-0000-00009A6F0000}"/>
    <cellStyle name="Normal 79 2 2 3 3 3" xfId="8435" xr:uid="{00000000-0005-0000-0000-000004210000}"/>
    <cellStyle name="Normal 79 2 2 3 3 3 3" xfId="23533" xr:uid="{00000000-0005-0000-0000-0000015C0000}"/>
    <cellStyle name="Normal 79 2 2 3 3 5" xfId="18520" xr:uid="{00000000-0005-0000-0000-00006C480000}"/>
    <cellStyle name="Normal 79 2 2 3 4" xfId="5074" xr:uid="{00000000-0005-0000-0000-0000E3130000}"/>
    <cellStyle name="Normal 79 2 2 3 4 2" xfId="15126" xr:uid="{00000000-0005-0000-0000-0000273B0000}"/>
    <cellStyle name="Normal 79 2 2 3 4 2 3" xfId="30221" xr:uid="{00000000-0005-0000-0000-000021760000}"/>
    <cellStyle name="Normal 79 2 2 3 4 3" xfId="10106" xr:uid="{00000000-0005-0000-0000-00008B270000}"/>
    <cellStyle name="Normal 79 2 2 3 4 3 3" xfId="25204" xr:uid="{00000000-0005-0000-0000-000088620000}"/>
    <cellStyle name="Normal 79 2 2 3 4 5" xfId="20191" xr:uid="{00000000-0005-0000-0000-0000F34E0000}"/>
    <cellStyle name="Normal 79 2 2 3 5" xfId="11784" xr:uid="{00000000-0005-0000-0000-0000192E0000}"/>
    <cellStyle name="Normal 79 2 2 3 5 3" xfId="26879" xr:uid="{00000000-0005-0000-0000-000013690000}"/>
    <cellStyle name="Normal 79 2 2 3 6" xfId="6763" xr:uid="{00000000-0005-0000-0000-00007C1A0000}"/>
    <cellStyle name="Normal 79 2 2 3 6 3" xfId="21862" xr:uid="{00000000-0005-0000-0000-00007A550000}"/>
    <cellStyle name="Normal 79 2 2 3 8" xfId="16849" xr:uid="{00000000-0005-0000-0000-0000E5410000}"/>
    <cellStyle name="Normal 79 2 2 4" xfId="2111" xr:uid="{00000000-0005-0000-0000-00004F080000}"/>
    <cellStyle name="Normal 79 2 2 4 2" xfId="3800" xr:uid="{00000000-0005-0000-0000-0000E90E0000}"/>
    <cellStyle name="Normal 79 2 2 4 2 2" xfId="13873" xr:uid="{00000000-0005-0000-0000-000042360000}"/>
    <cellStyle name="Normal 79 2 2 4 2 2 3" xfId="28968" xr:uid="{00000000-0005-0000-0000-00003C710000}"/>
    <cellStyle name="Normal 79 2 2 4 2 3" xfId="8853" xr:uid="{00000000-0005-0000-0000-0000A6220000}"/>
    <cellStyle name="Normal 79 2 2 4 2 3 3" xfId="23951" xr:uid="{00000000-0005-0000-0000-0000A35D0000}"/>
    <cellStyle name="Normal 79 2 2 4 2 5" xfId="18938" xr:uid="{00000000-0005-0000-0000-00000E4A0000}"/>
    <cellStyle name="Normal 79 2 2 4 3" xfId="5492" xr:uid="{00000000-0005-0000-0000-000085150000}"/>
    <cellStyle name="Normal 79 2 2 4 3 2" xfId="15544" xr:uid="{00000000-0005-0000-0000-0000C93C0000}"/>
    <cellStyle name="Normal 79 2 2 4 3 2 3" xfId="30639" xr:uid="{00000000-0005-0000-0000-0000C3770000}"/>
    <cellStyle name="Normal 79 2 2 4 3 3" xfId="10524" xr:uid="{00000000-0005-0000-0000-00002D290000}"/>
    <cellStyle name="Normal 79 2 2 4 3 3 3" xfId="25622" xr:uid="{00000000-0005-0000-0000-00002A640000}"/>
    <cellStyle name="Normal 79 2 2 4 3 5" xfId="20609" xr:uid="{00000000-0005-0000-0000-000095500000}"/>
    <cellStyle name="Normal 79 2 2 4 4" xfId="12202" xr:uid="{00000000-0005-0000-0000-0000BB2F0000}"/>
    <cellStyle name="Normal 79 2 2 4 4 3" xfId="27297" xr:uid="{00000000-0005-0000-0000-0000B56A0000}"/>
    <cellStyle name="Normal 79 2 2 4 5" xfId="7181" xr:uid="{00000000-0005-0000-0000-00001E1C0000}"/>
    <cellStyle name="Normal 79 2 2 4 5 3" xfId="22280" xr:uid="{00000000-0005-0000-0000-00001C570000}"/>
    <cellStyle name="Normal 79 2 2 4 7" xfId="17267" xr:uid="{00000000-0005-0000-0000-000087430000}"/>
    <cellStyle name="Normal 79 2 2 5" xfId="2963" xr:uid="{00000000-0005-0000-0000-0000A40B0000}"/>
    <cellStyle name="Normal 79 2 2 5 2" xfId="13037" xr:uid="{00000000-0005-0000-0000-0000FE320000}"/>
    <cellStyle name="Normal 79 2 2 5 2 3" xfId="28132" xr:uid="{00000000-0005-0000-0000-0000F86D0000}"/>
    <cellStyle name="Normal 79 2 2 5 3" xfId="8017" xr:uid="{00000000-0005-0000-0000-0000621F0000}"/>
    <cellStyle name="Normal 79 2 2 5 3 3" xfId="23115" xr:uid="{00000000-0005-0000-0000-00005F5A0000}"/>
    <cellStyle name="Normal 79 2 2 5 5" xfId="18102" xr:uid="{00000000-0005-0000-0000-0000CA460000}"/>
    <cellStyle name="Normal 79 2 2 6" xfId="4656" xr:uid="{00000000-0005-0000-0000-000041120000}"/>
    <cellStyle name="Normal 79 2 2 6 2" xfId="14708" xr:uid="{00000000-0005-0000-0000-000085390000}"/>
    <cellStyle name="Normal 79 2 2 6 2 3" xfId="29803" xr:uid="{00000000-0005-0000-0000-00007F740000}"/>
    <cellStyle name="Normal 79 2 2 6 3" xfId="9688" xr:uid="{00000000-0005-0000-0000-0000E9250000}"/>
    <cellStyle name="Normal 79 2 2 6 3 3" xfId="24786" xr:uid="{00000000-0005-0000-0000-0000E6600000}"/>
    <cellStyle name="Normal 79 2 2 6 5" xfId="19773" xr:uid="{00000000-0005-0000-0000-0000514D0000}"/>
    <cellStyle name="Normal 79 2 2 7" xfId="11366" xr:uid="{00000000-0005-0000-0000-0000772C0000}"/>
    <cellStyle name="Normal 79 2 2 7 3" xfId="26461" xr:uid="{00000000-0005-0000-0000-000071670000}"/>
    <cellStyle name="Normal 79 2 2 8" xfId="6345" xr:uid="{00000000-0005-0000-0000-0000DA180000}"/>
    <cellStyle name="Normal 79 2 2 8 3" xfId="21444" xr:uid="{00000000-0005-0000-0000-0000D8530000}"/>
    <cellStyle name="Normal 79 2 3" xfId="1373" xr:uid="{00000000-0005-0000-0000-00006D050000}"/>
    <cellStyle name="Normal 79 2 3 2" xfId="1794" xr:uid="{00000000-0005-0000-0000-000012070000}"/>
    <cellStyle name="Normal 79 2 3 2 2" xfId="2633" xr:uid="{00000000-0005-0000-0000-0000590A0000}"/>
    <cellStyle name="Normal 79 2 3 2 2 2" xfId="4322" xr:uid="{00000000-0005-0000-0000-0000F3100000}"/>
    <cellStyle name="Normal 79 2 3 2 2 2 2" xfId="14395" xr:uid="{00000000-0005-0000-0000-00004C380000}"/>
    <cellStyle name="Normal 79 2 3 2 2 2 2 3" xfId="29490" xr:uid="{00000000-0005-0000-0000-000046730000}"/>
    <cellStyle name="Normal 79 2 3 2 2 2 3" xfId="9375" xr:uid="{00000000-0005-0000-0000-0000B0240000}"/>
    <cellStyle name="Normal 79 2 3 2 2 2 3 3" xfId="24473" xr:uid="{00000000-0005-0000-0000-0000AD5F0000}"/>
    <cellStyle name="Normal 79 2 3 2 2 2 5" xfId="19460" xr:uid="{00000000-0005-0000-0000-0000184C0000}"/>
    <cellStyle name="Normal 79 2 3 2 2 3" xfId="6014" xr:uid="{00000000-0005-0000-0000-00008F170000}"/>
    <cellStyle name="Normal 79 2 3 2 2 3 2" xfId="16066" xr:uid="{00000000-0005-0000-0000-0000D33E0000}"/>
    <cellStyle name="Normal 79 2 3 2 2 3 2 3" xfId="31161" xr:uid="{00000000-0005-0000-0000-0000CD790000}"/>
    <cellStyle name="Normal 79 2 3 2 2 3 3" xfId="11046" xr:uid="{00000000-0005-0000-0000-0000372B0000}"/>
    <cellStyle name="Normal 79 2 3 2 2 3 3 3" xfId="26144" xr:uid="{00000000-0005-0000-0000-000034660000}"/>
    <cellStyle name="Normal 79 2 3 2 2 3 5" xfId="21131" xr:uid="{00000000-0005-0000-0000-00009F520000}"/>
    <cellStyle name="Normal 79 2 3 2 2 4" xfId="12724" xr:uid="{00000000-0005-0000-0000-0000C5310000}"/>
    <cellStyle name="Normal 79 2 3 2 2 4 3" xfId="27819" xr:uid="{00000000-0005-0000-0000-0000BF6C0000}"/>
    <cellStyle name="Normal 79 2 3 2 2 5" xfId="7703" xr:uid="{00000000-0005-0000-0000-0000281E0000}"/>
    <cellStyle name="Normal 79 2 3 2 2 5 3" xfId="22802" xr:uid="{00000000-0005-0000-0000-000026590000}"/>
    <cellStyle name="Normal 79 2 3 2 2 7" xfId="17789" xr:uid="{00000000-0005-0000-0000-000091450000}"/>
    <cellStyle name="Normal 79 2 3 2 3" xfId="3485" xr:uid="{00000000-0005-0000-0000-0000AE0D0000}"/>
    <cellStyle name="Normal 79 2 3 2 3 2" xfId="13559" xr:uid="{00000000-0005-0000-0000-000008350000}"/>
    <cellStyle name="Normal 79 2 3 2 3 2 3" xfId="28654" xr:uid="{00000000-0005-0000-0000-000002700000}"/>
    <cellStyle name="Normal 79 2 3 2 3 3" xfId="8539" xr:uid="{00000000-0005-0000-0000-00006C210000}"/>
    <cellStyle name="Normal 79 2 3 2 3 3 3" xfId="23637" xr:uid="{00000000-0005-0000-0000-0000695C0000}"/>
    <cellStyle name="Normal 79 2 3 2 3 5" xfId="18624" xr:uid="{00000000-0005-0000-0000-0000D4480000}"/>
    <cellStyle name="Normal 79 2 3 2 4" xfId="5178" xr:uid="{00000000-0005-0000-0000-00004B140000}"/>
    <cellStyle name="Normal 79 2 3 2 4 2" xfId="15230" xr:uid="{00000000-0005-0000-0000-00008F3B0000}"/>
    <cellStyle name="Normal 79 2 3 2 4 2 3" xfId="30325" xr:uid="{00000000-0005-0000-0000-000089760000}"/>
    <cellStyle name="Normal 79 2 3 2 4 3" xfId="10210" xr:uid="{00000000-0005-0000-0000-0000F3270000}"/>
    <cellStyle name="Normal 79 2 3 2 4 3 3" xfId="25308" xr:uid="{00000000-0005-0000-0000-0000F0620000}"/>
    <cellStyle name="Normal 79 2 3 2 4 5" xfId="20295" xr:uid="{00000000-0005-0000-0000-00005B4F0000}"/>
    <cellStyle name="Normal 79 2 3 2 5" xfId="11888" xr:uid="{00000000-0005-0000-0000-0000812E0000}"/>
    <cellStyle name="Normal 79 2 3 2 5 3" xfId="26983" xr:uid="{00000000-0005-0000-0000-00007B690000}"/>
    <cellStyle name="Normal 79 2 3 2 6" xfId="6867" xr:uid="{00000000-0005-0000-0000-0000E41A0000}"/>
    <cellStyle name="Normal 79 2 3 2 6 3" xfId="21966" xr:uid="{00000000-0005-0000-0000-0000E2550000}"/>
    <cellStyle name="Normal 79 2 3 2 8" xfId="16953" xr:uid="{00000000-0005-0000-0000-00004D420000}"/>
    <cellStyle name="Normal 79 2 3 3" xfId="2215" xr:uid="{00000000-0005-0000-0000-0000B7080000}"/>
    <cellStyle name="Normal 79 2 3 3 2" xfId="3904" xr:uid="{00000000-0005-0000-0000-0000510F0000}"/>
    <cellStyle name="Normal 79 2 3 3 2 2" xfId="13977" xr:uid="{00000000-0005-0000-0000-0000AA360000}"/>
    <cellStyle name="Normal 79 2 3 3 2 2 3" xfId="29072" xr:uid="{00000000-0005-0000-0000-0000A4710000}"/>
    <cellStyle name="Normal 79 2 3 3 2 3" xfId="8957" xr:uid="{00000000-0005-0000-0000-00000E230000}"/>
    <cellStyle name="Normal 79 2 3 3 2 3 3" xfId="24055" xr:uid="{00000000-0005-0000-0000-00000B5E0000}"/>
    <cellStyle name="Normal 79 2 3 3 2 5" xfId="19042" xr:uid="{00000000-0005-0000-0000-0000764A0000}"/>
    <cellStyle name="Normal 79 2 3 3 3" xfId="5596" xr:uid="{00000000-0005-0000-0000-0000ED150000}"/>
    <cellStyle name="Normal 79 2 3 3 3 2" xfId="15648" xr:uid="{00000000-0005-0000-0000-0000313D0000}"/>
    <cellStyle name="Normal 79 2 3 3 3 2 3" xfId="30743" xr:uid="{00000000-0005-0000-0000-00002B780000}"/>
    <cellStyle name="Normal 79 2 3 3 3 3" xfId="10628" xr:uid="{00000000-0005-0000-0000-000095290000}"/>
    <cellStyle name="Normal 79 2 3 3 3 3 3" xfId="25726" xr:uid="{00000000-0005-0000-0000-000092640000}"/>
    <cellStyle name="Normal 79 2 3 3 3 5" xfId="20713" xr:uid="{00000000-0005-0000-0000-0000FD500000}"/>
    <cellStyle name="Normal 79 2 3 3 4" xfId="12306" xr:uid="{00000000-0005-0000-0000-000023300000}"/>
    <cellStyle name="Normal 79 2 3 3 4 3" xfId="27401" xr:uid="{00000000-0005-0000-0000-00001D6B0000}"/>
    <cellStyle name="Normal 79 2 3 3 5" xfId="7285" xr:uid="{00000000-0005-0000-0000-0000861C0000}"/>
    <cellStyle name="Normal 79 2 3 3 5 3" xfId="22384" xr:uid="{00000000-0005-0000-0000-000084570000}"/>
    <cellStyle name="Normal 79 2 3 3 7" xfId="17371" xr:uid="{00000000-0005-0000-0000-0000EF430000}"/>
    <cellStyle name="Normal 79 2 3 4" xfId="3067" xr:uid="{00000000-0005-0000-0000-00000C0C0000}"/>
    <cellStyle name="Normal 79 2 3 4 2" xfId="13141" xr:uid="{00000000-0005-0000-0000-000066330000}"/>
    <cellStyle name="Normal 79 2 3 4 2 3" xfId="28236" xr:uid="{00000000-0005-0000-0000-0000606E0000}"/>
    <cellStyle name="Normal 79 2 3 4 3" xfId="8121" xr:uid="{00000000-0005-0000-0000-0000CA1F0000}"/>
    <cellStyle name="Normal 79 2 3 4 3 3" xfId="23219" xr:uid="{00000000-0005-0000-0000-0000C75A0000}"/>
    <cellStyle name="Normal 79 2 3 4 5" xfId="18206" xr:uid="{00000000-0005-0000-0000-000032470000}"/>
    <cellStyle name="Normal 79 2 3 5" xfId="4760" xr:uid="{00000000-0005-0000-0000-0000A9120000}"/>
    <cellStyle name="Normal 79 2 3 5 2" xfId="14812" xr:uid="{00000000-0005-0000-0000-0000ED390000}"/>
    <cellStyle name="Normal 79 2 3 5 2 3" xfId="29907" xr:uid="{00000000-0005-0000-0000-0000E7740000}"/>
    <cellStyle name="Normal 79 2 3 5 3" xfId="9792" xr:uid="{00000000-0005-0000-0000-000051260000}"/>
    <cellStyle name="Normal 79 2 3 5 3 3" xfId="24890" xr:uid="{00000000-0005-0000-0000-00004E610000}"/>
    <cellStyle name="Normal 79 2 3 5 5" xfId="19877" xr:uid="{00000000-0005-0000-0000-0000B94D0000}"/>
    <cellStyle name="Normal 79 2 3 6" xfId="11470" xr:uid="{00000000-0005-0000-0000-0000DF2C0000}"/>
    <cellStyle name="Normal 79 2 3 6 3" xfId="26565" xr:uid="{00000000-0005-0000-0000-0000D9670000}"/>
    <cellStyle name="Normal 79 2 3 7" xfId="6449" xr:uid="{00000000-0005-0000-0000-000042190000}"/>
    <cellStyle name="Normal 79 2 3 7 3" xfId="21548" xr:uid="{00000000-0005-0000-0000-000040540000}"/>
    <cellStyle name="Normal 79 2 3 9" xfId="16535" xr:uid="{00000000-0005-0000-0000-0000AB400000}"/>
    <cellStyle name="Normal 79 2 4" xfId="1586" xr:uid="{00000000-0005-0000-0000-000042060000}"/>
    <cellStyle name="Normal 79 2 4 2" xfId="2425" xr:uid="{00000000-0005-0000-0000-000089090000}"/>
    <cellStyle name="Normal 79 2 4 2 2" xfId="4114" xr:uid="{00000000-0005-0000-0000-000023100000}"/>
    <cellStyle name="Normal 79 2 4 2 2 2" xfId="14187" xr:uid="{00000000-0005-0000-0000-00007C370000}"/>
    <cellStyle name="Normal 79 2 4 2 2 2 3" xfId="29282" xr:uid="{00000000-0005-0000-0000-000076720000}"/>
    <cellStyle name="Normal 79 2 4 2 2 3" xfId="9167" xr:uid="{00000000-0005-0000-0000-0000E0230000}"/>
    <cellStyle name="Normal 79 2 4 2 2 3 3" xfId="24265" xr:uid="{00000000-0005-0000-0000-0000DD5E0000}"/>
    <cellStyle name="Normal 79 2 4 2 2 5" xfId="19252" xr:uid="{00000000-0005-0000-0000-0000484B0000}"/>
    <cellStyle name="Normal 79 2 4 2 3" xfId="5806" xr:uid="{00000000-0005-0000-0000-0000BF160000}"/>
    <cellStyle name="Normal 79 2 4 2 3 2" xfId="15858" xr:uid="{00000000-0005-0000-0000-0000033E0000}"/>
    <cellStyle name="Normal 79 2 4 2 3 2 3" xfId="30953" xr:uid="{00000000-0005-0000-0000-0000FD780000}"/>
    <cellStyle name="Normal 79 2 4 2 3 3" xfId="10838" xr:uid="{00000000-0005-0000-0000-0000672A0000}"/>
    <cellStyle name="Normal 79 2 4 2 3 3 3" xfId="25936" xr:uid="{00000000-0005-0000-0000-000064650000}"/>
    <cellStyle name="Normal 79 2 4 2 3 5" xfId="20923" xr:uid="{00000000-0005-0000-0000-0000CF510000}"/>
    <cellStyle name="Normal 79 2 4 2 4" xfId="12516" xr:uid="{00000000-0005-0000-0000-0000F5300000}"/>
    <cellStyle name="Normal 79 2 4 2 4 3" xfId="27611" xr:uid="{00000000-0005-0000-0000-0000EF6B0000}"/>
    <cellStyle name="Normal 79 2 4 2 5" xfId="7495" xr:uid="{00000000-0005-0000-0000-0000581D0000}"/>
    <cellStyle name="Normal 79 2 4 2 5 3" xfId="22594" xr:uid="{00000000-0005-0000-0000-000056580000}"/>
    <cellStyle name="Normal 79 2 4 2 7" xfId="17581" xr:uid="{00000000-0005-0000-0000-0000C1440000}"/>
    <cellStyle name="Normal 79 2 4 3" xfId="3277" xr:uid="{00000000-0005-0000-0000-0000DE0C0000}"/>
    <cellStyle name="Normal 79 2 4 3 2" xfId="13351" xr:uid="{00000000-0005-0000-0000-000038340000}"/>
    <cellStyle name="Normal 79 2 4 3 2 3" xfId="28446" xr:uid="{00000000-0005-0000-0000-0000326F0000}"/>
    <cellStyle name="Normal 79 2 4 3 3" xfId="8331" xr:uid="{00000000-0005-0000-0000-00009C200000}"/>
    <cellStyle name="Normal 79 2 4 3 3 3" xfId="23429" xr:uid="{00000000-0005-0000-0000-0000995B0000}"/>
    <cellStyle name="Normal 79 2 4 3 5" xfId="18416" xr:uid="{00000000-0005-0000-0000-000004480000}"/>
    <cellStyle name="Normal 79 2 4 4" xfId="4970" xr:uid="{00000000-0005-0000-0000-00007B130000}"/>
    <cellStyle name="Normal 79 2 4 4 2" xfId="15022" xr:uid="{00000000-0005-0000-0000-0000BF3A0000}"/>
    <cellStyle name="Normal 79 2 4 4 2 3" xfId="30117" xr:uid="{00000000-0005-0000-0000-0000B9750000}"/>
    <cellStyle name="Normal 79 2 4 4 3" xfId="10002" xr:uid="{00000000-0005-0000-0000-000023270000}"/>
    <cellStyle name="Normal 79 2 4 4 3 3" xfId="25100" xr:uid="{00000000-0005-0000-0000-000020620000}"/>
    <cellStyle name="Normal 79 2 4 4 5" xfId="20087" xr:uid="{00000000-0005-0000-0000-00008B4E0000}"/>
    <cellStyle name="Normal 79 2 4 5" xfId="11680" xr:uid="{00000000-0005-0000-0000-0000B12D0000}"/>
    <cellStyle name="Normal 79 2 4 5 3" xfId="26775" xr:uid="{00000000-0005-0000-0000-0000AB680000}"/>
    <cellStyle name="Normal 79 2 4 6" xfId="6659" xr:uid="{00000000-0005-0000-0000-0000141A0000}"/>
    <cellStyle name="Normal 79 2 4 6 3" xfId="21758" xr:uid="{00000000-0005-0000-0000-000012550000}"/>
    <cellStyle name="Normal 79 2 4 8" xfId="16745" xr:uid="{00000000-0005-0000-0000-00007D410000}"/>
    <cellStyle name="Normal 79 2 5" xfId="2007" xr:uid="{00000000-0005-0000-0000-0000E7070000}"/>
    <cellStyle name="Normal 79 2 5 2" xfId="3696" xr:uid="{00000000-0005-0000-0000-0000810E0000}"/>
    <cellStyle name="Normal 79 2 5 2 2" xfId="13769" xr:uid="{00000000-0005-0000-0000-0000DA350000}"/>
    <cellStyle name="Normal 79 2 5 2 2 3" xfId="28864" xr:uid="{00000000-0005-0000-0000-0000D4700000}"/>
    <cellStyle name="Normal 79 2 5 2 3" xfId="8749" xr:uid="{00000000-0005-0000-0000-00003E220000}"/>
    <cellStyle name="Normal 79 2 5 2 3 3" xfId="23847" xr:uid="{00000000-0005-0000-0000-00003B5D0000}"/>
    <cellStyle name="Normal 79 2 5 2 5" xfId="18834" xr:uid="{00000000-0005-0000-0000-0000A6490000}"/>
    <cellStyle name="Normal 79 2 5 3" xfId="5388" xr:uid="{00000000-0005-0000-0000-00001D150000}"/>
    <cellStyle name="Normal 79 2 5 3 2" xfId="15440" xr:uid="{00000000-0005-0000-0000-0000613C0000}"/>
    <cellStyle name="Normal 79 2 5 3 2 3" xfId="30535" xr:uid="{00000000-0005-0000-0000-00005B770000}"/>
    <cellStyle name="Normal 79 2 5 3 3" xfId="10420" xr:uid="{00000000-0005-0000-0000-0000C5280000}"/>
    <cellStyle name="Normal 79 2 5 3 3 3" xfId="25518" xr:uid="{00000000-0005-0000-0000-0000C2630000}"/>
    <cellStyle name="Normal 79 2 5 3 5" xfId="20505" xr:uid="{00000000-0005-0000-0000-00002D500000}"/>
    <cellStyle name="Normal 79 2 5 4" xfId="12098" xr:uid="{00000000-0005-0000-0000-0000532F0000}"/>
    <cellStyle name="Normal 79 2 5 4 3" xfId="27193" xr:uid="{00000000-0005-0000-0000-00004D6A0000}"/>
    <cellStyle name="Normal 79 2 5 5" xfId="7077" xr:uid="{00000000-0005-0000-0000-0000B61B0000}"/>
    <cellStyle name="Normal 79 2 5 5 3" xfId="22176" xr:uid="{00000000-0005-0000-0000-0000B4560000}"/>
    <cellStyle name="Normal 79 2 5 7" xfId="17163" xr:uid="{00000000-0005-0000-0000-00001F430000}"/>
    <cellStyle name="Normal 79 2 6" xfId="2859" xr:uid="{00000000-0005-0000-0000-00003C0B0000}"/>
    <cellStyle name="Normal 79 2 6 2" xfId="12933" xr:uid="{00000000-0005-0000-0000-000096320000}"/>
    <cellStyle name="Normal 79 2 6 2 3" xfId="28028" xr:uid="{00000000-0005-0000-0000-0000906D0000}"/>
    <cellStyle name="Normal 79 2 6 3" xfId="7913" xr:uid="{00000000-0005-0000-0000-0000FA1E0000}"/>
    <cellStyle name="Normal 79 2 6 3 3" xfId="23011" xr:uid="{00000000-0005-0000-0000-0000F7590000}"/>
    <cellStyle name="Normal 79 2 6 5" xfId="17998" xr:uid="{00000000-0005-0000-0000-000062460000}"/>
    <cellStyle name="Normal 79 2 7" xfId="4552" xr:uid="{00000000-0005-0000-0000-0000D9110000}"/>
    <cellStyle name="Normal 79 2 7 2" xfId="14604" xr:uid="{00000000-0005-0000-0000-00001D390000}"/>
    <cellStyle name="Normal 79 2 7 2 3" xfId="29699" xr:uid="{00000000-0005-0000-0000-000017740000}"/>
    <cellStyle name="Normal 79 2 7 3" xfId="9584" xr:uid="{00000000-0005-0000-0000-000081250000}"/>
    <cellStyle name="Normal 79 2 7 3 3" xfId="24682" xr:uid="{00000000-0005-0000-0000-00007E600000}"/>
    <cellStyle name="Normal 79 2 7 5" xfId="19669" xr:uid="{00000000-0005-0000-0000-0000E94C0000}"/>
    <cellStyle name="Normal 79 2 8" xfId="11262" xr:uid="{00000000-0005-0000-0000-00000F2C0000}"/>
    <cellStyle name="Normal 79 2 8 3" xfId="26357" xr:uid="{00000000-0005-0000-0000-000009670000}"/>
    <cellStyle name="Normal 79 2 9" xfId="6241" xr:uid="{00000000-0005-0000-0000-000072180000}"/>
    <cellStyle name="Normal 79 2 9 3" xfId="21340" xr:uid="{00000000-0005-0000-0000-000070530000}"/>
    <cellStyle name="Normal 79 3" xfId="1206" xr:uid="{00000000-0005-0000-0000-0000C6040000}"/>
    <cellStyle name="Normal 79 3 10" xfId="16379" xr:uid="{00000000-0005-0000-0000-00000F400000}"/>
    <cellStyle name="Normal 79 3 2" xfId="1425" xr:uid="{00000000-0005-0000-0000-0000A1050000}"/>
    <cellStyle name="Normal 79 3 2 2" xfId="1846" xr:uid="{00000000-0005-0000-0000-000046070000}"/>
    <cellStyle name="Normal 79 3 2 2 2" xfId="2685" xr:uid="{00000000-0005-0000-0000-00008D0A0000}"/>
    <cellStyle name="Normal 79 3 2 2 2 2" xfId="4374" xr:uid="{00000000-0005-0000-0000-000027110000}"/>
    <cellStyle name="Normal 79 3 2 2 2 2 2" xfId="14447" xr:uid="{00000000-0005-0000-0000-000080380000}"/>
    <cellStyle name="Normal 79 3 2 2 2 2 2 3" xfId="29542" xr:uid="{00000000-0005-0000-0000-00007A730000}"/>
    <cellStyle name="Normal 79 3 2 2 2 2 3" xfId="9427" xr:uid="{00000000-0005-0000-0000-0000E4240000}"/>
    <cellStyle name="Normal 79 3 2 2 2 2 3 3" xfId="24525" xr:uid="{00000000-0005-0000-0000-0000E15F0000}"/>
    <cellStyle name="Normal 79 3 2 2 2 2 5" xfId="19512" xr:uid="{00000000-0005-0000-0000-00004C4C0000}"/>
    <cellStyle name="Normal 79 3 2 2 2 3" xfId="6066" xr:uid="{00000000-0005-0000-0000-0000C3170000}"/>
    <cellStyle name="Normal 79 3 2 2 2 3 2" xfId="16118" xr:uid="{00000000-0005-0000-0000-0000073F0000}"/>
    <cellStyle name="Normal 79 3 2 2 2 3 2 3" xfId="31213" xr:uid="{00000000-0005-0000-0000-0000017A0000}"/>
    <cellStyle name="Normal 79 3 2 2 2 3 3" xfId="11098" xr:uid="{00000000-0005-0000-0000-00006B2B0000}"/>
    <cellStyle name="Normal 79 3 2 2 2 3 3 3" xfId="26196" xr:uid="{00000000-0005-0000-0000-000068660000}"/>
    <cellStyle name="Normal 79 3 2 2 2 3 5" xfId="21183" xr:uid="{00000000-0005-0000-0000-0000D3520000}"/>
    <cellStyle name="Normal 79 3 2 2 2 4" xfId="12776" xr:uid="{00000000-0005-0000-0000-0000F9310000}"/>
    <cellStyle name="Normal 79 3 2 2 2 4 3" xfId="27871" xr:uid="{00000000-0005-0000-0000-0000F36C0000}"/>
    <cellStyle name="Normal 79 3 2 2 2 5" xfId="7755" xr:uid="{00000000-0005-0000-0000-00005C1E0000}"/>
    <cellStyle name="Normal 79 3 2 2 2 5 3" xfId="22854" xr:uid="{00000000-0005-0000-0000-00005A590000}"/>
    <cellStyle name="Normal 79 3 2 2 2 7" xfId="17841" xr:uid="{00000000-0005-0000-0000-0000C5450000}"/>
    <cellStyle name="Normal 79 3 2 2 3" xfId="3537" xr:uid="{00000000-0005-0000-0000-0000E20D0000}"/>
    <cellStyle name="Normal 79 3 2 2 3 2" xfId="13611" xr:uid="{00000000-0005-0000-0000-00003C350000}"/>
    <cellStyle name="Normal 79 3 2 2 3 2 3" xfId="28706" xr:uid="{00000000-0005-0000-0000-000036700000}"/>
    <cellStyle name="Normal 79 3 2 2 3 3" xfId="8591" xr:uid="{00000000-0005-0000-0000-0000A0210000}"/>
    <cellStyle name="Normal 79 3 2 2 3 3 3" xfId="23689" xr:uid="{00000000-0005-0000-0000-00009D5C0000}"/>
    <cellStyle name="Normal 79 3 2 2 3 5" xfId="18676" xr:uid="{00000000-0005-0000-0000-000008490000}"/>
    <cellStyle name="Normal 79 3 2 2 4" xfId="5230" xr:uid="{00000000-0005-0000-0000-00007F140000}"/>
    <cellStyle name="Normal 79 3 2 2 4 2" xfId="15282" xr:uid="{00000000-0005-0000-0000-0000C33B0000}"/>
    <cellStyle name="Normal 79 3 2 2 4 2 3" xfId="30377" xr:uid="{00000000-0005-0000-0000-0000BD760000}"/>
    <cellStyle name="Normal 79 3 2 2 4 3" xfId="10262" xr:uid="{00000000-0005-0000-0000-000027280000}"/>
    <cellStyle name="Normal 79 3 2 2 4 3 3" xfId="25360" xr:uid="{00000000-0005-0000-0000-000024630000}"/>
    <cellStyle name="Normal 79 3 2 2 4 5" xfId="20347" xr:uid="{00000000-0005-0000-0000-00008F4F0000}"/>
    <cellStyle name="Normal 79 3 2 2 5" xfId="11940" xr:uid="{00000000-0005-0000-0000-0000B52E0000}"/>
    <cellStyle name="Normal 79 3 2 2 5 3" xfId="27035" xr:uid="{00000000-0005-0000-0000-0000AF690000}"/>
    <cellStyle name="Normal 79 3 2 2 6" xfId="6919" xr:uid="{00000000-0005-0000-0000-0000181B0000}"/>
    <cellStyle name="Normal 79 3 2 2 6 3" xfId="22018" xr:uid="{00000000-0005-0000-0000-000016560000}"/>
    <cellStyle name="Normal 79 3 2 2 8" xfId="17005" xr:uid="{00000000-0005-0000-0000-000081420000}"/>
    <cellStyle name="Normal 79 3 2 3" xfId="2267" xr:uid="{00000000-0005-0000-0000-0000EB080000}"/>
    <cellStyle name="Normal 79 3 2 3 2" xfId="3956" xr:uid="{00000000-0005-0000-0000-0000850F0000}"/>
    <cellStyle name="Normal 79 3 2 3 2 2" xfId="14029" xr:uid="{00000000-0005-0000-0000-0000DE360000}"/>
    <cellStyle name="Normal 79 3 2 3 2 2 3" xfId="29124" xr:uid="{00000000-0005-0000-0000-0000D8710000}"/>
    <cellStyle name="Normal 79 3 2 3 2 3" xfId="9009" xr:uid="{00000000-0005-0000-0000-000042230000}"/>
    <cellStyle name="Normal 79 3 2 3 2 3 3" xfId="24107" xr:uid="{00000000-0005-0000-0000-00003F5E0000}"/>
    <cellStyle name="Normal 79 3 2 3 2 5" xfId="19094" xr:uid="{00000000-0005-0000-0000-0000AA4A0000}"/>
    <cellStyle name="Normal 79 3 2 3 3" xfId="5648" xr:uid="{00000000-0005-0000-0000-000021160000}"/>
    <cellStyle name="Normal 79 3 2 3 3 2" xfId="15700" xr:uid="{00000000-0005-0000-0000-0000653D0000}"/>
    <cellStyle name="Normal 79 3 2 3 3 2 3" xfId="30795" xr:uid="{00000000-0005-0000-0000-00005F780000}"/>
    <cellStyle name="Normal 79 3 2 3 3 3" xfId="10680" xr:uid="{00000000-0005-0000-0000-0000C9290000}"/>
    <cellStyle name="Normal 79 3 2 3 3 3 3" xfId="25778" xr:uid="{00000000-0005-0000-0000-0000C6640000}"/>
    <cellStyle name="Normal 79 3 2 3 3 5" xfId="20765" xr:uid="{00000000-0005-0000-0000-000031510000}"/>
    <cellStyle name="Normal 79 3 2 3 4" xfId="12358" xr:uid="{00000000-0005-0000-0000-000057300000}"/>
    <cellStyle name="Normal 79 3 2 3 4 3" xfId="27453" xr:uid="{00000000-0005-0000-0000-0000516B0000}"/>
    <cellStyle name="Normal 79 3 2 3 5" xfId="7337" xr:uid="{00000000-0005-0000-0000-0000BA1C0000}"/>
    <cellStyle name="Normal 79 3 2 3 5 3" xfId="22436" xr:uid="{00000000-0005-0000-0000-0000B8570000}"/>
    <cellStyle name="Normal 79 3 2 3 7" xfId="17423" xr:uid="{00000000-0005-0000-0000-000023440000}"/>
    <cellStyle name="Normal 79 3 2 4" xfId="3119" xr:uid="{00000000-0005-0000-0000-0000400C0000}"/>
    <cellStyle name="Normal 79 3 2 4 2" xfId="13193" xr:uid="{00000000-0005-0000-0000-00009A330000}"/>
    <cellStyle name="Normal 79 3 2 4 2 3" xfId="28288" xr:uid="{00000000-0005-0000-0000-0000946E0000}"/>
    <cellStyle name="Normal 79 3 2 4 3" xfId="8173" xr:uid="{00000000-0005-0000-0000-0000FE1F0000}"/>
    <cellStyle name="Normal 79 3 2 4 3 3" xfId="23271" xr:uid="{00000000-0005-0000-0000-0000FB5A0000}"/>
    <cellStyle name="Normal 79 3 2 4 5" xfId="18258" xr:uid="{00000000-0005-0000-0000-000066470000}"/>
    <cellStyle name="Normal 79 3 2 5" xfId="4812" xr:uid="{00000000-0005-0000-0000-0000DD120000}"/>
    <cellStyle name="Normal 79 3 2 5 2" xfId="14864" xr:uid="{00000000-0005-0000-0000-0000213A0000}"/>
    <cellStyle name="Normal 79 3 2 5 2 3" xfId="29959" xr:uid="{00000000-0005-0000-0000-00001B750000}"/>
    <cellStyle name="Normal 79 3 2 5 3" xfId="9844" xr:uid="{00000000-0005-0000-0000-000085260000}"/>
    <cellStyle name="Normal 79 3 2 5 3 3" xfId="24942" xr:uid="{00000000-0005-0000-0000-000082610000}"/>
    <cellStyle name="Normal 79 3 2 5 5" xfId="19929" xr:uid="{00000000-0005-0000-0000-0000ED4D0000}"/>
    <cellStyle name="Normal 79 3 2 6" xfId="11522" xr:uid="{00000000-0005-0000-0000-0000132D0000}"/>
    <cellStyle name="Normal 79 3 2 6 3" xfId="26617" xr:uid="{00000000-0005-0000-0000-00000D680000}"/>
    <cellStyle name="Normal 79 3 2 7" xfId="6501" xr:uid="{00000000-0005-0000-0000-000076190000}"/>
    <cellStyle name="Normal 79 3 2 7 3" xfId="21600" xr:uid="{00000000-0005-0000-0000-000074540000}"/>
    <cellStyle name="Normal 79 3 2 9" xfId="16587" xr:uid="{00000000-0005-0000-0000-0000DF400000}"/>
    <cellStyle name="Normal 79 3 3" xfId="1638" xr:uid="{00000000-0005-0000-0000-000076060000}"/>
    <cellStyle name="Normal 79 3 3 2" xfId="2477" xr:uid="{00000000-0005-0000-0000-0000BD090000}"/>
    <cellStyle name="Normal 79 3 3 2 2" xfId="4166" xr:uid="{00000000-0005-0000-0000-000057100000}"/>
    <cellStyle name="Normal 79 3 3 2 2 2" xfId="14239" xr:uid="{00000000-0005-0000-0000-0000B0370000}"/>
    <cellStyle name="Normal 79 3 3 2 2 2 3" xfId="29334" xr:uid="{00000000-0005-0000-0000-0000AA720000}"/>
    <cellStyle name="Normal 79 3 3 2 2 3" xfId="9219" xr:uid="{00000000-0005-0000-0000-000014240000}"/>
    <cellStyle name="Normal 79 3 3 2 2 3 3" xfId="24317" xr:uid="{00000000-0005-0000-0000-0000115F0000}"/>
    <cellStyle name="Normal 79 3 3 2 2 5" xfId="19304" xr:uid="{00000000-0005-0000-0000-00007C4B0000}"/>
    <cellStyle name="Normal 79 3 3 2 3" xfId="5858" xr:uid="{00000000-0005-0000-0000-0000F3160000}"/>
    <cellStyle name="Normal 79 3 3 2 3 2" xfId="15910" xr:uid="{00000000-0005-0000-0000-0000373E0000}"/>
    <cellStyle name="Normal 79 3 3 2 3 2 3" xfId="31005" xr:uid="{00000000-0005-0000-0000-000031790000}"/>
    <cellStyle name="Normal 79 3 3 2 3 3" xfId="10890" xr:uid="{00000000-0005-0000-0000-00009B2A0000}"/>
    <cellStyle name="Normal 79 3 3 2 3 3 3" xfId="25988" xr:uid="{00000000-0005-0000-0000-000098650000}"/>
    <cellStyle name="Normal 79 3 3 2 3 5" xfId="20975" xr:uid="{00000000-0005-0000-0000-000003520000}"/>
    <cellStyle name="Normal 79 3 3 2 4" xfId="12568" xr:uid="{00000000-0005-0000-0000-000029310000}"/>
    <cellStyle name="Normal 79 3 3 2 4 3" xfId="27663" xr:uid="{00000000-0005-0000-0000-0000236C0000}"/>
    <cellStyle name="Normal 79 3 3 2 5" xfId="7547" xr:uid="{00000000-0005-0000-0000-00008C1D0000}"/>
    <cellStyle name="Normal 79 3 3 2 5 3" xfId="22646" xr:uid="{00000000-0005-0000-0000-00008A580000}"/>
    <cellStyle name="Normal 79 3 3 2 7" xfId="17633" xr:uid="{00000000-0005-0000-0000-0000F5440000}"/>
    <cellStyle name="Normal 79 3 3 3" xfId="3329" xr:uid="{00000000-0005-0000-0000-0000120D0000}"/>
    <cellStyle name="Normal 79 3 3 3 2" xfId="13403" xr:uid="{00000000-0005-0000-0000-00006C340000}"/>
    <cellStyle name="Normal 79 3 3 3 2 3" xfId="28498" xr:uid="{00000000-0005-0000-0000-0000666F0000}"/>
    <cellStyle name="Normal 79 3 3 3 3" xfId="8383" xr:uid="{00000000-0005-0000-0000-0000D0200000}"/>
    <cellStyle name="Normal 79 3 3 3 3 3" xfId="23481" xr:uid="{00000000-0005-0000-0000-0000CD5B0000}"/>
    <cellStyle name="Normal 79 3 3 3 5" xfId="18468" xr:uid="{00000000-0005-0000-0000-000038480000}"/>
    <cellStyle name="Normal 79 3 3 4" xfId="5022" xr:uid="{00000000-0005-0000-0000-0000AF130000}"/>
    <cellStyle name="Normal 79 3 3 4 2" xfId="15074" xr:uid="{00000000-0005-0000-0000-0000F33A0000}"/>
    <cellStyle name="Normal 79 3 3 4 2 3" xfId="30169" xr:uid="{00000000-0005-0000-0000-0000ED750000}"/>
    <cellStyle name="Normal 79 3 3 4 3" xfId="10054" xr:uid="{00000000-0005-0000-0000-000057270000}"/>
    <cellStyle name="Normal 79 3 3 4 3 3" xfId="25152" xr:uid="{00000000-0005-0000-0000-000054620000}"/>
    <cellStyle name="Normal 79 3 3 4 5" xfId="20139" xr:uid="{00000000-0005-0000-0000-0000BF4E0000}"/>
    <cellStyle name="Normal 79 3 3 5" xfId="11732" xr:uid="{00000000-0005-0000-0000-0000E52D0000}"/>
    <cellStyle name="Normal 79 3 3 5 3" xfId="26827" xr:uid="{00000000-0005-0000-0000-0000DF680000}"/>
    <cellStyle name="Normal 79 3 3 6" xfId="6711" xr:uid="{00000000-0005-0000-0000-0000481A0000}"/>
    <cellStyle name="Normal 79 3 3 6 3" xfId="21810" xr:uid="{00000000-0005-0000-0000-000046550000}"/>
    <cellStyle name="Normal 79 3 3 8" xfId="16797" xr:uid="{00000000-0005-0000-0000-0000B1410000}"/>
    <cellStyle name="Normal 79 3 4" xfId="2059" xr:uid="{00000000-0005-0000-0000-00001B080000}"/>
    <cellStyle name="Normal 79 3 4 2" xfId="3748" xr:uid="{00000000-0005-0000-0000-0000B50E0000}"/>
    <cellStyle name="Normal 79 3 4 2 2" xfId="13821" xr:uid="{00000000-0005-0000-0000-00000E360000}"/>
    <cellStyle name="Normal 79 3 4 2 2 3" xfId="28916" xr:uid="{00000000-0005-0000-0000-000008710000}"/>
    <cellStyle name="Normal 79 3 4 2 3" xfId="8801" xr:uid="{00000000-0005-0000-0000-000072220000}"/>
    <cellStyle name="Normal 79 3 4 2 3 3" xfId="23899" xr:uid="{00000000-0005-0000-0000-00006F5D0000}"/>
    <cellStyle name="Normal 79 3 4 2 5" xfId="18886" xr:uid="{00000000-0005-0000-0000-0000DA490000}"/>
    <cellStyle name="Normal 79 3 4 3" xfId="5440" xr:uid="{00000000-0005-0000-0000-000051150000}"/>
    <cellStyle name="Normal 79 3 4 3 2" xfId="15492" xr:uid="{00000000-0005-0000-0000-0000953C0000}"/>
    <cellStyle name="Normal 79 3 4 3 2 3" xfId="30587" xr:uid="{00000000-0005-0000-0000-00008F770000}"/>
    <cellStyle name="Normal 79 3 4 3 3" xfId="10472" xr:uid="{00000000-0005-0000-0000-0000F9280000}"/>
    <cellStyle name="Normal 79 3 4 3 3 3" xfId="25570" xr:uid="{00000000-0005-0000-0000-0000F6630000}"/>
    <cellStyle name="Normal 79 3 4 3 5" xfId="20557" xr:uid="{00000000-0005-0000-0000-000061500000}"/>
    <cellStyle name="Normal 79 3 4 4" xfId="12150" xr:uid="{00000000-0005-0000-0000-0000872F0000}"/>
    <cellStyle name="Normal 79 3 4 4 3" xfId="27245" xr:uid="{00000000-0005-0000-0000-0000816A0000}"/>
    <cellStyle name="Normal 79 3 4 5" xfId="7129" xr:uid="{00000000-0005-0000-0000-0000EA1B0000}"/>
    <cellStyle name="Normal 79 3 4 5 3" xfId="22228" xr:uid="{00000000-0005-0000-0000-0000E8560000}"/>
    <cellStyle name="Normal 79 3 4 7" xfId="17215" xr:uid="{00000000-0005-0000-0000-000053430000}"/>
    <cellStyle name="Normal 79 3 5" xfId="2911" xr:uid="{00000000-0005-0000-0000-0000700B0000}"/>
    <cellStyle name="Normal 79 3 5 2" xfId="12985" xr:uid="{00000000-0005-0000-0000-0000CA320000}"/>
    <cellStyle name="Normal 79 3 5 2 3" xfId="28080" xr:uid="{00000000-0005-0000-0000-0000C46D0000}"/>
    <cellStyle name="Normal 79 3 5 3" xfId="7965" xr:uid="{00000000-0005-0000-0000-00002E1F0000}"/>
    <cellStyle name="Normal 79 3 5 3 3" xfId="23063" xr:uid="{00000000-0005-0000-0000-00002B5A0000}"/>
    <cellStyle name="Normal 79 3 5 5" xfId="18050" xr:uid="{00000000-0005-0000-0000-000096460000}"/>
    <cellStyle name="Normal 79 3 6" xfId="4604" xr:uid="{00000000-0005-0000-0000-00000D120000}"/>
    <cellStyle name="Normal 79 3 6 2" xfId="14656" xr:uid="{00000000-0005-0000-0000-000051390000}"/>
    <cellStyle name="Normal 79 3 6 2 3" xfId="29751" xr:uid="{00000000-0005-0000-0000-00004B740000}"/>
    <cellStyle name="Normal 79 3 6 3" xfId="9636" xr:uid="{00000000-0005-0000-0000-0000B5250000}"/>
    <cellStyle name="Normal 79 3 6 3 3" xfId="24734" xr:uid="{00000000-0005-0000-0000-0000B2600000}"/>
    <cellStyle name="Normal 79 3 6 5" xfId="19721" xr:uid="{00000000-0005-0000-0000-00001D4D0000}"/>
    <cellStyle name="Normal 79 3 7" xfId="11314" xr:uid="{00000000-0005-0000-0000-0000432C0000}"/>
    <cellStyle name="Normal 79 3 7 3" xfId="26409" xr:uid="{00000000-0005-0000-0000-00003D670000}"/>
    <cellStyle name="Normal 79 3 8" xfId="6293" xr:uid="{00000000-0005-0000-0000-0000A6180000}"/>
    <cellStyle name="Normal 79 3 8 3" xfId="21392" xr:uid="{00000000-0005-0000-0000-0000A4530000}"/>
    <cellStyle name="Normal 79 4" xfId="1319" xr:uid="{00000000-0005-0000-0000-000037050000}"/>
    <cellStyle name="Normal 79 4 2" xfId="1742" xr:uid="{00000000-0005-0000-0000-0000DE060000}"/>
    <cellStyle name="Normal 79 4 2 2" xfId="2581" xr:uid="{00000000-0005-0000-0000-0000250A0000}"/>
    <cellStyle name="Normal 79 4 2 2 2" xfId="4270" xr:uid="{00000000-0005-0000-0000-0000BF100000}"/>
    <cellStyle name="Normal 79 4 2 2 2 2" xfId="14343" xr:uid="{00000000-0005-0000-0000-000018380000}"/>
    <cellStyle name="Normal 79 4 2 2 2 2 3" xfId="29438" xr:uid="{00000000-0005-0000-0000-000012730000}"/>
    <cellStyle name="Normal 79 4 2 2 2 3" xfId="9323" xr:uid="{00000000-0005-0000-0000-00007C240000}"/>
    <cellStyle name="Normal 79 4 2 2 2 3 3" xfId="24421" xr:uid="{00000000-0005-0000-0000-0000795F0000}"/>
    <cellStyle name="Normal 79 4 2 2 2 5" xfId="19408" xr:uid="{00000000-0005-0000-0000-0000E44B0000}"/>
    <cellStyle name="Normal 79 4 2 2 3" xfId="5962" xr:uid="{00000000-0005-0000-0000-00005B170000}"/>
    <cellStyle name="Normal 79 4 2 2 3 2" xfId="16014" xr:uid="{00000000-0005-0000-0000-00009F3E0000}"/>
    <cellStyle name="Normal 79 4 2 2 3 2 3" xfId="31109" xr:uid="{00000000-0005-0000-0000-000099790000}"/>
    <cellStyle name="Normal 79 4 2 2 3 3" xfId="10994" xr:uid="{00000000-0005-0000-0000-0000032B0000}"/>
    <cellStyle name="Normal 79 4 2 2 3 3 3" xfId="26092" xr:uid="{00000000-0005-0000-0000-000000660000}"/>
    <cellStyle name="Normal 79 4 2 2 3 5" xfId="21079" xr:uid="{00000000-0005-0000-0000-00006B520000}"/>
    <cellStyle name="Normal 79 4 2 2 4" xfId="12672" xr:uid="{00000000-0005-0000-0000-000091310000}"/>
    <cellStyle name="Normal 79 4 2 2 4 3" xfId="27767" xr:uid="{00000000-0005-0000-0000-00008B6C0000}"/>
    <cellStyle name="Normal 79 4 2 2 5" xfId="7651" xr:uid="{00000000-0005-0000-0000-0000F41D0000}"/>
    <cellStyle name="Normal 79 4 2 2 5 3" xfId="22750" xr:uid="{00000000-0005-0000-0000-0000F2580000}"/>
    <cellStyle name="Normal 79 4 2 2 7" xfId="17737" xr:uid="{00000000-0005-0000-0000-00005D450000}"/>
    <cellStyle name="Normal 79 4 2 3" xfId="3433" xr:uid="{00000000-0005-0000-0000-00007A0D0000}"/>
    <cellStyle name="Normal 79 4 2 3 2" xfId="13507" xr:uid="{00000000-0005-0000-0000-0000D4340000}"/>
    <cellStyle name="Normal 79 4 2 3 2 3" xfId="28602" xr:uid="{00000000-0005-0000-0000-0000CE6F0000}"/>
    <cellStyle name="Normal 79 4 2 3 3" xfId="8487" xr:uid="{00000000-0005-0000-0000-000038210000}"/>
    <cellStyle name="Normal 79 4 2 3 3 3" xfId="23585" xr:uid="{00000000-0005-0000-0000-0000355C0000}"/>
    <cellStyle name="Normal 79 4 2 3 5" xfId="18572" xr:uid="{00000000-0005-0000-0000-0000A0480000}"/>
    <cellStyle name="Normal 79 4 2 4" xfId="5126" xr:uid="{00000000-0005-0000-0000-000017140000}"/>
    <cellStyle name="Normal 79 4 2 4 2" xfId="15178" xr:uid="{00000000-0005-0000-0000-00005B3B0000}"/>
    <cellStyle name="Normal 79 4 2 4 2 3" xfId="30273" xr:uid="{00000000-0005-0000-0000-000055760000}"/>
    <cellStyle name="Normal 79 4 2 4 3" xfId="10158" xr:uid="{00000000-0005-0000-0000-0000BF270000}"/>
    <cellStyle name="Normal 79 4 2 4 3 3" xfId="25256" xr:uid="{00000000-0005-0000-0000-0000BC620000}"/>
    <cellStyle name="Normal 79 4 2 4 5" xfId="20243" xr:uid="{00000000-0005-0000-0000-0000274F0000}"/>
    <cellStyle name="Normal 79 4 2 5" xfId="11836" xr:uid="{00000000-0005-0000-0000-00004D2E0000}"/>
    <cellStyle name="Normal 79 4 2 5 3" xfId="26931" xr:uid="{00000000-0005-0000-0000-000047690000}"/>
    <cellStyle name="Normal 79 4 2 6" xfId="6815" xr:uid="{00000000-0005-0000-0000-0000B01A0000}"/>
    <cellStyle name="Normal 79 4 2 6 3" xfId="21914" xr:uid="{00000000-0005-0000-0000-0000AE550000}"/>
    <cellStyle name="Normal 79 4 2 8" xfId="16901" xr:uid="{00000000-0005-0000-0000-000019420000}"/>
    <cellStyle name="Normal 79 4 3" xfId="2163" xr:uid="{00000000-0005-0000-0000-000083080000}"/>
    <cellStyle name="Normal 79 4 3 2" xfId="3852" xr:uid="{00000000-0005-0000-0000-00001D0F0000}"/>
    <cellStyle name="Normal 79 4 3 2 2" xfId="13925" xr:uid="{00000000-0005-0000-0000-000076360000}"/>
    <cellStyle name="Normal 79 4 3 2 2 3" xfId="29020" xr:uid="{00000000-0005-0000-0000-000070710000}"/>
    <cellStyle name="Normal 79 4 3 2 3" xfId="8905" xr:uid="{00000000-0005-0000-0000-0000DA220000}"/>
    <cellStyle name="Normal 79 4 3 2 3 3" xfId="24003" xr:uid="{00000000-0005-0000-0000-0000D75D0000}"/>
    <cellStyle name="Normal 79 4 3 2 5" xfId="18990" xr:uid="{00000000-0005-0000-0000-0000424A0000}"/>
    <cellStyle name="Normal 79 4 3 3" xfId="5544" xr:uid="{00000000-0005-0000-0000-0000B9150000}"/>
    <cellStyle name="Normal 79 4 3 3 2" xfId="15596" xr:uid="{00000000-0005-0000-0000-0000FD3C0000}"/>
    <cellStyle name="Normal 79 4 3 3 2 3" xfId="30691" xr:uid="{00000000-0005-0000-0000-0000F7770000}"/>
    <cellStyle name="Normal 79 4 3 3 3" xfId="10576" xr:uid="{00000000-0005-0000-0000-000061290000}"/>
    <cellStyle name="Normal 79 4 3 3 3 3" xfId="25674" xr:uid="{00000000-0005-0000-0000-00005E640000}"/>
    <cellStyle name="Normal 79 4 3 3 5" xfId="20661" xr:uid="{00000000-0005-0000-0000-0000C9500000}"/>
    <cellStyle name="Normal 79 4 3 4" xfId="12254" xr:uid="{00000000-0005-0000-0000-0000EF2F0000}"/>
    <cellStyle name="Normal 79 4 3 4 3" xfId="27349" xr:uid="{00000000-0005-0000-0000-0000E96A0000}"/>
    <cellStyle name="Normal 79 4 3 5" xfId="7233" xr:uid="{00000000-0005-0000-0000-0000521C0000}"/>
    <cellStyle name="Normal 79 4 3 5 3" xfId="22332" xr:uid="{00000000-0005-0000-0000-000050570000}"/>
    <cellStyle name="Normal 79 4 3 7" xfId="17319" xr:uid="{00000000-0005-0000-0000-0000BB430000}"/>
    <cellStyle name="Normal 79 4 4" xfId="3015" xr:uid="{00000000-0005-0000-0000-0000D80B0000}"/>
    <cellStyle name="Normal 79 4 4 2" xfId="13089" xr:uid="{00000000-0005-0000-0000-000032330000}"/>
    <cellStyle name="Normal 79 4 4 2 3" xfId="28184" xr:uid="{00000000-0005-0000-0000-00002C6E0000}"/>
    <cellStyle name="Normal 79 4 4 3" xfId="8069" xr:uid="{00000000-0005-0000-0000-0000961F0000}"/>
    <cellStyle name="Normal 79 4 4 3 3" xfId="23167" xr:uid="{00000000-0005-0000-0000-0000935A0000}"/>
    <cellStyle name="Normal 79 4 4 5" xfId="18154" xr:uid="{00000000-0005-0000-0000-0000FE460000}"/>
    <cellStyle name="Normal 79 4 5" xfId="4708" xr:uid="{00000000-0005-0000-0000-000075120000}"/>
    <cellStyle name="Normal 79 4 5 2" xfId="14760" xr:uid="{00000000-0005-0000-0000-0000B9390000}"/>
    <cellStyle name="Normal 79 4 5 2 3" xfId="29855" xr:uid="{00000000-0005-0000-0000-0000B3740000}"/>
    <cellStyle name="Normal 79 4 5 3" xfId="9740" xr:uid="{00000000-0005-0000-0000-00001D260000}"/>
    <cellStyle name="Normal 79 4 5 3 3" xfId="24838" xr:uid="{00000000-0005-0000-0000-00001A610000}"/>
    <cellStyle name="Normal 79 4 5 5" xfId="19825" xr:uid="{00000000-0005-0000-0000-0000854D0000}"/>
    <cellStyle name="Normal 79 4 6" xfId="11418" xr:uid="{00000000-0005-0000-0000-0000AB2C0000}"/>
    <cellStyle name="Normal 79 4 6 3" xfId="26513" xr:uid="{00000000-0005-0000-0000-0000A5670000}"/>
    <cellStyle name="Normal 79 4 7" xfId="6397" xr:uid="{00000000-0005-0000-0000-00000E190000}"/>
    <cellStyle name="Normal 79 4 7 3" xfId="21496" xr:uid="{00000000-0005-0000-0000-00000C540000}"/>
    <cellStyle name="Normal 79 4 9" xfId="16483" xr:uid="{00000000-0005-0000-0000-000077400000}"/>
    <cellStyle name="Normal 79 5" xfId="1532" xr:uid="{00000000-0005-0000-0000-00000C060000}"/>
    <cellStyle name="Normal 79 5 2" xfId="2373" xr:uid="{00000000-0005-0000-0000-000055090000}"/>
    <cellStyle name="Normal 79 5 2 2" xfId="4062" xr:uid="{00000000-0005-0000-0000-0000EF0F0000}"/>
    <cellStyle name="Normal 79 5 2 2 2" xfId="14135" xr:uid="{00000000-0005-0000-0000-000048370000}"/>
    <cellStyle name="Normal 79 5 2 2 2 3" xfId="29230" xr:uid="{00000000-0005-0000-0000-000042720000}"/>
    <cellStyle name="Normal 79 5 2 2 3" xfId="9115" xr:uid="{00000000-0005-0000-0000-0000AC230000}"/>
    <cellStyle name="Normal 79 5 2 2 3 3" xfId="24213" xr:uid="{00000000-0005-0000-0000-0000A95E0000}"/>
    <cellStyle name="Normal 79 5 2 2 5" xfId="19200" xr:uid="{00000000-0005-0000-0000-0000144B0000}"/>
    <cellStyle name="Normal 79 5 2 3" xfId="5754" xr:uid="{00000000-0005-0000-0000-00008B160000}"/>
    <cellStyle name="Normal 79 5 2 3 2" xfId="15806" xr:uid="{00000000-0005-0000-0000-0000CF3D0000}"/>
    <cellStyle name="Normal 79 5 2 3 2 3" xfId="30901" xr:uid="{00000000-0005-0000-0000-0000C9780000}"/>
    <cellStyle name="Normal 79 5 2 3 3" xfId="10786" xr:uid="{00000000-0005-0000-0000-0000332A0000}"/>
    <cellStyle name="Normal 79 5 2 3 3 3" xfId="25884" xr:uid="{00000000-0005-0000-0000-000030650000}"/>
    <cellStyle name="Normal 79 5 2 3 5" xfId="20871" xr:uid="{00000000-0005-0000-0000-00009B510000}"/>
    <cellStyle name="Normal 79 5 2 4" xfId="12464" xr:uid="{00000000-0005-0000-0000-0000C1300000}"/>
    <cellStyle name="Normal 79 5 2 4 3" xfId="27559" xr:uid="{00000000-0005-0000-0000-0000BB6B0000}"/>
    <cellStyle name="Normal 79 5 2 5" xfId="7443" xr:uid="{00000000-0005-0000-0000-0000241D0000}"/>
    <cellStyle name="Normal 79 5 2 5 3" xfId="22542" xr:uid="{00000000-0005-0000-0000-000022580000}"/>
    <cellStyle name="Normal 79 5 2 7" xfId="17529" xr:uid="{00000000-0005-0000-0000-00008D440000}"/>
    <cellStyle name="Normal 79 5 3" xfId="3225" xr:uid="{00000000-0005-0000-0000-0000AA0C0000}"/>
    <cellStyle name="Normal 79 5 3 2" xfId="13299" xr:uid="{00000000-0005-0000-0000-000004340000}"/>
    <cellStyle name="Normal 79 5 3 2 3" xfId="28394" xr:uid="{00000000-0005-0000-0000-0000FE6E0000}"/>
    <cellStyle name="Normal 79 5 3 3" xfId="8279" xr:uid="{00000000-0005-0000-0000-000068200000}"/>
    <cellStyle name="Normal 79 5 3 3 3" xfId="23377" xr:uid="{00000000-0005-0000-0000-0000655B0000}"/>
    <cellStyle name="Normal 79 5 3 5" xfId="18364" xr:uid="{00000000-0005-0000-0000-0000D0470000}"/>
    <cellStyle name="Normal 79 5 4" xfId="4918" xr:uid="{00000000-0005-0000-0000-000047130000}"/>
    <cellStyle name="Normal 79 5 4 2" xfId="14970" xr:uid="{00000000-0005-0000-0000-00008B3A0000}"/>
    <cellStyle name="Normal 79 5 4 2 3" xfId="30065" xr:uid="{00000000-0005-0000-0000-000085750000}"/>
    <cellStyle name="Normal 79 5 4 3" xfId="9950" xr:uid="{00000000-0005-0000-0000-0000EF260000}"/>
    <cellStyle name="Normal 79 5 4 3 3" xfId="25048" xr:uid="{00000000-0005-0000-0000-0000EC610000}"/>
    <cellStyle name="Normal 79 5 4 5" xfId="20035" xr:uid="{00000000-0005-0000-0000-0000574E0000}"/>
    <cellStyle name="Normal 79 5 5" xfId="11628" xr:uid="{00000000-0005-0000-0000-00007D2D0000}"/>
    <cellStyle name="Normal 79 5 5 3" xfId="26723" xr:uid="{00000000-0005-0000-0000-000077680000}"/>
    <cellStyle name="Normal 79 5 6" xfId="6607" xr:uid="{00000000-0005-0000-0000-0000E0190000}"/>
    <cellStyle name="Normal 79 5 6 3" xfId="21706" xr:uid="{00000000-0005-0000-0000-0000DE540000}"/>
    <cellStyle name="Normal 79 5 8" xfId="16693" xr:uid="{00000000-0005-0000-0000-000049410000}"/>
    <cellStyle name="Normal 79 6" xfId="1953" xr:uid="{00000000-0005-0000-0000-0000B1070000}"/>
    <cellStyle name="Normal 79 6 2" xfId="3644" xr:uid="{00000000-0005-0000-0000-00004D0E0000}"/>
    <cellStyle name="Normal 79 6 2 2" xfId="13717" xr:uid="{00000000-0005-0000-0000-0000A6350000}"/>
    <cellStyle name="Normal 79 6 2 2 3" xfId="28812" xr:uid="{00000000-0005-0000-0000-0000A0700000}"/>
    <cellStyle name="Normal 79 6 2 3" xfId="8697" xr:uid="{00000000-0005-0000-0000-00000A220000}"/>
    <cellStyle name="Normal 79 6 2 3 3" xfId="23795" xr:uid="{00000000-0005-0000-0000-0000075D0000}"/>
    <cellStyle name="Normal 79 6 2 5" xfId="18782" xr:uid="{00000000-0005-0000-0000-000072490000}"/>
    <cellStyle name="Normal 79 6 3" xfId="5336" xr:uid="{00000000-0005-0000-0000-0000E9140000}"/>
    <cellStyle name="Normal 79 6 3 2" xfId="15388" xr:uid="{00000000-0005-0000-0000-00002D3C0000}"/>
    <cellStyle name="Normal 79 6 3 2 3" xfId="30483" xr:uid="{00000000-0005-0000-0000-000027770000}"/>
    <cellStyle name="Normal 79 6 3 3" xfId="10368" xr:uid="{00000000-0005-0000-0000-000091280000}"/>
    <cellStyle name="Normal 79 6 3 3 3" xfId="25466" xr:uid="{00000000-0005-0000-0000-00008E630000}"/>
    <cellStyle name="Normal 79 6 3 5" xfId="20453" xr:uid="{00000000-0005-0000-0000-0000F94F0000}"/>
    <cellStyle name="Normal 79 6 4" xfId="12046" xr:uid="{00000000-0005-0000-0000-00001F2F0000}"/>
    <cellStyle name="Normal 79 6 4 3" xfId="27141" xr:uid="{00000000-0005-0000-0000-0000196A0000}"/>
    <cellStyle name="Normal 79 6 5" xfId="7025" xr:uid="{00000000-0005-0000-0000-0000821B0000}"/>
    <cellStyle name="Normal 79 6 5 3" xfId="22124" xr:uid="{00000000-0005-0000-0000-000080560000}"/>
    <cellStyle name="Normal 79 6 7" xfId="17111" xr:uid="{00000000-0005-0000-0000-0000EB420000}"/>
    <cellStyle name="Normal 79 7" xfId="2798" xr:uid="{00000000-0005-0000-0000-0000FF0A0000}"/>
    <cellStyle name="Normal 79 7 2" xfId="12881" xr:uid="{00000000-0005-0000-0000-000062320000}"/>
    <cellStyle name="Normal 79 7 2 3" xfId="27976" xr:uid="{00000000-0005-0000-0000-00005C6D0000}"/>
    <cellStyle name="Normal 79 7 3" xfId="7860" xr:uid="{00000000-0005-0000-0000-0000C51E0000}"/>
    <cellStyle name="Normal 79 7 3 3" xfId="22959" xr:uid="{00000000-0005-0000-0000-0000C3590000}"/>
    <cellStyle name="Normal 79 7 5" xfId="17946" xr:uid="{00000000-0005-0000-0000-00002E460000}"/>
    <cellStyle name="Normal 79 8" xfId="4496" xr:uid="{00000000-0005-0000-0000-0000A1110000}"/>
    <cellStyle name="Normal 79 8 2" xfId="14552" xr:uid="{00000000-0005-0000-0000-0000E9380000}"/>
    <cellStyle name="Normal 79 8 2 3" xfId="29647" xr:uid="{00000000-0005-0000-0000-0000E3730000}"/>
    <cellStyle name="Normal 79 8 3" xfId="9532" xr:uid="{00000000-0005-0000-0000-00004D250000}"/>
    <cellStyle name="Normal 79 8 3 3" xfId="24630" xr:uid="{00000000-0005-0000-0000-00004A600000}"/>
    <cellStyle name="Normal 79 8 5" xfId="19617" xr:uid="{00000000-0005-0000-0000-0000B54C0000}"/>
    <cellStyle name="Normal 79 9" xfId="11208" xr:uid="{00000000-0005-0000-0000-0000D92B0000}"/>
    <cellStyle name="Normal 79 9 3" xfId="26305" xr:uid="{00000000-0005-0000-0000-0000D5660000}"/>
    <cellStyle name="Normal 8" xfId="173" xr:uid="{00000000-0005-0000-0000-0000B3000000}"/>
    <cellStyle name="Normal 8 2" xfId="520" xr:uid="{00000000-0005-0000-0000-000014020000}"/>
    <cellStyle name="Normal 8 2 2" xfId="31382" xr:uid="{E7765D96-B70F-4D2B-B7DC-B9935ED00D2C}"/>
    <cellStyle name="Normal 8 2 3" xfId="31375" xr:uid="{740C1649-F324-4566-BE79-041C2AB72782}"/>
    <cellStyle name="Normal 8 3" xfId="903" xr:uid="{00000000-0005-0000-0000-000096030000}"/>
    <cellStyle name="Normal 8 3 10" xfId="6234" xr:uid="{00000000-0005-0000-0000-00006B180000}"/>
    <cellStyle name="Normal 8 3 10 3" xfId="21335" xr:uid="{00000000-0005-0000-0000-00006B530000}"/>
    <cellStyle name="Normal 8 3 12" xfId="16320" xr:uid="{00000000-0005-0000-0000-0000D43F0000}"/>
    <cellStyle name="Normal 8 3 2" xfId="1199" xr:uid="{00000000-0005-0000-0000-0000BF040000}"/>
    <cellStyle name="Normal 8 3 2 11" xfId="16374" xr:uid="{00000000-0005-0000-0000-00000A400000}"/>
    <cellStyle name="Normal 8 3 2 2" xfId="1307" xr:uid="{00000000-0005-0000-0000-00002B050000}"/>
    <cellStyle name="Normal 8 3 2 2 10" xfId="16478" xr:uid="{00000000-0005-0000-0000-000072400000}"/>
    <cellStyle name="Normal 8 3 2 2 2" xfId="1524" xr:uid="{00000000-0005-0000-0000-000004060000}"/>
    <cellStyle name="Normal 8 3 2 2 2 2" xfId="1945" xr:uid="{00000000-0005-0000-0000-0000A9070000}"/>
    <cellStyle name="Normal 8 3 2 2 2 2 2" xfId="2784" xr:uid="{00000000-0005-0000-0000-0000F00A0000}"/>
    <cellStyle name="Normal 8 3 2 2 2 2 2 2" xfId="4473" xr:uid="{00000000-0005-0000-0000-00008A110000}"/>
    <cellStyle name="Normal 8 3 2 2 2 2 2 2 2" xfId="14546" xr:uid="{00000000-0005-0000-0000-0000E3380000}"/>
    <cellStyle name="Normal 8 3 2 2 2 2 2 2 2 3" xfId="29641" xr:uid="{00000000-0005-0000-0000-0000DD730000}"/>
    <cellStyle name="Normal 8 3 2 2 2 2 2 2 3" xfId="9526" xr:uid="{00000000-0005-0000-0000-000047250000}"/>
    <cellStyle name="Normal 8 3 2 2 2 2 2 2 3 3" xfId="24624" xr:uid="{00000000-0005-0000-0000-000044600000}"/>
    <cellStyle name="Normal 8 3 2 2 2 2 2 2 5" xfId="19611" xr:uid="{00000000-0005-0000-0000-0000AF4C0000}"/>
    <cellStyle name="Normal 8 3 2 2 2 2 2 3" xfId="6165" xr:uid="{00000000-0005-0000-0000-000026180000}"/>
    <cellStyle name="Normal 8 3 2 2 2 2 2 3 2" xfId="16217" xr:uid="{00000000-0005-0000-0000-00006A3F0000}"/>
    <cellStyle name="Normal 8 3 2 2 2 2 2 3 3" xfId="11197" xr:uid="{00000000-0005-0000-0000-0000CE2B0000}"/>
    <cellStyle name="Normal 8 3 2 2 2 2 2 3 3 3" xfId="26295" xr:uid="{00000000-0005-0000-0000-0000CB660000}"/>
    <cellStyle name="Normal 8 3 2 2 2 2 2 3 5" xfId="21282" xr:uid="{00000000-0005-0000-0000-000036530000}"/>
    <cellStyle name="Normal 8 3 2 2 2 2 2 4" xfId="12875" xr:uid="{00000000-0005-0000-0000-00005C320000}"/>
    <cellStyle name="Normal 8 3 2 2 2 2 2 4 3" xfId="27970" xr:uid="{00000000-0005-0000-0000-0000566D0000}"/>
    <cellStyle name="Normal 8 3 2 2 2 2 2 5" xfId="7854" xr:uid="{00000000-0005-0000-0000-0000BF1E0000}"/>
    <cellStyle name="Normal 8 3 2 2 2 2 2 5 3" xfId="22953" xr:uid="{00000000-0005-0000-0000-0000BD590000}"/>
    <cellStyle name="Normal 8 3 2 2 2 2 2 7" xfId="17940" xr:uid="{00000000-0005-0000-0000-000028460000}"/>
    <cellStyle name="Normal 8 3 2 2 2 2 3" xfId="3636" xr:uid="{00000000-0005-0000-0000-0000450E0000}"/>
    <cellStyle name="Normal 8 3 2 2 2 2 3 2" xfId="13710" xr:uid="{00000000-0005-0000-0000-00009F350000}"/>
    <cellStyle name="Normal 8 3 2 2 2 2 3 2 3" xfId="28805" xr:uid="{00000000-0005-0000-0000-000099700000}"/>
    <cellStyle name="Normal 8 3 2 2 2 2 3 3" xfId="8690" xr:uid="{00000000-0005-0000-0000-000003220000}"/>
    <cellStyle name="Normal 8 3 2 2 2 2 3 3 3" xfId="23788" xr:uid="{00000000-0005-0000-0000-0000005D0000}"/>
    <cellStyle name="Normal 8 3 2 2 2 2 3 5" xfId="18775" xr:uid="{00000000-0005-0000-0000-00006B490000}"/>
    <cellStyle name="Normal 8 3 2 2 2 2 4" xfId="5329" xr:uid="{00000000-0005-0000-0000-0000E2140000}"/>
    <cellStyle name="Normal 8 3 2 2 2 2 4 2" xfId="15381" xr:uid="{00000000-0005-0000-0000-0000263C0000}"/>
    <cellStyle name="Normal 8 3 2 2 2 2 4 2 3" xfId="30476" xr:uid="{00000000-0005-0000-0000-000020770000}"/>
    <cellStyle name="Normal 8 3 2 2 2 2 4 3" xfId="10361" xr:uid="{00000000-0005-0000-0000-00008A280000}"/>
    <cellStyle name="Normal 8 3 2 2 2 2 4 3 3" xfId="25459" xr:uid="{00000000-0005-0000-0000-000087630000}"/>
    <cellStyle name="Normal 8 3 2 2 2 2 4 5" xfId="20446" xr:uid="{00000000-0005-0000-0000-0000F24F0000}"/>
    <cellStyle name="Normal 8 3 2 2 2 2 5" xfId="12039" xr:uid="{00000000-0005-0000-0000-0000182F0000}"/>
    <cellStyle name="Normal 8 3 2 2 2 2 5 3" xfId="27134" xr:uid="{00000000-0005-0000-0000-0000126A0000}"/>
    <cellStyle name="Normal 8 3 2 2 2 2 6" xfId="7018" xr:uid="{00000000-0005-0000-0000-00007B1B0000}"/>
    <cellStyle name="Normal 8 3 2 2 2 2 6 3" xfId="22117" xr:uid="{00000000-0005-0000-0000-000079560000}"/>
    <cellStyle name="Normal 8 3 2 2 2 2 8" xfId="17104" xr:uid="{00000000-0005-0000-0000-0000E4420000}"/>
    <cellStyle name="Normal 8 3 2 2 2 3" xfId="2366" xr:uid="{00000000-0005-0000-0000-00004E090000}"/>
    <cellStyle name="Normal 8 3 2 2 2 3 2" xfId="4055" xr:uid="{00000000-0005-0000-0000-0000E80F0000}"/>
    <cellStyle name="Normal 8 3 2 2 2 3 2 2" xfId="14128" xr:uid="{00000000-0005-0000-0000-000041370000}"/>
    <cellStyle name="Normal 8 3 2 2 2 3 2 2 3" xfId="29223" xr:uid="{00000000-0005-0000-0000-00003B720000}"/>
    <cellStyle name="Normal 8 3 2 2 2 3 2 3" xfId="9108" xr:uid="{00000000-0005-0000-0000-0000A5230000}"/>
    <cellStyle name="Normal 8 3 2 2 2 3 2 3 3" xfId="24206" xr:uid="{00000000-0005-0000-0000-0000A25E0000}"/>
    <cellStyle name="Normal 8 3 2 2 2 3 2 5" xfId="19193" xr:uid="{00000000-0005-0000-0000-00000D4B0000}"/>
    <cellStyle name="Normal 8 3 2 2 2 3 3" xfId="5747" xr:uid="{00000000-0005-0000-0000-000084160000}"/>
    <cellStyle name="Normal 8 3 2 2 2 3 3 2" xfId="15799" xr:uid="{00000000-0005-0000-0000-0000C83D0000}"/>
    <cellStyle name="Normal 8 3 2 2 2 3 3 2 3" xfId="30894" xr:uid="{00000000-0005-0000-0000-0000C2780000}"/>
    <cellStyle name="Normal 8 3 2 2 2 3 3 3" xfId="10779" xr:uid="{00000000-0005-0000-0000-00002C2A0000}"/>
    <cellStyle name="Normal 8 3 2 2 2 3 3 3 3" xfId="25877" xr:uid="{00000000-0005-0000-0000-000029650000}"/>
    <cellStyle name="Normal 8 3 2 2 2 3 3 5" xfId="20864" xr:uid="{00000000-0005-0000-0000-000094510000}"/>
    <cellStyle name="Normal 8 3 2 2 2 3 4" xfId="12457" xr:uid="{00000000-0005-0000-0000-0000BA300000}"/>
    <cellStyle name="Normal 8 3 2 2 2 3 4 3" xfId="27552" xr:uid="{00000000-0005-0000-0000-0000B46B0000}"/>
    <cellStyle name="Normal 8 3 2 2 2 3 5" xfId="7436" xr:uid="{00000000-0005-0000-0000-00001D1D0000}"/>
    <cellStyle name="Normal 8 3 2 2 2 3 5 3" xfId="22535" xr:uid="{00000000-0005-0000-0000-00001B580000}"/>
    <cellStyle name="Normal 8 3 2 2 2 3 7" xfId="17522" xr:uid="{00000000-0005-0000-0000-000086440000}"/>
    <cellStyle name="Normal 8 3 2 2 2 4" xfId="3218" xr:uid="{00000000-0005-0000-0000-0000A30C0000}"/>
    <cellStyle name="Normal 8 3 2 2 2 4 2" xfId="13292" xr:uid="{00000000-0005-0000-0000-0000FD330000}"/>
    <cellStyle name="Normal 8 3 2 2 2 4 2 3" xfId="28387" xr:uid="{00000000-0005-0000-0000-0000F76E0000}"/>
    <cellStyle name="Normal 8 3 2 2 2 4 3" xfId="8272" xr:uid="{00000000-0005-0000-0000-000061200000}"/>
    <cellStyle name="Normal 8 3 2 2 2 4 3 3" xfId="23370" xr:uid="{00000000-0005-0000-0000-00005E5B0000}"/>
    <cellStyle name="Normal 8 3 2 2 2 4 5" xfId="18357" xr:uid="{00000000-0005-0000-0000-0000C9470000}"/>
    <cellStyle name="Normal 8 3 2 2 2 5" xfId="4911" xr:uid="{00000000-0005-0000-0000-000040130000}"/>
    <cellStyle name="Normal 8 3 2 2 2 5 2" xfId="14963" xr:uid="{00000000-0005-0000-0000-0000843A0000}"/>
    <cellStyle name="Normal 8 3 2 2 2 5 2 3" xfId="30058" xr:uid="{00000000-0005-0000-0000-00007E750000}"/>
    <cellStyle name="Normal 8 3 2 2 2 5 3" xfId="9943" xr:uid="{00000000-0005-0000-0000-0000E8260000}"/>
    <cellStyle name="Normal 8 3 2 2 2 5 3 3" xfId="25041" xr:uid="{00000000-0005-0000-0000-0000E5610000}"/>
    <cellStyle name="Normal 8 3 2 2 2 5 5" xfId="20028" xr:uid="{00000000-0005-0000-0000-0000504E0000}"/>
    <cellStyle name="Normal 8 3 2 2 2 6" xfId="11621" xr:uid="{00000000-0005-0000-0000-0000762D0000}"/>
    <cellStyle name="Normal 8 3 2 2 2 6 3" xfId="26716" xr:uid="{00000000-0005-0000-0000-000070680000}"/>
    <cellStyle name="Normal 8 3 2 2 2 7" xfId="6600" xr:uid="{00000000-0005-0000-0000-0000D9190000}"/>
    <cellStyle name="Normal 8 3 2 2 2 7 3" xfId="21699" xr:uid="{00000000-0005-0000-0000-0000D7540000}"/>
    <cellStyle name="Normal 8 3 2 2 2 9" xfId="16686" xr:uid="{00000000-0005-0000-0000-000042410000}"/>
    <cellStyle name="Normal 8 3 2 2 3" xfId="1737" xr:uid="{00000000-0005-0000-0000-0000D9060000}"/>
    <cellStyle name="Normal 8 3 2 2 3 2" xfId="2576" xr:uid="{00000000-0005-0000-0000-0000200A0000}"/>
    <cellStyle name="Normal 8 3 2 2 3 2 2" xfId="4265" xr:uid="{00000000-0005-0000-0000-0000BA100000}"/>
    <cellStyle name="Normal 8 3 2 2 3 2 2 2" xfId="14338" xr:uid="{00000000-0005-0000-0000-000013380000}"/>
    <cellStyle name="Normal 8 3 2 2 3 2 2 2 3" xfId="29433" xr:uid="{00000000-0005-0000-0000-00000D730000}"/>
    <cellStyle name="Normal 8 3 2 2 3 2 2 3" xfId="9318" xr:uid="{00000000-0005-0000-0000-000077240000}"/>
    <cellStyle name="Normal 8 3 2 2 3 2 2 3 3" xfId="24416" xr:uid="{00000000-0005-0000-0000-0000745F0000}"/>
    <cellStyle name="Normal 8 3 2 2 3 2 2 5" xfId="19403" xr:uid="{00000000-0005-0000-0000-0000DF4B0000}"/>
    <cellStyle name="Normal 8 3 2 2 3 2 3" xfId="5957" xr:uid="{00000000-0005-0000-0000-000056170000}"/>
    <cellStyle name="Normal 8 3 2 2 3 2 3 2" xfId="16009" xr:uid="{00000000-0005-0000-0000-00009A3E0000}"/>
    <cellStyle name="Normal 8 3 2 2 3 2 3 2 3" xfId="31104" xr:uid="{00000000-0005-0000-0000-000094790000}"/>
    <cellStyle name="Normal 8 3 2 2 3 2 3 3" xfId="10989" xr:uid="{00000000-0005-0000-0000-0000FE2A0000}"/>
    <cellStyle name="Normal 8 3 2 2 3 2 3 3 3" xfId="26087" xr:uid="{00000000-0005-0000-0000-0000FB650000}"/>
    <cellStyle name="Normal 8 3 2 2 3 2 3 5" xfId="21074" xr:uid="{00000000-0005-0000-0000-000066520000}"/>
    <cellStyle name="Normal 8 3 2 2 3 2 4" xfId="12667" xr:uid="{00000000-0005-0000-0000-00008C310000}"/>
    <cellStyle name="Normal 8 3 2 2 3 2 4 3" xfId="27762" xr:uid="{00000000-0005-0000-0000-0000866C0000}"/>
    <cellStyle name="Normal 8 3 2 2 3 2 5" xfId="7646" xr:uid="{00000000-0005-0000-0000-0000EF1D0000}"/>
    <cellStyle name="Normal 8 3 2 2 3 2 5 3" xfId="22745" xr:uid="{00000000-0005-0000-0000-0000ED580000}"/>
    <cellStyle name="Normal 8 3 2 2 3 2 7" xfId="17732" xr:uid="{00000000-0005-0000-0000-000058450000}"/>
    <cellStyle name="Normal 8 3 2 2 3 3" xfId="3428" xr:uid="{00000000-0005-0000-0000-0000750D0000}"/>
    <cellStyle name="Normal 8 3 2 2 3 3 2" xfId="13502" xr:uid="{00000000-0005-0000-0000-0000CF340000}"/>
    <cellStyle name="Normal 8 3 2 2 3 3 2 3" xfId="28597" xr:uid="{00000000-0005-0000-0000-0000C96F0000}"/>
    <cellStyle name="Normal 8 3 2 2 3 3 3" xfId="8482" xr:uid="{00000000-0005-0000-0000-000033210000}"/>
    <cellStyle name="Normal 8 3 2 2 3 3 3 3" xfId="23580" xr:uid="{00000000-0005-0000-0000-0000305C0000}"/>
    <cellStyle name="Normal 8 3 2 2 3 3 5" xfId="18567" xr:uid="{00000000-0005-0000-0000-00009B480000}"/>
    <cellStyle name="Normal 8 3 2 2 3 4" xfId="5121" xr:uid="{00000000-0005-0000-0000-000012140000}"/>
    <cellStyle name="Normal 8 3 2 2 3 4 2" xfId="15173" xr:uid="{00000000-0005-0000-0000-0000563B0000}"/>
    <cellStyle name="Normal 8 3 2 2 3 4 2 3" xfId="30268" xr:uid="{00000000-0005-0000-0000-000050760000}"/>
    <cellStyle name="Normal 8 3 2 2 3 4 3" xfId="10153" xr:uid="{00000000-0005-0000-0000-0000BA270000}"/>
    <cellStyle name="Normal 8 3 2 2 3 4 3 3" xfId="25251" xr:uid="{00000000-0005-0000-0000-0000B7620000}"/>
    <cellStyle name="Normal 8 3 2 2 3 4 5" xfId="20238" xr:uid="{00000000-0005-0000-0000-0000224F0000}"/>
    <cellStyle name="Normal 8 3 2 2 3 5" xfId="11831" xr:uid="{00000000-0005-0000-0000-0000482E0000}"/>
    <cellStyle name="Normal 8 3 2 2 3 5 3" xfId="26926" xr:uid="{00000000-0005-0000-0000-000042690000}"/>
    <cellStyle name="Normal 8 3 2 2 3 6" xfId="6810" xr:uid="{00000000-0005-0000-0000-0000AB1A0000}"/>
    <cellStyle name="Normal 8 3 2 2 3 6 3" xfId="21909" xr:uid="{00000000-0005-0000-0000-0000A9550000}"/>
    <cellStyle name="Normal 8 3 2 2 3 8" xfId="16896" xr:uid="{00000000-0005-0000-0000-000014420000}"/>
    <cellStyle name="Normal 8 3 2 2 4" xfId="2158" xr:uid="{00000000-0005-0000-0000-00007E080000}"/>
    <cellStyle name="Normal 8 3 2 2 4 2" xfId="3847" xr:uid="{00000000-0005-0000-0000-0000180F0000}"/>
    <cellStyle name="Normal 8 3 2 2 4 2 2" xfId="13920" xr:uid="{00000000-0005-0000-0000-000071360000}"/>
    <cellStyle name="Normal 8 3 2 2 4 2 2 3" xfId="29015" xr:uid="{00000000-0005-0000-0000-00006B710000}"/>
    <cellStyle name="Normal 8 3 2 2 4 2 3" xfId="8900" xr:uid="{00000000-0005-0000-0000-0000D5220000}"/>
    <cellStyle name="Normal 8 3 2 2 4 2 3 3" xfId="23998" xr:uid="{00000000-0005-0000-0000-0000D25D0000}"/>
    <cellStyle name="Normal 8 3 2 2 4 2 5" xfId="18985" xr:uid="{00000000-0005-0000-0000-00003D4A0000}"/>
    <cellStyle name="Normal 8 3 2 2 4 3" xfId="5539" xr:uid="{00000000-0005-0000-0000-0000B4150000}"/>
    <cellStyle name="Normal 8 3 2 2 4 3 2" xfId="15591" xr:uid="{00000000-0005-0000-0000-0000F83C0000}"/>
    <cellStyle name="Normal 8 3 2 2 4 3 2 3" xfId="30686" xr:uid="{00000000-0005-0000-0000-0000F2770000}"/>
    <cellStyle name="Normal 8 3 2 2 4 3 3" xfId="10571" xr:uid="{00000000-0005-0000-0000-00005C290000}"/>
    <cellStyle name="Normal 8 3 2 2 4 3 3 3" xfId="25669" xr:uid="{00000000-0005-0000-0000-000059640000}"/>
    <cellStyle name="Normal 8 3 2 2 4 3 5" xfId="20656" xr:uid="{00000000-0005-0000-0000-0000C4500000}"/>
    <cellStyle name="Normal 8 3 2 2 4 4" xfId="12249" xr:uid="{00000000-0005-0000-0000-0000EA2F0000}"/>
    <cellStyle name="Normal 8 3 2 2 4 4 3" xfId="27344" xr:uid="{00000000-0005-0000-0000-0000E46A0000}"/>
    <cellStyle name="Normal 8 3 2 2 4 5" xfId="7228" xr:uid="{00000000-0005-0000-0000-00004D1C0000}"/>
    <cellStyle name="Normal 8 3 2 2 4 5 3" xfId="22327" xr:uid="{00000000-0005-0000-0000-00004B570000}"/>
    <cellStyle name="Normal 8 3 2 2 4 7" xfId="17314" xr:uid="{00000000-0005-0000-0000-0000B6430000}"/>
    <cellStyle name="Normal 8 3 2 2 5" xfId="3010" xr:uid="{00000000-0005-0000-0000-0000D30B0000}"/>
    <cellStyle name="Normal 8 3 2 2 5 2" xfId="13084" xr:uid="{00000000-0005-0000-0000-00002D330000}"/>
    <cellStyle name="Normal 8 3 2 2 5 2 3" xfId="28179" xr:uid="{00000000-0005-0000-0000-0000276E0000}"/>
    <cellStyle name="Normal 8 3 2 2 5 3" xfId="8064" xr:uid="{00000000-0005-0000-0000-0000911F0000}"/>
    <cellStyle name="Normal 8 3 2 2 5 3 3" xfId="23162" xr:uid="{00000000-0005-0000-0000-00008E5A0000}"/>
    <cellStyle name="Normal 8 3 2 2 5 5" xfId="18149" xr:uid="{00000000-0005-0000-0000-0000F9460000}"/>
    <cellStyle name="Normal 8 3 2 2 6" xfId="4703" xr:uid="{00000000-0005-0000-0000-000070120000}"/>
    <cellStyle name="Normal 8 3 2 2 6 2" xfId="14755" xr:uid="{00000000-0005-0000-0000-0000B4390000}"/>
    <cellStyle name="Normal 8 3 2 2 6 2 3" xfId="29850" xr:uid="{00000000-0005-0000-0000-0000AE740000}"/>
    <cellStyle name="Normal 8 3 2 2 6 3" xfId="9735" xr:uid="{00000000-0005-0000-0000-000018260000}"/>
    <cellStyle name="Normal 8 3 2 2 6 3 3" xfId="24833" xr:uid="{00000000-0005-0000-0000-000015610000}"/>
    <cellStyle name="Normal 8 3 2 2 6 5" xfId="19820" xr:uid="{00000000-0005-0000-0000-0000804D0000}"/>
    <cellStyle name="Normal 8 3 2 2 7" xfId="11413" xr:uid="{00000000-0005-0000-0000-0000A62C0000}"/>
    <cellStyle name="Normal 8 3 2 2 7 3" xfId="26508" xr:uid="{00000000-0005-0000-0000-0000A0670000}"/>
    <cellStyle name="Normal 8 3 2 2 8" xfId="6392" xr:uid="{00000000-0005-0000-0000-000009190000}"/>
    <cellStyle name="Normal 8 3 2 2 8 3" xfId="21491" xr:uid="{00000000-0005-0000-0000-000007540000}"/>
    <cellStyle name="Normal 8 3 2 3" xfId="1420" xr:uid="{00000000-0005-0000-0000-00009C050000}"/>
    <cellStyle name="Normal 8 3 2 3 2" xfId="1841" xr:uid="{00000000-0005-0000-0000-000041070000}"/>
    <cellStyle name="Normal 8 3 2 3 2 2" xfId="2680" xr:uid="{00000000-0005-0000-0000-0000880A0000}"/>
    <cellStyle name="Normal 8 3 2 3 2 2 2" xfId="4369" xr:uid="{00000000-0005-0000-0000-000022110000}"/>
    <cellStyle name="Normal 8 3 2 3 2 2 2 2" xfId="14442" xr:uid="{00000000-0005-0000-0000-00007B380000}"/>
    <cellStyle name="Normal 8 3 2 3 2 2 2 2 3" xfId="29537" xr:uid="{00000000-0005-0000-0000-000075730000}"/>
    <cellStyle name="Normal 8 3 2 3 2 2 2 3" xfId="9422" xr:uid="{00000000-0005-0000-0000-0000DF240000}"/>
    <cellStyle name="Normal 8 3 2 3 2 2 2 3 3" xfId="24520" xr:uid="{00000000-0005-0000-0000-0000DC5F0000}"/>
    <cellStyle name="Normal 8 3 2 3 2 2 2 5" xfId="19507" xr:uid="{00000000-0005-0000-0000-0000474C0000}"/>
    <cellStyle name="Normal 8 3 2 3 2 2 3" xfId="6061" xr:uid="{00000000-0005-0000-0000-0000BE170000}"/>
    <cellStyle name="Normal 8 3 2 3 2 2 3 2" xfId="16113" xr:uid="{00000000-0005-0000-0000-0000023F0000}"/>
    <cellStyle name="Normal 8 3 2 3 2 2 3 2 3" xfId="31208" xr:uid="{00000000-0005-0000-0000-0000FC790000}"/>
    <cellStyle name="Normal 8 3 2 3 2 2 3 3" xfId="11093" xr:uid="{00000000-0005-0000-0000-0000662B0000}"/>
    <cellStyle name="Normal 8 3 2 3 2 2 3 3 3" xfId="26191" xr:uid="{00000000-0005-0000-0000-000063660000}"/>
    <cellStyle name="Normal 8 3 2 3 2 2 3 5" xfId="21178" xr:uid="{00000000-0005-0000-0000-0000CE520000}"/>
    <cellStyle name="Normal 8 3 2 3 2 2 4" xfId="12771" xr:uid="{00000000-0005-0000-0000-0000F4310000}"/>
    <cellStyle name="Normal 8 3 2 3 2 2 4 3" xfId="27866" xr:uid="{00000000-0005-0000-0000-0000EE6C0000}"/>
    <cellStyle name="Normal 8 3 2 3 2 2 5" xfId="7750" xr:uid="{00000000-0005-0000-0000-0000571E0000}"/>
    <cellStyle name="Normal 8 3 2 3 2 2 5 3" xfId="22849" xr:uid="{00000000-0005-0000-0000-000055590000}"/>
    <cellStyle name="Normal 8 3 2 3 2 2 7" xfId="17836" xr:uid="{00000000-0005-0000-0000-0000C0450000}"/>
    <cellStyle name="Normal 8 3 2 3 2 3" xfId="3532" xr:uid="{00000000-0005-0000-0000-0000DD0D0000}"/>
    <cellStyle name="Normal 8 3 2 3 2 3 2" xfId="13606" xr:uid="{00000000-0005-0000-0000-000037350000}"/>
    <cellStyle name="Normal 8 3 2 3 2 3 2 3" xfId="28701" xr:uid="{00000000-0005-0000-0000-000031700000}"/>
    <cellStyle name="Normal 8 3 2 3 2 3 3" xfId="8586" xr:uid="{00000000-0005-0000-0000-00009B210000}"/>
    <cellStyle name="Normal 8 3 2 3 2 3 3 3" xfId="23684" xr:uid="{00000000-0005-0000-0000-0000985C0000}"/>
    <cellStyle name="Normal 8 3 2 3 2 3 5" xfId="18671" xr:uid="{00000000-0005-0000-0000-000003490000}"/>
    <cellStyle name="Normal 8 3 2 3 2 4" xfId="5225" xr:uid="{00000000-0005-0000-0000-00007A140000}"/>
    <cellStyle name="Normal 8 3 2 3 2 4 2" xfId="15277" xr:uid="{00000000-0005-0000-0000-0000BE3B0000}"/>
    <cellStyle name="Normal 8 3 2 3 2 4 2 3" xfId="30372" xr:uid="{00000000-0005-0000-0000-0000B8760000}"/>
    <cellStyle name="Normal 8 3 2 3 2 4 3" xfId="10257" xr:uid="{00000000-0005-0000-0000-000022280000}"/>
    <cellStyle name="Normal 8 3 2 3 2 4 3 3" xfId="25355" xr:uid="{00000000-0005-0000-0000-00001F630000}"/>
    <cellStyle name="Normal 8 3 2 3 2 4 5" xfId="20342" xr:uid="{00000000-0005-0000-0000-00008A4F0000}"/>
    <cellStyle name="Normal 8 3 2 3 2 5" xfId="11935" xr:uid="{00000000-0005-0000-0000-0000B02E0000}"/>
    <cellStyle name="Normal 8 3 2 3 2 5 3" xfId="27030" xr:uid="{00000000-0005-0000-0000-0000AA690000}"/>
    <cellStyle name="Normal 8 3 2 3 2 6" xfId="6914" xr:uid="{00000000-0005-0000-0000-0000131B0000}"/>
    <cellStyle name="Normal 8 3 2 3 2 6 3" xfId="22013" xr:uid="{00000000-0005-0000-0000-000011560000}"/>
    <cellStyle name="Normal 8 3 2 3 2 8" xfId="17000" xr:uid="{00000000-0005-0000-0000-00007C420000}"/>
    <cellStyle name="Normal 8 3 2 3 3" xfId="2262" xr:uid="{00000000-0005-0000-0000-0000E6080000}"/>
    <cellStyle name="Normal 8 3 2 3 3 2" xfId="3951" xr:uid="{00000000-0005-0000-0000-0000800F0000}"/>
    <cellStyle name="Normal 8 3 2 3 3 2 2" xfId="14024" xr:uid="{00000000-0005-0000-0000-0000D9360000}"/>
    <cellStyle name="Normal 8 3 2 3 3 2 2 3" xfId="29119" xr:uid="{00000000-0005-0000-0000-0000D3710000}"/>
    <cellStyle name="Normal 8 3 2 3 3 2 3" xfId="9004" xr:uid="{00000000-0005-0000-0000-00003D230000}"/>
    <cellStyle name="Normal 8 3 2 3 3 2 3 3" xfId="24102" xr:uid="{00000000-0005-0000-0000-00003A5E0000}"/>
    <cellStyle name="Normal 8 3 2 3 3 2 5" xfId="19089" xr:uid="{00000000-0005-0000-0000-0000A54A0000}"/>
    <cellStyle name="Normal 8 3 2 3 3 3" xfId="5643" xr:uid="{00000000-0005-0000-0000-00001C160000}"/>
    <cellStyle name="Normal 8 3 2 3 3 3 2" xfId="15695" xr:uid="{00000000-0005-0000-0000-0000603D0000}"/>
    <cellStyle name="Normal 8 3 2 3 3 3 2 3" xfId="30790" xr:uid="{00000000-0005-0000-0000-00005A780000}"/>
    <cellStyle name="Normal 8 3 2 3 3 3 3" xfId="10675" xr:uid="{00000000-0005-0000-0000-0000C4290000}"/>
    <cellStyle name="Normal 8 3 2 3 3 3 3 3" xfId="25773" xr:uid="{00000000-0005-0000-0000-0000C1640000}"/>
    <cellStyle name="Normal 8 3 2 3 3 3 5" xfId="20760" xr:uid="{00000000-0005-0000-0000-00002C510000}"/>
    <cellStyle name="Normal 8 3 2 3 3 4" xfId="12353" xr:uid="{00000000-0005-0000-0000-000052300000}"/>
    <cellStyle name="Normal 8 3 2 3 3 4 3" xfId="27448" xr:uid="{00000000-0005-0000-0000-00004C6B0000}"/>
    <cellStyle name="Normal 8 3 2 3 3 5" xfId="7332" xr:uid="{00000000-0005-0000-0000-0000B51C0000}"/>
    <cellStyle name="Normal 8 3 2 3 3 5 3" xfId="22431" xr:uid="{00000000-0005-0000-0000-0000B3570000}"/>
    <cellStyle name="Normal 8 3 2 3 3 7" xfId="17418" xr:uid="{00000000-0005-0000-0000-00001E440000}"/>
    <cellStyle name="Normal 8 3 2 3 4" xfId="3114" xr:uid="{00000000-0005-0000-0000-00003B0C0000}"/>
    <cellStyle name="Normal 8 3 2 3 4 2" xfId="13188" xr:uid="{00000000-0005-0000-0000-000095330000}"/>
    <cellStyle name="Normal 8 3 2 3 4 2 3" xfId="28283" xr:uid="{00000000-0005-0000-0000-00008F6E0000}"/>
    <cellStyle name="Normal 8 3 2 3 4 3" xfId="8168" xr:uid="{00000000-0005-0000-0000-0000F91F0000}"/>
    <cellStyle name="Normal 8 3 2 3 4 3 3" xfId="23266" xr:uid="{00000000-0005-0000-0000-0000F65A0000}"/>
    <cellStyle name="Normal 8 3 2 3 4 5" xfId="18253" xr:uid="{00000000-0005-0000-0000-000061470000}"/>
    <cellStyle name="Normal 8 3 2 3 5" xfId="4807" xr:uid="{00000000-0005-0000-0000-0000D8120000}"/>
    <cellStyle name="Normal 8 3 2 3 5 2" xfId="14859" xr:uid="{00000000-0005-0000-0000-00001C3A0000}"/>
    <cellStyle name="Normal 8 3 2 3 5 2 3" xfId="29954" xr:uid="{00000000-0005-0000-0000-000016750000}"/>
    <cellStyle name="Normal 8 3 2 3 5 3" xfId="9839" xr:uid="{00000000-0005-0000-0000-000080260000}"/>
    <cellStyle name="Normal 8 3 2 3 5 3 3" xfId="24937" xr:uid="{00000000-0005-0000-0000-00007D610000}"/>
    <cellStyle name="Normal 8 3 2 3 5 5" xfId="19924" xr:uid="{00000000-0005-0000-0000-0000E84D0000}"/>
    <cellStyle name="Normal 8 3 2 3 6" xfId="11517" xr:uid="{00000000-0005-0000-0000-00000E2D0000}"/>
    <cellStyle name="Normal 8 3 2 3 6 3" xfId="26612" xr:uid="{00000000-0005-0000-0000-000008680000}"/>
    <cellStyle name="Normal 8 3 2 3 7" xfId="6496" xr:uid="{00000000-0005-0000-0000-000071190000}"/>
    <cellStyle name="Normal 8 3 2 3 7 3" xfId="21595" xr:uid="{00000000-0005-0000-0000-00006F540000}"/>
    <cellStyle name="Normal 8 3 2 3 9" xfId="16582" xr:uid="{00000000-0005-0000-0000-0000DA400000}"/>
    <cellStyle name="Normal 8 3 2 4" xfId="1633" xr:uid="{00000000-0005-0000-0000-000071060000}"/>
    <cellStyle name="Normal 8 3 2 4 2" xfId="2472" xr:uid="{00000000-0005-0000-0000-0000B8090000}"/>
    <cellStyle name="Normal 8 3 2 4 2 2" xfId="4161" xr:uid="{00000000-0005-0000-0000-000052100000}"/>
    <cellStyle name="Normal 8 3 2 4 2 2 2" xfId="14234" xr:uid="{00000000-0005-0000-0000-0000AB370000}"/>
    <cellStyle name="Normal 8 3 2 4 2 2 2 3" xfId="29329" xr:uid="{00000000-0005-0000-0000-0000A5720000}"/>
    <cellStyle name="Normal 8 3 2 4 2 2 3" xfId="9214" xr:uid="{00000000-0005-0000-0000-00000F240000}"/>
    <cellStyle name="Normal 8 3 2 4 2 2 3 3" xfId="24312" xr:uid="{00000000-0005-0000-0000-00000C5F0000}"/>
    <cellStyle name="Normal 8 3 2 4 2 2 5" xfId="19299" xr:uid="{00000000-0005-0000-0000-0000774B0000}"/>
    <cellStyle name="Normal 8 3 2 4 2 3" xfId="5853" xr:uid="{00000000-0005-0000-0000-0000EE160000}"/>
    <cellStyle name="Normal 8 3 2 4 2 3 2" xfId="15905" xr:uid="{00000000-0005-0000-0000-0000323E0000}"/>
    <cellStyle name="Normal 8 3 2 4 2 3 2 3" xfId="31000" xr:uid="{00000000-0005-0000-0000-00002C790000}"/>
    <cellStyle name="Normal 8 3 2 4 2 3 3" xfId="10885" xr:uid="{00000000-0005-0000-0000-0000962A0000}"/>
    <cellStyle name="Normal 8 3 2 4 2 3 3 3" xfId="25983" xr:uid="{00000000-0005-0000-0000-000093650000}"/>
    <cellStyle name="Normal 8 3 2 4 2 3 5" xfId="20970" xr:uid="{00000000-0005-0000-0000-0000FE510000}"/>
    <cellStyle name="Normal 8 3 2 4 2 4" xfId="12563" xr:uid="{00000000-0005-0000-0000-000024310000}"/>
    <cellStyle name="Normal 8 3 2 4 2 4 3" xfId="27658" xr:uid="{00000000-0005-0000-0000-00001E6C0000}"/>
    <cellStyle name="Normal 8 3 2 4 2 5" xfId="7542" xr:uid="{00000000-0005-0000-0000-0000871D0000}"/>
    <cellStyle name="Normal 8 3 2 4 2 5 3" xfId="22641" xr:uid="{00000000-0005-0000-0000-000085580000}"/>
    <cellStyle name="Normal 8 3 2 4 2 7" xfId="17628" xr:uid="{00000000-0005-0000-0000-0000F0440000}"/>
    <cellStyle name="Normal 8 3 2 4 3" xfId="3324" xr:uid="{00000000-0005-0000-0000-00000D0D0000}"/>
    <cellStyle name="Normal 8 3 2 4 3 2" xfId="13398" xr:uid="{00000000-0005-0000-0000-000067340000}"/>
    <cellStyle name="Normal 8 3 2 4 3 2 3" xfId="28493" xr:uid="{00000000-0005-0000-0000-0000616F0000}"/>
    <cellStyle name="Normal 8 3 2 4 3 3" xfId="8378" xr:uid="{00000000-0005-0000-0000-0000CB200000}"/>
    <cellStyle name="Normal 8 3 2 4 3 3 3" xfId="23476" xr:uid="{00000000-0005-0000-0000-0000C85B0000}"/>
    <cellStyle name="Normal 8 3 2 4 3 5" xfId="18463" xr:uid="{00000000-0005-0000-0000-000033480000}"/>
    <cellStyle name="Normal 8 3 2 4 4" xfId="5017" xr:uid="{00000000-0005-0000-0000-0000AA130000}"/>
    <cellStyle name="Normal 8 3 2 4 4 2" xfId="15069" xr:uid="{00000000-0005-0000-0000-0000EE3A0000}"/>
    <cellStyle name="Normal 8 3 2 4 4 2 3" xfId="30164" xr:uid="{00000000-0005-0000-0000-0000E8750000}"/>
    <cellStyle name="Normal 8 3 2 4 4 3" xfId="10049" xr:uid="{00000000-0005-0000-0000-000052270000}"/>
    <cellStyle name="Normal 8 3 2 4 4 3 3" xfId="25147" xr:uid="{00000000-0005-0000-0000-00004F620000}"/>
    <cellStyle name="Normal 8 3 2 4 4 5" xfId="20134" xr:uid="{00000000-0005-0000-0000-0000BA4E0000}"/>
    <cellStyle name="Normal 8 3 2 4 5" xfId="11727" xr:uid="{00000000-0005-0000-0000-0000E02D0000}"/>
    <cellStyle name="Normal 8 3 2 4 5 3" xfId="26822" xr:uid="{00000000-0005-0000-0000-0000DA680000}"/>
    <cellStyle name="Normal 8 3 2 4 6" xfId="6706" xr:uid="{00000000-0005-0000-0000-0000431A0000}"/>
    <cellStyle name="Normal 8 3 2 4 6 3" xfId="21805" xr:uid="{00000000-0005-0000-0000-000041550000}"/>
    <cellStyle name="Normal 8 3 2 4 8" xfId="16792" xr:uid="{00000000-0005-0000-0000-0000AC410000}"/>
    <cellStyle name="Normal 8 3 2 5" xfId="2054" xr:uid="{00000000-0005-0000-0000-000016080000}"/>
    <cellStyle name="Normal 8 3 2 5 2" xfId="3743" xr:uid="{00000000-0005-0000-0000-0000B00E0000}"/>
    <cellStyle name="Normal 8 3 2 5 2 2" xfId="13816" xr:uid="{00000000-0005-0000-0000-000009360000}"/>
    <cellStyle name="Normal 8 3 2 5 2 2 3" xfId="28911" xr:uid="{00000000-0005-0000-0000-000003710000}"/>
    <cellStyle name="Normal 8 3 2 5 2 3" xfId="8796" xr:uid="{00000000-0005-0000-0000-00006D220000}"/>
    <cellStyle name="Normal 8 3 2 5 2 3 3" xfId="23894" xr:uid="{00000000-0005-0000-0000-00006A5D0000}"/>
    <cellStyle name="Normal 8 3 2 5 2 5" xfId="18881" xr:uid="{00000000-0005-0000-0000-0000D5490000}"/>
    <cellStyle name="Normal 8 3 2 5 3" xfId="5435" xr:uid="{00000000-0005-0000-0000-00004C150000}"/>
    <cellStyle name="Normal 8 3 2 5 3 2" xfId="15487" xr:uid="{00000000-0005-0000-0000-0000903C0000}"/>
    <cellStyle name="Normal 8 3 2 5 3 2 3" xfId="30582" xr:uid="{00000000-0005-0000-0000-00008A770000}"/>
    <cellStyle name="Normal 8 3 2 5 3 3" xfId="10467" xr:uid="{00000000-0005-0000-0000-0000F4280000}"/>
    <cellStyle name="Normal 8 3 2 5 3 3 3" xfId="25565" xr:uid="{00000000-0005-0000-0000-0000F1630000}"/>
    <cellStyle name="Normal 8 3 2 5 3 5" xfId="20552" xr:uid="{00000000-0005-0000-0000-00005C500000}"/>
    <cellStyle name="Normal 8 3 2 5 4" xfId="12145" xr:uid="{00000000-0005-0000-0000-0000822F0000}"/>
    <cellStyle name="Normal 8 3 2 5 4 3" xfId="27240" xr:uid="{00000000-0005-0000-0000-00007C6A0000}"/>
    <cellStyle name="Normal 8 3 2 5 5" xfId="7124" xr:uid="{00000000-0005-0000-0000-0000E51B0000}"/>
    <cellStyle name="Normal 8 3 2 5 5 3" xfId="22223" xr:uid="{00000000-0005-0000-0000-0000E3560000}"/>
    <cellStyle name="Normal 8 3 2 5 7" xfId="17210" xr:uid="{00000000-0005-0000-0000-00004E430000}"/>
    <cellStyle name="Normal 8 3 2 6" xfId="2906" xr:uid="{00000000-0005-0000-0000-00006B0B0000}"/>
    <cellStyle name="Normal 8 3 2 6 2" xfId="12980" xr:uid="{00000000-0005-0000-0000-0000C5320000}"/>
    <cellStyle name="Normal 8 3 2 6 2 3" xfId="28075" xr:uid="{00000000-0005-0000-0000-0000BF6D0000}"/>
    <cellStyle name="Normal 8 3 2 6 3" xfId="7960" xr:uid="{00000000-0005-0000-0000-0000291F0000}"/>
    <cellStyle name="Normal 8 3 2 6 3 3" xfId="23058" xr:uid="{00000000-0005-0000-0000-0000265A0000}"/>
    <cellStyle name="Normal 8 3 2 6 5" xfId="18045" xr:uid="{00000000-0005-0000-0000-000091460000}"/>
    <cellStyle name="Normal 8 3 2 7" xfId="4599" xr:uid="{00000000-0005-0000-0000-000008120000}"/>
    <cellStyle name="Normal 8 3 2 7 2" xfId="14651" xr:uid="{00000000-0005-0000-0000-00004C390000}"/>
    <cellStyle name="Normal 8 3 2 7 2 3" xfId="29746" xr:uid="{00000000-0005-0000-0000-000046740000}"/>
    <cellStyle name="Normal 8 3 2 7 3" xfId="9631" xr:uid="{00000000-0005-0000-0000-0000B0250000}"/>
    <cellStyle name="Normal 8 3 2 7 3 3" xfId="24729" xr:uid="{00000000-0005-0000-0000-0000AD600000}"/>
    <cellStyle name="Normal 8 3 2 7 5" xfId="19716" xr:uid="{00000000-0005-0000-0000-0000184D0000}"/>
    <cellStyle name="Normal 8 3 2 8" xfId="11309" xr:uid="{00000000-0005-0000-0000-00003E2C0000}"/>
    <cellStyle name="Normal 8 3 2 8 3" xfId="26404" xr:uid="{00000000-0005-0000-0000-000038670000}"/>
    <cellStyle name="Normal 8 3 2 9" xfId="6288" xr:uid="{00000000-0005-0000-0000-0000A1180000}"/>
    <cellStyle name="Normal 8 3 2 9 3" xfId="21387" xr:uid="{00000000-0005-0000-0000-00009F530000}"/>
    <cellStyle name="Normal 8 3 3" xfId="1253" xr:uid="{00000000-0005-0000-0000-0000F5040000}"/>
    <cellStyle name="Normal 8 3 3 10" xfId="16426" xr:uid="{00000000-0005-0000-0000-00003E400000}"/>
    <cellStyle name="Normal 8 3 3 2" xfId="1472" xr:uid="{00000000-0005-0000-0000-0000D0050000}"/>
    <cellStyle name="Normal 8 3 3 2 2" xfId="1893" xr:uid="{00000000-0005-0000-0000-000075070000}"/>
    <cellStyle name="Normal 8 3 3 2 2 2" xfId="2732" xr:uid="{00000000-0005-0000-0000-0000BC0A0000}"/>
    <cellStyle name="Normal 8 3 3 2 2 2 2" xfId="4421" xr:uid="{00000000-0005-0000-0000-000056110000}"/>
    <cellStyle name="Normal 8 3 3 2 2 2 2 2" xfId="14494" xr:uid="{00000000-0005-0000-0000-0000AF380000}"/>
    <cellStyle name="Normal 8 3 3 2 2 2 2 2 3" xfId="29589" xr:uid="{00000000-0005-0000-0000-0000A9730000}"/>
    <cellStyle name="Normal 8 3 3 2 2 2 2 3" xfId="9474" xr:uid="{00000000-0005-0000-0000-000013250000}"/>
    <cellStyle name="Normal 8 3 3 2 2 2 2 3 3" xfId="24572" xr:uid="{00000000-0005-0000-0000-000010600000}"/>
    <cellStyle name="Normal 8 3 3 2 2 2 2 5" xfId="19559" xr:uid="{00000000-0005-0000-0000-00007B4C0000}"/>
    <cellStyle name="Normal 8 3 3 2 2 2 3" xfId="6113" xr:uid="{00000000-0005-0000-0000-0000F2170000}"/>
    <cellStyle name="Normal 8 3 3 2 2 2 3 2" xfId="16165" xr:uid="{00000000-0005-0000-0000-0000363F0000}"/>
    <cellStyle name="Normal 8 3 3 2 2 2 3 2 3" xfId="31260" xr:uid="{00000000-0005-0000-0000-0000307A0000}"/>
    <cellStyle name="Normal 8 3 3 2 2 2 3 3" xfId="11145" xr:uid="{00000000-0005-0000-0000-00009A2B0000}"/>
    <cellStyle name="Normal 8 3 3 2 2 2 3 3 3" xfId="26243" xr:uid="{00000000-0005-0000-0000-000097660000}"/>
    <cellStyle name="Normal 8 3 3 2 2 2 3 5" xfId="21230" xr:uid="{00000000-0005-0000-0000-000002530000}"/>
    <cellStyle name="Normal 8 3 3 2 2 2 4" xfId="12823" xr:uid="{00000000-0005-0000-0000-000028320000}"/>
    <cellStyle name="Normal 8 3 3 2 2 2 4 3" xfId="27918" xr:uid="{00000000-0005-0000-0000-0000226D0000}"/>
    <cellStyle name="Normal 8 3 3 2 2 2 5" xfId="7802" xr:uid="{00000000-0005-0000-0000-00008B1E0000}"/>
    <cellStyle name="Normal 8 3 3 2 2 2 5 3" xfId="22901" xr:uid="{00000000-0005-0000-0000-000089590000}"/>
    <cellStyle name="Normal 8 3 3 2 2 2 7" xfId="17888" xr:uid="{00000000-0005-0000-0000-0000F4450000}"/>
    <cellStyle name="Normal 8 3 3 2 2 3" xfId="3584" xr:uid="{00000000-0005-0000-0000-0000110E0000}"/>
    <cellStyle name="Normal 8 3 3 2 2 3 2" xfId="13658" xr:uid="{00000000-0005-0000-0000-00006B350000}"/>
    <cellStyle name="Normal 8 3 3 2 2 3 2 3" xfId="28753" xr:uid="{00000000-0005-0000-0000-000065700000}"/>
    <cellStyle name="Normal 8 3 3 2 2 3 3" xfId="8638" xr:uid="{00000000-0005-0000-0000-0000CF210000}"/>
    <cellStyle name="Normal 8 3 3 2 2 3 3 3" xfId="23736" xr:uid="{00000000-0005-0000-0000-0000CC5C0000}"/>
    <cellStyle name="Normal 8 3 3 2 2 3 5" xfId="18723" xr:uid="{00000000-0005-0000-0000-000037490000}"/>
    <cellStyle name="Normal 8 3 3 2 2 4" xfId="5277" xr:uid="{00000000-0005-0000-0000-0000AE140000}"/>
    <cellStyle name="Normal 8 3 3 2 2 4 2" xfId="15329" xr:uid="{00000000-0005-0000-0000-0000F23B0000}"/>
    <cellStyle name="Normal 8 3 3 2 2 4 2 3" xfId="30424" xr:uid="{00000000-0005-0000-0000-0000EC760000}"/>
    <cellStyle name="Normal 8 3 3 2 2 4 3" xfId="10309" xr:uid="{00000000-0005-0000-0000-000056280000}"/>
    <cellStyle name="Normal 8 3 3 2 2 4 3 3" xfId="25407" xr:uid="{00000000-0005-0000-0000-000053630000}"/>
    <cellStyle name="Normal 8 3 3 2 2 4 5" xfId="20394" xr:uid="{00000000-0005-0000-0000-0000BE4F0000}"/>
    <cellStyle name="Normal 8 3 3 2 2 5" xfId="11987" xr:uid="{00000000-0005-0000-0000-0000E42E0000}"/>
    <cellStyle name="Normal 8 3 3 2 2 5 3" xfId="27082" xr:uid="{00000000-0005-0000-0000-0000DE690000}"/>
    <cellStyle name="Normal 8 3 3 2 2 6" xfId="6966" xr:uid="{00000000-0005-0000-0000-0000471B0000}"/>
    <cellStyle name="Normal 8 3 3 2 2 6 3" xfId="22065" xr:uid="{00000000-0005-0000-0000-000045560000}"/>
    <cellStyle name="Normal 8 3 3 2 2 8" xfId="17052" xr:uid="{00000000-0005-0000-0000-0000B0420000}"/>
    <cellStyle name="Normal 8 3 3 2 3" xfId="2314" xr:uid="{00000000-0005-0000-0000-00001A090000}"/>
    <cellStyle name="Normal 8 3 3 2 3 2" xfId="4003" xr:uid="{00000000-0005-0000-0000-0000B40F0000}"/>
    <cellStyle name="Normal 8 3 3 2 3 2 2" xfId="14076" xr:uid="{00000000-0005-0000-0000-00000D370000}"/>
    <cellStyle name="Normal 8 3 3 2 3 2 2 3" xfId="29171" xr:uid="{00000000-0005-0000-0000-000007720000}"/>
    <cellStyle name="Normal 8 3 3 2 3 2 3" xfId="9056" xr:uid="{00000000-0005-0000-0000-000071230000}"/>
    <cellStyle name="Normal 8 3 3 2 3 2 3 3" xfId="24154" xr:uid="{00000000-0005-0000-0000-00006E5E0000}"/>
    <cellStyle name="Normal 8 3 3 2 3 2 5" xfId="19141" xr:uid="{00000000-0005-0000-0000-0000D94A0000}"/>
    <cellStyle name="Normal 8 3 3 2 3 3" xfId="5695" xr:uid="{00000000-0005-0000-0000-000050160000}"/>
    <cellStyle name="Normal 8 3 3 2 3 3 2" xfId="15747" xr:uid="{00000000-0005-0000-0000-0000943D0000}"/>
    <cellStyle name="Normal 8 3 3 2 3 3 2 3" xfId="30842" xr:uid="{00000000-0005-0000-0000-00008E780000}"/>
    <cellStyle name="Normal 8 3 3 2 3 3 3" xfId="10727" xr:uid="{00000000-0005-0000-0000-0000F8290000}"/>
    <cellStyle name="Normal 8 3 3 2 3 3 3 3" xfId="25825" xr:uid="{00000000-0005-0000-0000-0000F5640000}"/>
    <cellStyle name="Normal 8 3 3 2 3 3 5" xfId="20812" xr:uid="{00000000-0005-0000-0000-000060510000}"/>
    <cellStyle name="Normal 8 3 3 2 3 4" xfId="12405" xr:uid="{00000000-0005-0000-0000-000086300000}"/>
    <cellStyle name="Normal 8 3 3 2 3 4 3" xfId="27500" xr:uid="{00000000-0005-0000-0000-0000806B0000}"/>
    <cellStyle name="Normal 8 3 3 2 3 5" xfId="7384" xr:uid="{00000000-0005-0000-0000-0000E91C0000}"/>
    <cellStyle name="Normal 8 3 3 2 3 5 3" xfId="22483" xr:uid="{00000000-0005-0000-0000-0000E7570000}"/>
    <cellStyle name="Normal 8 3 3 2 3 7" xfId="17470" xr:uid="{00000000-0005-0000-0000-000052440000}"/>
    <cellStyle name="Normal 8 3 3 2 4" xfId="3166" xr:uid="{00000000-0005-0000-0000-00006F0C0000}"/>
    <cellStyle name="Normal 8 3 3 2 4 2" xfId="13240" xr:uid="{00000000-0005-0000-0000-0000C9330000}"/>
    <cellStyle name="Normal 8 3 3 2 4 2 3" xfId="28335" xr:uid="{00000000-0005-0000-0000-0000C36E0000}"/>
    <cellStyle name="Normal 8 3 3 2 4 3" xfId="8220" xr:uid="{00000000-0005-0000-0000-00002D200000}"/>
    <cellStyle name="Normal 8 3 3 2 4 3 3" xfId="23318" xr:uid="{00000000-0005-0000-0000-00002A5B0000}"/>
    <cellStyle name="Normal 8 3 3 2 4 5" xfId="18305" xr:uid="{00000000-0005-0000-0000-000095470000}"/>
    <cellStyle name="Normal 8 3 3 2 5" xfId="4859" xr:uid="{00000000-0005-0000-0000-00000C130000}"/>
    <cellStyle name="Normal 8 3 3 2 5 2" xfId="14911" xr:uid="{00000000-0005-0000-0000-0000503A0000}"/>
    <cellStyle name="Normal 8 3 3 2 5 2 3" xfId="30006" xr:uid="{00000000-0005-0000-0000-00004A750000}"/>
    <cellStyle name="Normal 8 3 3 2 5 3" xfId="9891" xr:uid="{00000000-0005-0000-0000-0000B4260000}"/>
    <cellStyle name="Normal 8 3 3 2 5 3 3" xfId="24989" xr:uid="{00000000-0005-0000-0000-0000B1610000}"/>
    <cellStyle name="Normal 8 3 3 2 5 5" xfId="19976" xr:uid="{00000000-0005-0000-0000-00001C4E0000}"/>
    <cellStyle name="Normal 8 3 3 2 6" xfId="11569" xr:uid="{00000000-0005-0000-0000-0000422D0000}"/>
    <cellStyle name="Normal 8 3 3 2 6 3" xfId="26664" xr:uid="{00000000-0005-0000-0000-00003C680000}"/>
    <cellStyle name="Normal 8 3 3 2 7" xfId="6548" xr:uid="{00000000-0005-0000-0000-0000A5190000}"/>
    <cellStyle name="Normal 8 3 3 2 7 3" xfId="21647" xr:uid="{00000000-0005-0000-0000-0000A3540000}"/>
    <cellStyle name="Normal 8 3 3 2 9" xfId="16634" xr:uid="{00000000-0005-0000-0000-00000E410000}"/>
    <cellStyle name="Normal 8 3 3 3" xfId="1685" xr:uid="{00000000-0005-0000-0000-0000A5060000}"/>
    <cellStyle name="Normal 8 3 3 3 2" xfId="2524" xr:uid="{00000000-0005-0000-0000-0000EC090000}"/>
    <cellStyle name="Normal 8 3 3 3 2 2" xfId="4213" xr:uid="{00000000-0005-0000-0000-000086100000}"/>
    <cellStyle name="Normal 8 3 3 3 2 2 2" xfId="14286" xr:uid="{00000000-0005-0000-0000-0000DF370000}"/>
    <cellStyle name="Normal 8 3 3 3 2 2 2 3" xfId="29381" xr:uid="{00000000-0005-0000-0000-0000D9720000}"/>
    <cellStyle name="Normal 8 3 3 3 2 2 3" xfId="9266" xr:uid="{00000000-0005-0000-0000-000043240000}"/>
    <cellStyle name="Normal 8 3 3 3 2 2 3 3" xfId="24364" xr:uid="{00000000-0005-0000-0000-0000405F0000}"/>
    <cellStyle name="Normal 8 3 3 3 2 2 5" xfId="19351" xr:uid="{00000000-0005-0000-0000-0000AB4B0000}"/>
    <cellStyle name="Normal 8 3 3 3 2 3" xfId="5905" xr:uid="{00000000-0005-0000-0000-000022170000}"/>
    <cellStyle name="Normal 8 3 3 3 2 3 2" xfId="15957" xr:uid="{00000000-0005-0000-0000-0000663E0000}"/>
    <cellStyle name="Normal 8 3 3 3 2 3 2 3" xfId="31052" xr:uid="{00000000-0005-0000-0000-000060790000}"/>
    <cellStyle name="Normal 8 3 3 3 2 3 3" xfId="10937" xr:uid="{00000000-0005-0000-0000-0000CA2A0000}"/>
    <cellStyle name="Normal 8 3 3 3 2 3 3 3" xfId="26035" xr:uid="{00000000-0005-0000-0000-0000C7650000}"/>
    <cellStyle name="Normal 8 3 3 3 2 3 5" xfId="21022" xr:uid="{00000000-0005-0000-0000-000032520000}"/>
    <cellStyle name="Normal 8 3 3 3 2 4" xfId="12615" xr:uid="{00000000-0005-0000-0000-000058310000}"/>
    <cellStyle name="Normal 8 3 3 3 2 4 3" xfId="27710" xr:uid="{00000000-0005-0000-0000-0000526C0000}"/>
    <cellStyle name="Normal 8 3 3 3 2 5" xfId="7594" xr:uid="{00000000-0005-0000-0000-0000BB1D0000}"/>
    <cellStyle name="Normal 8 3 3 3 2 5 3" xfId="22693" xr:uid="{00000000-0005-0000-0000-0000B9580000}"/>
    <cellStyle name="Normal 8 3 3 3 2 7" xfId="17680" xr:uid="{00000000-0005-0000-0000-000024450000}"/>
    <cellStyle name="Normal 8 3 3 3 3" xfId="3376" xr:uid="{00000000-0005-0000-0000-0000410D0000}"/>
    <cellStyle name="Normal 8 3 3 3 3 2" xfId="13450" xr:uid="{00000000-0005-0000-0000-00009B340000}"/>
    <cellStyle name="Normal 8 3 3 3 3 2 3" xfId="28545" xr:uid="{00000000-0005-0000-0000-0000956F0000}"/>
    <cellStyle name="Normal 8 3 3 3 3 3" xfId="8430" xr:uid="{00000000-0005-0000-0000-0000FF200000}"/>
    <cellStyle name="Normal 8 3 3 3 3 3 3" xfId="23528" xr:uid="{00000000-0005-0000-0000-0000FC5B0000}"/>
    <cellStyle name="Normal 8 3 3 3 3 5" xfId="18515" xr:uid="{00000000-0005-0000-0000-000067480000}"/>
    <cellStyle name="Normal 8 3 3 3 4" xfId="5069" xr:uid="{00000000-0005-0000-0000-0000DE130000}"/>
    <cellStyle name="Normal 8 3 3 3 4 2" xfId="15121" xr:uid="{00000000-0005-0000-0000-0000223B0000}"/>
    <cellStyle name="Normal 8 3 3 3 4 2 3" xfId="30216" xr:uid="{00000000-0005-0000-0000-00001C760000}"/>
    <cellStyle name="Normal 8 3 3 3 4 3" xfId="10101" xr:uid="{00000000-0005-0000-0000-000086270000}"/>
    <cellStyle name="Normal 8 3 3 3 4 3 3" xfId="25199" xr:uid="{00000000-0005-0000-0000-000083620000}"/>
    <cellStyle name="Normal 8 3 3 3 4 5" xfId="20186" xr:uid="{00000000-0005-0000-0000-0000EE4E0000}"/>
    <cellStyle name="Normal 8 3 3 3 5" xfId="11779" xr:uid="{00000000-0005-0000-0000-0000142E0000}"/>
    <cellStyle name="Normal 8 3 3 3 5 3" xfId="26874" xr:uid="{00000000-0005-0000-0000-00000E690000}"/>
    <cellStyle name="Normal 8 3 3 3 6" xfId="6758" xr:uid="{00000000-0005-0000-0000-0000771A0000}"/>
    <cellStyle name="Normal 8 3 3 3 6 3" xfId="21857" xr:uid="{00000000-0005-0000-0000-000075550000}"/>
    <cellStyle name="Normal 8 3 3 3 8" xfId="16844" xr:uid="{00000000-0005-0000-0000-0000E0410000}"/>
    <cellStyle name="Normal 8 3 3 4" xfId="2106" xr:uid="{00000000-0005-0000-0000-00004A080000}"/>
    <cellStyle name="Normal 8 3 3 4 2" xfId="3795" xr:uid="{00000000-0005-0000-0000-0000E40E0000}"/>
    <cellStyle name="Normal 8 3 3 4 2 2" xfId="13868" xr:uid="{00000000-0005-0000-0000-00003D360000}"/>
    <cellStyle name="Normal 8 3 3 4 2 2 3" xfId="28963" xr:uid="{00000000-0005-0000-0000-000037710000}"/>
    <cellStyle name="Normal 8 3 3 4 2 3" xfId="8848" xr:uid="{00000000-0005-0000-0000-0000A1220000}"/>
    <cellStyle name="Normal 8 3 3 4 2 3 3" xfId="23946" xr:uid="{00000000-0005-0000-0000-00009E5D0000}"/>
    <cellStyle name="Normal 8 3 3 4 2 5" xfId="18933" xr:uid="{00000000-0005-0000-0000-0000094A0000}"/>
    <cellStyle name="Normal 8 3 3 4 3" xfId="5487" xr:uid="{00000000-0005-0000-0000-000080150000}"/>
    <cellStyle name="Normal 8 3 3 4 3 2" xfId="15539" xr:uid="{00000000-0005-0000-0000-0000C43C0000}"/>
    <cellStyle name="Normal 8 3 3 4 3 2 3" xfId="30634" xr:uid="{00000000-0005-0000-0000-0000BE770000}"/>
    <cellStyle name="Normal 8 3 3 4 3 3" xfId="10519" xr:uid="{00000000-0005-0000-0000-000028290000}"/>
    <cellStyle name="Normal 8 3 3 4 3 3 3" xfId="25617" xr:uid="{00000000-0005-0000-0000-000025640000}"/>
    <cellStyle name="Normal 8 3 3 4 3 5" xfId="20604" xr:uid="{00000000-0005-0000-0000-000090500000}"/>
    <cellStyle name="Normal 8 3 3 4 4" xfId="12197" xr:uid="{00000000-0005-0000-0000-0000B62F0000}"/>
    <cellStyle name="Normal 8 3 3 4 4 3" xfId="27292" xr:uid="{00000000-0005-0000-0000-0000B06A0000}"/>
    <cellStyle name="Normal 8 3 3 4 5" xfId="7176" xr:uid="{00000000-0005-0000-0000-0000191C0000}"/>
    <cellStyle name="Normal 8 3 3 4 5 3" xfId="22275" xr:uid="{00000000-0005-0000-0000-000017570000}"/>
    <cellStyle name="Normal 8 3 3 4 7" xfId="17262" xr:uid="{00000000-0005-0000-0000-000082430000}"/>
    <cellStyle name="Normal 8 3 3 5" xfId="2958" xr:uid="{00000000-0005-0000-0000-00009F0B0000}"/>
    <cellStyle name="Normal 8 3 3 5 2" xfId="13032" xr:uid="{00000000-0005-0000-0000-0000F9320000}"/>
    <cellStyle name="Normal 8 3 3 5 2 3" xfId="28127" xr:uid="{00000000-0005-0000-0000-0000F36D0000}"/>
    <cellStyle name="Normal 8 3 3 5 3" xfId="8012" xr:uid="{00000000-0005-0000-0000-00005D1F0000}"/>
    <cellStyle name="Normal 8 3 3 5 3 3" xfId="23110" xr:uid="{00000000-0005-0000-0000-00005A5A0000}"/>
    <cellStyle name="Normal 8 3 3 5 5" xfId="18097" xr:uid="{00000000-0005-0000-0000-0000C5460000}"/>
    <cellStyle name="Normal 8 3 3 6" xfId="4651" xr:uid="{00000000-0005-0000-0000-00003C120000}"/>
    <cellStyle name="Normal 8 3 3 6 2" xfId="14703" xr:uid="{00000000-0005-0000-0000-000080390000}"/>
    <cellStyle name="Normal 8 3 3 6 2 3" xfId="29798" xr:uid="{00000000-0005-0000-0000-00007A740000}"/>
    <cellStyle name="Normal 8 3 3 6 3" xfId="9683" xr:uid="{00000000-0005-0000-0000-0000E4250000}"/>
    <cellStyle name="Normal 8 3 3 6 3 3" xfId="24781" xr:uid="{00000000-0005-0000-0000-0000E1600000}"/>
    <cellStyle name="Normal 8 3 3 6 5" xfId="19768" xr:uid="{00000000-0005-0000-0000-00004C4D0000}"/>
    <cellStyle name="Normal 8 3 3 7" xfId="11361" xr:uid="{00000000-0005-0000-0000-0000722C0000}"/>
    <cellStyle name="Normal 8 3 3 7 3" xfId="26456" xr:uid="{00000000-0005-0000-0000-00006C670000}"/>
    <cellStyle name="Normal 8 3 3 8" xfId="6340" xr:uid="{00000000-0005-0000-0000-0000D5180000}"/>
    <cellStyle name="Normal 8 3 3 8 3" xfId="21439" xr:uid="{00000000-0005-0000-0000-0000D3530000}"/>
    <cellStyle name="Normal 8 3 4" xfId="1366" xr:uid="{00000000-0005-0000-0000-000066050000}"/>
    <cellStyle name="Normal 8 3 4 2" xfId="1789" xr:uid="{00000000-0005-0000-0000-00000D070000}"/>
    <cellStyle name="Normal 8 3 4 2 2" xfId="2628" xr:uid="{00000000-0005-0000-0000-0000540A0000}"/>
    <cellStyle name="Normal 8 3 4 2 2 2" xfId="4317" xr:uid="{00000000-0005-0000-0000-0000EE100000}"/>
    <cellStyle name="Normal 8 3 4 2 2 2 2" xfId="14390" xr:uid="{00000000-0005-0000-0000-000047380000}"/>
    <cellStyle name="Normal 8 3 4 2 2 2 2 3" xfId="29485" xr:uid="{00000000-0005-0000-0000-000041730000}"/>
    <cellStyle name="Normal 8 3 4 2 2 2 3" xfId="9370" xr:uid="{00000000-0005-0000-0000-0000AB240000}"/>
    <cellStyle name="Normal 8 3 4 2 2 2 3 3" xfId="24468" xr:uid="{00000000-0005-0000-0000-0000A85F0000}"/>
    <cellStyle name="Normal 8 3 4 2 2 2 5" xfId="19455" xr:uid="{00000000-0005-0000-0000-0000134C0000}"/>
    <cellStyle name="Normal 8 3 4 2 2 3" xfId="6009" xr:uid="{00000000-0005-0000-0000-00008A170000}"/>
    <cellStyle name="Normal 8 3 4 2 2 3 2" xfId="16061" xr:uid="{00000000-0005-0000-0000-0000CE3E0000}"/>
    <cellStyle name="Normal 8 3 4 2 2 3 2 3" xfId="31156" xr:uid="{00000000-0005-0000-0000-0000C8790000}"/>
    <cellStyle name="Normal 8 3 4 2 2 3 3" xfId="11041" xr:uid="{00000000-0005-0000-0000-0000322B0000}"/>
    <cellStyle name="Normal 8 3 4 2 2 3 3 3" xfId="26139" xr:uid="{00000000-0005-0000-0000-00002F660000}"/>
    <cellStyle name="Normal 8 3 4 2 2 3 5" xfId="21126" xr:uid="{00000000-0005-0000-0000-00009A520000}"/>
    <cellStyle name="Normal 8 3 4 2 2 4" xfId="12719" xr:uid="{00000000-0005-0000-0000-0000C0310000}"/>
    <cellStyle name="Normal 8 3 4 2 2 4 3" xfId="27814" xr:uid="{00000000-0005-0000-0000-0000BA6C0000}"/>
    <cellStyle name="Normal 8 3 4 2 2 5" xfId="7698" xr:uid="{00000000-0005-0000-0000-0000231E0000}"/>
    <cellStyle name="Normal 8 3 4 2 2 5 3" xfId="22797" xr:uid="{00000000-0005-0000-0000-000021590000}"/>
    <cellStyle name="Normal 8 3 4 2 2 7" xfId="17784" xr:uid="{00000000-0005-0000-0000-00008C450000}"/>
    <cellStyle name="Normal 8 3 4 2 3" xfId="3480" xr:uid="{00000000-0005-0000-0000-0000A90D0000}"/>
    <cellStyle name="Normal 8 3 4 2 3 2" xfId="13554" xr:uid="{00000000-0005-0000-0000-000003350000}"/>
    <cellStyle name="Normal 8 3 4 2 3 2 3" xfId="28649" xr:uid="{00000000-0005-0000-0000-0000FD6F0000}"/>
    <cellStyle name="Normal 8 3 4 2 3 3" xfId="8534" xr:uid="{00000000-0005-0000-0000-000067210000}"/>
    <cellStyle name="Normal 8 3 4 2 3 3 3" xfId="23632" xr:uid="{00000000-0005-0000-0000-0000645C0000}"/>
    <cellStyle name="Normal 8 3 4 2 3 5" xfId="18619" xr:uid="{00000000-0005-0000-0000-0000CF480000}"/>
    <cellStyle name="Normal 8 3 4 2 4" xfId="5173" xr:uid="{00000000-0005-0000-0000-000046140000}"/>
    <cellStyle name="Normal 8 3 4 2 4 2" xfId="15225" xr:uid="{00000000-0005-0000-0000-00008A3B0000}"/>
    <cellStyle name="Normal 8 3 4 2 4 2 3" xfId="30320" xr:uid="{00000000-0005-0000-0000-000084760000}"/>
    <cellStyle name="Normal 8 3 4 2 4 3" xfId="10205" xr:uid="{00000000-0005-0000-0000-0000EE270000}"/>
    <cellStyle name="Normal 8 3 4 2 4 3 3" xfId="25303" xr:uid="{00000000-0005-0000-0000-0000EB620000}"/>
    <cellStyle name="Normal 8 3 4 2 4 5" xfId="20290" xr:uid="{00000000-0005-0000-0000-0000564F0000}"/>
    <cellStyle name="Normal 8 3 4 2 5" xfId="11883" xr:uid="{00000000-0005-0000-0000-00007C2E0000}"/>
    <cellStyle name="Normal 8 3 4 2 5 3" xfId="26978" xr:uid="{00000000-0005-0000-0000-000076690000}"/>
    <cellStyle name="Normal 8 3 4 2 6" xfId="6862" xr:uid="{00000000-0005-0000-0000-0000DF1A0000}"/>
    <cellStyle name="Normal 8 3 4 2 6 3" xfId="21961" xr:uid="{00000000-0005-0000-0000-0000DD550000}"/>
    <cellStyle name="Normal 8 3 4 2 8" xfId="16948" xr:uid="{00000000-0005-0000-0000-000048420000}"/>
    <cellStyle name="Normal 8 3 4 3" xfId="2210" xr:uid="{00000000-0005-0000-0000-0000B2080000}"/>
    <cellStyle name="Normal 8 3 4 3 2" xfId="3899" xr:uid="{00000000-0005-0000-0000-00004C0F0000}"/>
    <cellStyle name="Normal 8 3 4 3 2 2" xfId="13972" xr:uid="{00000000-0005-0000-0000-0000A5360000}"/>
    <cellStyle name="Normal 8 3 4 3 2 2 3" xfId="29067" xr:uid="{00000000-0005-0000-0000-00009F710000}"/>
    <cellStyle name="Normal 8 3 4 3 2 3" xfId="8952" xr:uid="{00000000-0005-0000-0000-000009230000}"/>
    <cellStyle name="Normal 8 3 4 3 2 3 3" xfId="24050" xr:uid="{00000000-0005-0000-0000-0000065E0000}"/>
    <cellStyle name="Normal 8 3 4 3 2 5" xfId="19037" xr:uid="{00000000-0005-0000-0000-0000714A0000}"/>
    <cellStyle name="Normal 8 3 4 3 3" xfId="5591" xr:uid="{00000000-0005-0000-0000-0000E8150000}"/>
    <cellStyle name="Normal 8 3 4 3 3 2" xfId="15643" xr:uid="{00000000-0005-0000-0000-00002C3D0000}"/>
    <cellStyle name="Normal 8 3 4 3 3 2 3" xfId="30738" xr:uid="{00000000-0005-0000-0000-000026780000}"/>
    <cellStyle name="Normal 8 3 4 3 3 3" xfId="10623" xr:uid="{00000000-0005-0000-0000-000090290000}"/>
    <cellStyle name="Normal 8 3 4 3 3 3 3" xfId="25721" xr:uid="{00000000-0005-0000-0000-00008D640000}"/>
    <cellStyle name="Normal 8 3 4 3 3 5" xfId="20708" xr:uid="{00000000-0005-0000-0000-0000F8500000}"/>
    <cellStyle name="Normal 8 3 4 3 4" xfId="12301" xr:uid="{00000000-0005-0000-0000-00001E300000}"/>
    <cellStyle name="Normal 8 3 4 3 4 3" xfId="27396" xr:uid="{00000000-0005-0000-0000-0000186B0000}"/>
    <cellStyle name="Normal 8 3 4 3 5" xfId="7280" xr:uid="{00000000-0005-0000-0000-0000811C0000}"/>
    <cellStyle name="Normal 8 3 4 3 5 3" xfId="22379" xr:uid="{00000000-0005-0000-0000-00007F570000}"/>
    <cellStyle name="Normal 8 3 4 3 7" xfId="17366" xr:uid="{00000000-0005-0000-0000-0000EA430000}"/>
    <cellStyle name="Normal 8 3 4 4" xfId="3062" xr:uid="{00000000-0005-0000-0000-0000070C0000}"/>
    <cellStyle name="Normal 8 3 4 4 2" xfId="13136" xr:uid="{00000000-0005-0000-0000-000061330000}"/>
    <cellStyle name="Normal 8 3 4 4 2 3" xfId="28231" xr:uid="{00000000-0005-0000-0000-00005B6E0000}"/>
    <cellStyle name="Normal 8 3 4 4 3" xfId="8116" xr:uid="{00000000-0005-0000-0000-0000C51F0000}"/>
    <cellStyle name="Normal 8 3 4 4 3 3" xfId="23214" xr:uid="{00000000-0005-0000-0000-0000C25A0000}"/>
    <cellStyle name="Normal 8 3 4 4 5" xfId="18201" xr:uid="{00000000-0005-0000-0000-00002D470000}"/>
    <cellStyle name="Normal 8 3 4 5" xfId="4755" xr:uid="{00000000-0005-0000-0000-0000A4120000}"/>
    <cellStyle name="Normal 8 3 4 5 2" xfId="14807" xr:uid="{00000000-0005-0000-0000-0000E8390000}"/>
    <cellStyle name="Normal 8 3 4 5 2 3" xfId="29902" xr:uid="{00000000-0005-0000-0000-0000E2740000}"/>
    <cellStyle name="Normal 8 3 4 5 3" xfId="9787" xr:uid="{00000000-0005-0000-0000-00004C260000}"/>
    <cellStyle name="Normal 8 3 4 5 3 3" xfId="24885" xr:uid="{00000000-0005-0000-0000-000049610000}"/>
    <cellStyle name="Normal 8 3 4 5 5" xfId="19872" xr:uid="{00000000-0005-0000-0000-0000B44D0000}"/>
    <cellStyle name="Normal 8 3 4 6" xfId="11465" xr:uid="{00000000-0005-0000-0000-0000DA2C0000}"/>
    <cellStyle name="Normal 8 3 4 6 3" xfId="26560" xr:uid="{00000000-0005-0000-0000-0000D4670000}"/>
    <cellStyle name="Normal 8 3 4 7" xfId="6444" xr:uid="{00000000-0005-0000-0000-00003D190000}"/>
    <cellStyle name="Normal 8 3 4 7 3" xfId="21543" xr:uid="{00000000-0005-0000-0000-00003B540000}"/>
    <cellStyle name="Normal 8 3 4 9" xfId="16530" xr:uid="{00000000-0005-0000-0000-0000A6400000}"/>
    <cellStyle name="Normal 8 3 5" xfId="1579" xr:uid="{00000000-0005-0000-0000-00003B060000}"/>
    <cellStyle name="Normal 8 3 5 2" xfId="2420" xr:uid="{00000000-0005-0000-0000-000084090000}"/>
    <cellStyle name="Normal 8 3 5 2 2" xfId="4109" xr:uid="{00000000-0005-0000-0000-00001E100000}"/>
    <cellStyle name="Normal 8 3 5 2 2 2" xfId="14182" xr:uid="{00000000-0005-0000-0000-000077370000}"/>
    <cellStyle name="Normal 8 3 5 2 2 2 3" xfId="29277" xr:uid="{00000000-0005-0000-0000-000071720000}"/>
    <cellStyle name="Normal 8 3 5 2 2 3" xfId="9162" xr:uid="{00000000-0005-0000-0000-0000DB230000}"/>
    <cellStyle name="Normal 8 3 5 2 2 3 3" xfId="24260" xr:uid="{00000000-0005-0000-0000-0000D85E0000}"/>
    <cellStyle name="Normal 8 3 5 2 2 5" xfId="19247" xr:uid="{00000000-0005-0000-0000-0000434B0000}"/>
    <cellStyle name="Normal 8 3 5 2 3" xfId="5801" xr:uid="{00000000-0005-0000-0000-0000BA160000}"/>
    <cellStyle name="Normal 8 3 5 2 3 2" xfId="15853" xr:uid="{00000000-0005-0000-0000-0000FE3D0000}"/>
    <cellStyle name="Normal 8 3 5 2 3 2 3" xfId="30948" xr:uid="{00000000-0005-0000-0000-0000F8780000}"/>
    <cellStyle name="Normal 8 3 5 2 3 3" xfId="10833" xr:uid="{00000000-0005-0000-0000-0000622A0000}"/>
    <cellStyle name="Normal 8 3 5 2 3 3 3" xfId="25931" xr:uid="{00000000-0005-0000-0000-00005F650000}"/>
    <cellStyle name="Normal 8 3 5 2 3 5" xfId="20918" xr:uid="{00000000-0005-0000-0000-0000CA510000}"/>
    <cellStyle name="Normal 8 3 5 2 4" xfId="12511" xr:uid="{00000000-0005-0000-0000-0000F0300000}"/>
    <cellStyle name="Normal 8 3 5 2 4 3" xfId="27606" xr:uid="{00000000-0005-0000-0000-0000EA6B0000}"/>
    <cellStyle name="Normal 8 3 5 2 5" xfId="7490" xr:uid="{00000000-0005-0000-0000-0000531D0000}"/>
    <cellStyle name="Normal 8 3 5 2 5 3" xfId="22589" xr:uid="{00000000-0005-0000-0000-000051580000}"/>
    <cellStyle name="Normal 8 3 5 2 7" xfId="17576" xr:uid="{00000000-0005-0000-0000-0000BC440000}"/>
    <cellStyle name="Normal 8 3 5 3" xfId="3272" xr:uid="{00000000-0005-0000-0000-0000D90C0000}"/>
    <cellStyle name="Normal 8 3 5 3 2" xfId="13346" xr:uid="{00000000-0005-0000-0000-000033340000}"/>
    <cellStyle name="Normal 8 3 5 3 2 3" xfId="28441" xr:uid="{00000000-0005-0000-0000-00002D6F0000}"/>
    <cellStyle name="Normal 8 3 5 3 3" xfId="8326" xr:uid="{00000000-0005-0000-0000-000097200000}"/>
    <cellStyle name="Normal 8 3 5 3 3 3" xfId="23424" xr:uid="{00000000-0005-0000-0000-0000945B0000}"/>
    <cellStyle name="Normal 8 3 5 3 5" xfId="18411" xr:uid="{00000000-0005-0000-0000-0000FF470000}"/>
    <cellStyle name="Normal 8 3 5 4" xfId="4965" xr:uid="{00000000-0005-0000-0000-000076130000}"/>
    <cellStyle name="Normal 8 3 5 4 2" xfId="15017" xr:uid="{00000000-0005-0000-0000-0000BA3A0000}"/>
    <cellStyle name="Normal 8 3 5 4 2 3" xfId="30112" xr:uid="{00000000-0005-0000-0000-0000B4750000}"/>
    <cellStyle name="Normal 8 3 5 4 3" xfId="9997" xr:uid="{00000000-0005-0000-0000-00001E270000}"/>
    <cellStyle name="Normal 8 3 5 4 3 3" xfId="25095" xr:uid="{00000000-0005-0000-0000-00001B620000}"/>
    <cellStyle name="Normal 8 3 5 4 5" xfId="20082" xr:uid="{00000000-0005-0000-0000-0000864E0000}"/>
    <cellStyle name="Normal 8 3 5 5" xfId="11675" xr:uid="{00000000-0005-0000-0000-0000AC2D0000}"/>
    <cellStyle name="Normal 8 3 5 5 3" xfId="26770" xr:uid="{00000000-0005-0000-0000-0000A6680000}"/>
    <cellStyle name="Normal 8 3 5 6" xfId="6654" xr:uid="{00000000-0005-0000-0000-00000F1A0000}"/>
    <cellStyle name="Normal 8 3 5 6 3" xfId="21753" xr:uid="{00000000-0005-0000-0000-00000D550000}"/>
    <cellStyle name="Normal 8 3 5 8" xfId="16740" xr:uid="{00000000-0005-0000-0000-000078410000}"/>
    <cellStyle name="Normal 8 3 6" xfId="2000" xr:uid="{00000000-0005-0000-0000-0000E0070000}"/>
    <cellStyle name="Normal 8 3 6 2" xfId="3691" xr:uid="{00000000-0005-0000-0000-00007C0E0000}"/>
    <cellStyle name="Normal 8 3 6 2 2" xfId="13764" xr:uid="{00000000-0005-0000-0000-0000D5350000}"/>
    <cellStyle name="Normal 8 3 6 2 2 3" xfId="28859" xr:uid="{00000000-0005-0000-0000-0000CF700000}"/>
    <cellStyle name="Normal 8 3 6 2 3" xfId="8744" xr:uid="{00000000-0005-0000-0000-000039220000}"/>
    <cellStyle name="Normal 8 3 6 2 3 3" xfId="23842" xr:uid="{00000000-0005-0000-0000-0000365D0000}"/>
    <cellStyle name="Normal 8 3 6 2 5" xfId="18829" xr:uid="{00000000-0005-0000-0000-0000A1490000}"/>
    <cellStyle name="Normal 8 3 6 3" xfId="5383" xr:uid="{00000000-0005-0000-0000-000018150000}"/>
    <cellStyle name="Normal 8 3 6 3 2" xfId="15435" xr:uid="{00000000-0005-0000-0000-00005C3C0000}"/>
    <cellStyle name="Normal 8 3 6 3 2 3" xfId="30530" xr:uid="{00000000-0005-0000-0000-000056770000}"/>
    <cellStyle name="Normal 8 3 6 3 3" xfId="10415" xr:uid="{00000000-0005-0000-0000-0000C0280000}"/>
    <cellStyle name="Normal 8 3 6 3 3 3" xfId="25513" xr:uid="{00000000-0005-0000-0000-0000BD630000}"/>
    <cellStyle name="Normal 8 3 6 3 5" xfId="20500" xr:uid="{00000000-0005-0000-0000-000028500000}"/>
    <cellStyle name="Normal 8 3 6 4" xfId="12093" xr:uid="{00000000-0005-0000-0000-00004E2F0000}"/>
    <cellStyle name="Normal 8 3 6 4 3" xfId="27188" xr:uid="{00000000-0005-0000-0000-0000486A0000}"/>
    <cellStyle name="Normal 8 3 6 5" xfId="7072" xr:uid="{00000000-0005-0000-0000-0000B11B0000}"/>
    <cellStyle name="Normal 8 3 6 5 3" xfId="22171" xr:uid="{00000000-0005-0000-0000-0000AF560000}"/>
    <cellStyle name="Normal 8 3 6 7" xfId="17158" xr:uid="{00000000-0005-0000-0000-00001A430000}"/>
    <cellStyle name="Normal 8 3 7" xfId="2851" xr:uid="{00000000-0005-0000-0000-0000340B0000}"/>
    <cellStyle name="Normal 8 3 7 2" xfId="12928" xr:uid="{00000000-0005-0000-0000-000091320000}"/>
    <cellStyle name="Normal 8 3 7 2 3" xfId="28023" xr:uid="{00000000-0005-0000-0000-00008B6D0000}"/>
    <cellStyle name="Normal 8 3 7 3" xfId="7908" xr:uid="{00000000-0005-0000-0000-0000F51E0000}"/>
    <cellStyle name="Normal 8 3 7 3 3" xfId="23006" xr:uid="{00000000-0005-0000-0000-0000F2590000}"/>
    <cellStyle name="Normal 8 3 7 5" xfId="17993" xr:uid="{00000000-0005-0000-0000-00005D460000}"/>
    <cellStyle name="Normal 8 3 8" xfId="4545" xr:uid="{00000000-0005-0000-0000-0000D2110000}"/>
    <cellStyle name="Normal 8 3 8 2" xfId="14599" xr:uid="{00000000-0005-0000-0000-000018390000}"/>
    <cellStyle name="Normal 8 3 8 2 3" xfId="29694" xr:uid="{00000000-0005-0000-0000-000012740000}"/>
    <cellStyle name="Normal 8 3 8 3" xfId="9579" xr:uid="{00000000-0005-0000-0000-00007C250000}"/>
    <cellStyle name="Normal 8 3 8 3 3" xfId="24677" xr:uid="{00000000-0005-0000-0000-000079600000}"/>
    <cellStyle name="Normal 8 3 8 5" xfId="19664" xr:uid="{00000000-0005-0000-0000-0000E44C0000}"/>
    <cellStyle name="Normal 8 3 9" xfId="11255" xr:uid="{00000000-0005-0000-0000-0000082C0000}"/>
    <cellStyle name="Normal 8 3 9 3" xfId="26352" xr:uid="{00000000-0005-0000-0000-000004670000}"/>
    <cellStyle name="Normal 8 4" xfId="423" xr:uid="{00000000-0005-0000-0000-0000B1010000}"/>
    <cellStyle name="Normal 8 5" xfId="31371" xr:uid="{AE4DC19F-DBDF-4D7D-A47B-94FC539F38B0}"/>
    <cellStyle name="Normal 80" xfId="413" xr:uid="{00000000-0005-0000-0000-0000A7010000}"/>
    <cellStyle name="Normal 80 10" xfId="6185" xr:uid="{00000000-0005-0000-0000-00003A180000}"/>
    <cellStyle name="Normal 80 10 3" xfId="21287" xr:uid="{00000000-0005-0000-0000-00003B530000}"/>
    <cellStyle name="Normal 80 12" xfId="16272" xr:uid="{00000000-0005-0000-0000-0000A43F0000}"/>
    <cellStyle name="Normal 80 2" xfId="1150" xr:uid="{00000000-0005-0000-0000-00008E040000}"/>
    <cellStyle name="Normal 80 2 11" xfId="16326" xr:uid="{00000000-0005-0000-0000-0000DA3F0000}"/>
    <cellStyle name="Normal 80 2 2" xfId="1259" xr:uid="{00000000-0005-0000-0000-0000FB040000}"/>
    <cellStyle name="Normal 80 2 2 10" xfId="16430" xr:uid="{00000000-0005-0000-0000-000042400000}"/>
    <cellStyle name="Normal 80 2 2 2" xfId="1476" xr:uid="{00000000-0005-0000-0000-0000D4050000}"/>
    <cellStyle name="Normal 80 2 2 2 2" xfId="1897" xr:uid="{00000000-0005-0000-0000-000079070000}"/>
    <cellStyle name="Normal 80 2 2 2 2 2" xfId="2736" xr:uid="{00000000-0005-0000-0000-0000C00A0000}"/>
    <cellStyle name="Normal 80 2 2 2 2 2 2" xfId="4425" xr:uid="{00000000-0005-0000-0000-00005A110000}"/>
    <cellStyle name="Normal 80 2 2 2 2 2 2 2" xfId="14498" xr:uid="{00000000-0005-0000-0000-0000B3380000}"/>
    <cellStyle name="Normal 80 2 2 2 2 2 2 2 3" xfId="29593" xr:uid="{00000000-0005-0000-0000-0000AD730000}"/>
    <cellStyle name="Normal 80 2 2 2 2 2 2 3" xfId="9478" xr:uid="{00000000-0005-0000-0000-000017250000}"/>
    <cellStyle name="Normal 80 2 2 2 2 2 2 3 3" xfId="24576" xr:uid="{00000000-0005-0000-0000-000014600000}"/>
    <cellStyle name="Normal 80 2 2 2 2 2 2 5" xfId="19563" xr:uid="{00000000-0005-0000-0000-00007F4C0000}"/>
    <cellStyle name="Normal 80 2 2 2 2 2 3" xfId="6117" xr:uid="{00000000-0005-0000-0000-0000F6170000}"/>
    <cellStyle name="Normal 80 2 2 2 2 2 3 2" xfId="16169" xr:uid="{00000000-0005-0000-0000-00003A3F0000}"/>
    <cellStyle name="Normal 80 2 2 2 2 2 3 2 3" xfId="31264" xr:uid="{00000000-0005-0000-0000-0000347A0000}"/>
    <cellStyle name="Normal 80 2 2 2 2 2 3 3" xfId="11149" xr:uid="{00000000-0005-0000-0000-00009E2B0000}"/>
    <cellStyle name="Normal 80 2 2 2 2 2 3 3 3" xfId="26247" xr:uid="{00000000-0005-0000-0000-00009B660000}"/>
    <cellStyle name="Normal 80 2 2 2 2 2 3 5" xfId="21234" xr:uid="{00000000-0005-0000-0000-000006530000}"/>
    <cellStyle name="Normal 80 2 2 2 2 2 4" xfId="12827" xr:uid="{00000000-0005-0000-0000-00002C320000}"/>
    <cellStyle name="Normal 80 2 2 2 2 2 4 3" xfId="27922" xr:uid="{00000000-0005-0000-0000-0000266D0000}"/>
    <cellStyle name="Normal 80 2 2 2 2 2 5" xfId="7806" xr:uid="{00000000-0005-0000-0000-00008F1E0000}"/>
    <cellStyle name="Normal 80 2 2 2 2 2 5 3" xfId="22905" xr:uid="{00000000-0005-0000-0000-00008D590000}"/>
    <cellStyle name="Normal 80 2 2 2 2 2 7" xfId="17892" xr:uid="{00000000-0005-0000-0000-0000F8450000}"/>
    <cellStyle name="Normal 80 2 2 2 2 3" xfId="3588" xr:uid="{00000000-0005-0000-0000-0000150E0000}"/>
    <cellStyle name="Normal 80 2 2 2 2 3 2" xfId="13662" xr:uid="{00000000-0005-0000-0000-00006F350000}"/>
    <cellStyle name="Normal 80 2 2 2 2 3 2 3" xfId="28757" xr:uid="{00000000-0005-0000-0000-000069700000}"/>
    <cellStyle name="Normal 80 2 2 2 2 3 3" xfId="8642" xr:uid="{00000000-0005-0000-0000-0000D3210000}"/>
    <cellStyle name="Normal 80 2 2 2 2 3 3 3" xfId="23740" xr:uid="{00000000-0005-0000-0000-0000D05C0000}"/>
    <cellStyle name="Normal 80 2 2 2 2 3 5" xfId="18727" xr:uid="{00000000-0005-0000-0000-00003B490000}"/>
    <cellStyle name="Normal 80 2 2 2 2 4" xfId="5281" xr:uid="{00000000-0005-0000-0000-0000B2140000}"/>
    <cellStyle name="Normal 80 2 2 2 2 4 2" xfId="15333" xr:uid="{00000000-0005-0000-0000-0000F63B0000}"/>
    <cellStyle name="Normal 80 2 2 2 2 4 2 3" xfId="30428" xr:uid="{00000000-0005-0000-0000-0000F0760000}"/>
    <cellStyle name="Normal 80 2 2 2 2 4 3" xfId="10313" xr:uid="{00000000-0005-0000-0000-00005A280000}"/>
    <cellStyle name="Normal 80 2 2 2 2 4 3 3" xfId="25411" xr:uid="{00000000-0005-0000-0000-000057630000}"/>
    <cellStyle name="Normal 80 2 2 2 2 4 5" xfId="20398" xr:uid="{00000000-0005-0000-0000-0000C24F0000}"/>
    <cellStyle name="Normal 80 2 2 2 2 5" xfId="11991" xr:uid="{00000000-0005-0000-0000-0000E82E0000}"/>
    <cellStyle name="Normal 80 2 2 2 2 5 3" xfId="27086" xr:uid="{00000000-0005-0000-0000-0000E2690000}"/>
    <cellStyle name="Normal 80 2 2 2 2 6" xfId="6970" xr:uid="{00000000-0005-0000-0000-00004B1B0000}"/>
    <cellStyle name="Normal 80 2 2 2 2 6 3" xfId="22069" xr:uid="{00000000-0005-0000-0000-000049560000}"/>
    <cellStyle name="Normal 80 2 2 2 2 8" xfId="17056" xr:uid="{00000000-0005-0000-0000-0000B4420000}"/>
    <cellStyle name="Normal 80 2 2 2 3" xfId="2318" xr:uid="{00000000-0005-0000-0000-00001E090000}"/>
    <cellStyle name="Normal 80 2 2 2 3 2" xfId="4007" xr:uid="{00000000-0005-0000-0000-0000B80F0000}"/>
    <cellStyle name="Normal 80 2 2 2 3 2 2" xfId="14080" xr:uid="{00000000-0005-0000-0000-000011370000}"/>
    <cellStyle name="Normal 80 2 2 2 3 2 2 3" xfId="29175" xr:uid="{00000000-0005-0000-0000-00000B720000}"/>
    <cellStyle name="Normal 80 2 2 2 3 2 3" xfId="9060" xr:uid="{00000000-0005-0000-0000-000075230000}"/>
    <cellStyle name="Normal 80 2 2 2 3 2 3 3" xfId="24158" xr:uid="{00000000-0005-0000-0000-0000725E0000}"/>
    <cellStyle name="Normal 80 2 2 2 3 2 5" xfId="19145" xr:uid="{00000000-0005-0000-0000-0000DD4A0000}"/>
    <cellStyle name="Normal 80 2 2 2 3 3" xfId="5699" xr:uid="{00000000-0005-0000-0000-000054160000}"/>
    <cellStyle name="Normal 80 2 2 2 3 3 2" xfId="15751" xr:uid="{00000000-0005-0000-0000-0000983D0000}"/>
    <cellStyle name="Normal 80 2 2 2 3 3 2 3" xfId="30846" xr:uid="{00000000-0005-0000-0000-000092780000}"/>
    <cellStyle name="Normal 80 2 2 2 3 3 3" xfId="10731" xr:uid="{00000000-0005-0000-0000-0000FC290000}"/>
    <cellStyle name="Normal 80 2 2 2 3 3 3 3" xfId="25829" xr:uid="{00000000-0005-0000-0000-0000F9640000}"/>
    <cellStyle name="Normal 80 2 2 2 3 3 5" xfId="20816" xr:uid="{00000000-0005-0000-0000-000064510000}"/>
    <cellStyle name="Normal 80 2 2 2 3 4" xfId="12409" xr:uid="{00000000-0005-0000-0000-00008A300000}"/>
    <cellStyle name="Normal 80 2 2 2 3 4 3" xfId="27504" xr:uid="{00000000-0005-0000-0000-0000846B0000}"/>
    <cellStyle name="Normal 80 2 2 2 3 5" xfId="7388" xr:uid="{00000000-0005-0000-0000-0000ED1C0000}"/>
    <cellStyle name="Normal 80 2 2 2 3 5 3" xfId="22487" xr:uid="{00000000-0005-0000-0000-0000EB570000}"/>
    <cellStyle name="Normal 80 2 2 2 3 7" xfId="17474" xr:uid="{00000000-0005-0000-0000-000056440000}"/>
    <cellStyle name="Normal 80 2 2 2 4" xfId="3170" xr:uid="{00000000-0005-0000-0000-0000730C0000}"/>
    <cellStyle name="Normal 80 2 2 2 4 2" xfId="13244" xr:uid="{00000000-0005-0000-0000-0000CD330000}"/>
    <cellStyle name="Normal 80 2 2 2 4 2 3" xfId="28339" xr:uid="{00000000-0005-0000-0000-0000C76E0000}"/>
    <cellStyle name="Normal 80 2 2 2 4 3" xfId="8224" xr:uid="{00000000-0005-0000-0000-000031200000}"/>
    <cellStyle name="Normal 80 2 2 2 4 3 3" xfId="23322" xr:uid="{00000000-0005-0000-0000-00002E5B0000}"/>
    <cellStyle name="Normal 80 2 2 2 4 5" xfId="18309" xr:uid="{00000000-0005-0000-0000-000099470000}"/>
    <cellStyle name="Normal 80 2 2 2 5" xfId="4863" xr:uid="{00000000-0005-0000-0000-000010130000}"/>
    <cellStyle name="Normal 80 2 2 2 5 2" xfId="14915" xr:uid="{00000000-0005-0000-0000-0000543A0000}"/>
    <cellStyle name="Normal 80 2 2 2 5 2 3" xfId="30010" xr:uid="{00000000-0005-0000-0000-00004E750000}"/>
    <cellStyle name="Normal 80 2 2 2 5 3" xfId="9895" xr:uid="{00000000-0005-0000-0000-0000B8260000}"/>
    <cellStyle name="Normal 80 2 2 2 5 3 3" xfId="24993" xr:uid="{00000000-0005-0000-0000-0000B5610000}"/>
    <cellStyle name="Normal 80 2 2 2 5 5" xfId="19980" xr:uid="{00000000-0005-0000-0000-0000204E0000}"/>
    <cellStyle name="Normal 80 2 2 2 6" xfId="11573" xr:uid="{00000000-0005-0000-0000-0000462D0000}"/>
    <cellStyle name="Normal 80 2 2 2 6 3" xfId="26668" xr:uid="{00000000-0005-0000-0000-000040680000}"/>
    <cellStyle name="Normal 80 2 2 2 7" xfId="6552" xr:uid="{00000000-0005-0000-0000-0000A9190000}"/>
    <cellStyle name="Normal 80 2 2 2 7 3" xfId="21651" xr:uid="{00000000-0005-0000-0000-0000A7540000}"/>
    <cellStyle name="Normal 80 2 2 2 9" xfId="16638" xr:uid="{00000000-0005-0000-0000-000012410000}"/>
    <cellStyle name="Normal 80 2 2 3" xfId="1689" xr:uid="{00000000-0005-0000-0000-0000A9060000}"/>
    <cellStyle name="Normal 80 2 2 3 2" xfId="2528" xr:uid="{00000000-0005-0000-0000-0000F0090000}"/>
    <cellStyle name="Normal 80 2 2 3 2 2" xfId="4217" xr:uid="{00000000-0005-0000-0000-00008A100000}"/>
    <cellStyle name="Normal 80 2 2 3 2 2 2" xfId="14290" xr:uid="{00000000-0005-0000-0000-0000E3370000}"/>
    <cellStyle name="Normal 80 2 2 3 2 2 2 3" xfId="29385" xr:uid="{00000000-0005-0000-0000-0000DD720000}"/>
    <cellStyle name="Normal 80 2 2 3 2 2 3" xfId="9270" xr:uid="{00000000-0005-0000-0000-000047240000}"/>
    <cellStyle name="Normal 80 2 2 3 2 2 3 3" xfId="24368" xr:uid="{00000000-0005-0000-0000-0000445F0000}"/>
    <cellStyle name="Normal 80 2 2 3 2 2 5" xfId="19355" xr:uid="{00000000-0005-0000-0000-0000AF4B0000}"/>
    <cellStyle name="Normal 80 2 2 3 2 3" xfId="5909" xr:uid="{00000000-0005-0000-0000-000026170000}"/>
    <cellStyle name="Normal 80 2 2 3 2 3 2" xfId="15961" xr:uid="{00000000-0005-0000-0000-00006A3E0000}"/>
    <cellStyle name="Normal 80 2 2 3 2 3 2 3" xfId="31056" xr:uid="{00000000-0005-0000-0000-000064790000}"/>
    <cellStyle name="Normal 80 2 2 3 2 3 3" xfId="10941" xr:uid="{00000000-0005-0000-0000-0000CE2A0000}"/>
    <cellStyle name="Normal 80 2 2 3 2 3 3 3" xfId="26039" xr:uid="{00000000-0005-0000-0000-0000CB650000}"/>
    <cellStyle name="Normal 80 2 2 3 2 3 5" xfId="21026" xr:uid="{00000000-0005-0000-0000-000036520000}"/>
    <cellStyle name="Normal 80 2 2 3 2 4" xfId="12619" xr:uid="{00000000-0005-0000-0000-00005C310000}"/>
    <cellStyle name="Normal 80 2 2 3 2 4 3" xfId="27714" xr:uid="{00000000-0005-0000-0000-0000566C0000}"/>
    <cellStyle name="Normal 80 2 2 3 2 5" xfId="7598" xr:uid="{00000000-0005-0000-0000-0000BF1D0000}"/>
    <cellStyle name="Normal 80 2 2 3 2 5 3" xfId="22697" xr:uid="{00000000-0005-0000-0000-0000BD580000}"/>
    <cellStyle name="Normal 80 2 2 3 2 7" xfId="17684" xr:uid="{00000000-0005-0000-0000-000028450000}"/>
    <cellStyle name="Normal 80 2 2 3 3" xfId="3380" xr:uid="{00000000-0005-0000-0000-0000450D0000}"/>
    <cellStyle name="Normal 80 2 2 3 3 2" xfId="13454" xr:uid="{00000000-0005-0000-0000-00009F340000}"/>
    <cellStyle name="Normal 80 2 2 3 3 2 3" xfId="28549" xr:uid="{00000000-0005-0000-0000-0000996F0000}"/>
    <cellStyle name="Normal 80 2 2 3 3 3" xfId="8434" xr:uid="{00000000-0005-0000-0000-000003210000}"/>
    <cellStyle name="Normal 80 2 2 3 3 3 3" xfId="23532" xr:uid="{00000000-0005-0000-0000-0000005C0000}"/>
    <cellStyle name="Normal 80 2 2 3 3 5" xfId="18519" xr:uid="{00000000-0005-0000-0000-00006B480000}"/>
    <cellStyle name="Normal 80 2 2 3 4" xfId="5073" xr:uid="{00000000-0005-0000-0000-0000E2130000}"/>
    <cellStyle name="Normal 80 2 2 3 4 2" xfId="15125" xr:uid="{00000000-0005-0000-0000-0000263B0000}"/>
    <cellStyle name="Normal 80 2 2 3 4 2 3" xfId="30220" xr:uid="{00000000-0005-0000-0000-000020760000}"/>
    <cellStyle name="Normal 80 2 2 3 4 3" xfId="10105" xr:uid="{00000000-0005-0000-0000-00008A270000}"/>
    <cellStyle name="Normal 80 2 2 3 4 3 3" xfId="25203" xr:uid="{00000000-0005-0000-0000-000087620000}"/>
    <cellStyle name="Normal 80 2 2 3 4 5" xfId="20190" xr:uid="{00000000-0005-0000-0000-0000F24E0000}"/>
    <cellStyle name="Normal 80 2 2 3 5" xfId="11783" xr:uid="{00000000-0005-0000-0000-0000182E0000}"/>
    <cellStyle name="Normal 80 2 2 3 5 3" xfId="26878" xr:uid="{00000000-0005-0000-0000-000012690000}"/>
    <cellStyle name="Normal 80 2 2 3 6" xfId="6762" xr:uid="{00000000-0005-0000-0000-00007B1A0000}"/>
    <cellStyle name="Normal 80 2 2 3 6 3" xfId="21861" xr:uid="{00000000-0005-0000-0000-000079550000}"/>
    <cellStyle name="Normal 80 2 2 3 8" xfId="16848" xr:uid="{00000000-0005-0000-0000-0000E4410000}"/>
    <cellStyle name="Normal 80 2 2 4" xfId="2110" xr:uid="{00000000-0005-0000-0000-00004E080000}"/>
    <cellStyle name="Normal 80 2 2 4 2" xfId="3799" xr:uid="{00000000-0005-0000-0000-0000E80E0000}"/>
    <cellStyle name="Normal 80 2 2 4 2 2" xfId="13872" xr:uid="{00000000-0005-0000-0000-000041360000}"/>
    <cellStyle name="Normal 80 2 2 4 2 2 3" xfId="28967" xr:uid="{00000000-0005-0000-0000-00003B710000}"/>
    <cellStyle name="Normal 80 2 2 4 2 3" xfId="8852" xr:uid="{00000000-0005-0000-0000-0000A5220000}"/>
    <cellStyle name="Normal 80 2 2 4 2 3 3" xfId="23950" xr:uid="{00000000-0005-0000-0000-0000A25D0000}"/>
    <cellStyle name="Normal 80 2 2 4 2 5" xfId="18937" xr:uid="{00000000-0005-0000-0000-00000D4A0000}"/>
    <cellStyle name="Normal 80 2 2 4 3" xfId="5491" xr:uid="{00000000-0005-0000-0000-000084150000}"/>
    <cellStyle name="Normal 80 2 2 4 3 2" xfId="15543" xr:uid="{00000000-0005-0000-0000-0000C83C0000}"/>
    <cellStyle name="Normal 80 2 2 4 3 2 3" xfId="30638" xr:uid="{00000000-0005-0000-0000-0000C2770000}"/>
    <cellStyle name="Normal 80 2 2 4 3 3" xfId="10523" xr:uid="{00000000-0005-0000-0000-00002C290000}"/>
    <cellStyle name="Normal 80 2 2 4 3 3 3" xfId="25621" xr:uid="{00000000-0005-0000-0000-000029640000}"/>
    <cellStyle name="Normal 80 2 2 4 3 5" xfId="20608" xr:uid="{00000000-0005-0000-0000-000094500000}"/>
    <cellStyle name="Normal 80 2 2 4 4" xfId="12201" xr:uid="{00000000-0005-0000-0000-0000BA2F0000}"/>
    <cellStyle name="Normal 80 2 2 4 4 3" xfId="27296" xr:uid="{00000000-0005-0000-0000-0000B46A0000}"/>
    <cellStyle name="Normal 80 2 2 4 5" xfId="7180" xr:uid="{00000000-0005-0000-0000-00001D1C0000}"/>
    <cellStyle name="Normal 80 2 2 4 5 3" xfId="22279" xr:uid="{00000000-0005-0000-0000-00001B570000}"/>
    <cellStyle name="Normal 80 2 2 4 7" xfId="17266" xr:uid="{00000000-0005-0000-0000-000086430000}"/>
    <cellStyle name="Normal 80 2 2 5" xfId="2962" xr:uid="{00000000-0005-0000-0000-0000A30B0000}"/>
    <cellStyle name="Normal 80 2 2 5 2" xfId="13036" xr:uid="{00000000-0005-0000-0000-0000FD320000}"/>
    <cellStyle name="Normal 80 2 2 5 2 3" xfId="28131" xr:uid="{00000000-0005-0000-0000-0000F76D0000}"/>
    <cellStyle name="Normal 80 2 2 5 3" xfId="8016" xr:uid="{00000000-0005-0000-0000-0000611F0000}"/>
    <cellStyle name="Normal 80 2 2 5 3 3" xfId="23114" xr:uid="{00000000-0005-0000-0000-00005E5A0000}"/>
    <cellStyle name="Normal 80 2 2 5 5" xfId="18101" xr:uid="{00000000-0005-0000-0000-0000C9460000}"/>
    <cellStyle name="Normal 80 2 2 6" xfId="4655" xr:uid="{00000000-0005-0000-0000-000040120000}"/>
    <cellStyle name="Normal 80 2 2 6 2" xfId="14707" xr:uid="{00000000-0005-0000-0000-000084390000}"/>
    <cellStyle name="Normal 80 2 2 6 2 3" xfId="29802" xr:uid="{00000000-0005-0000-0000-00007E740000}"/>
    <cellStyle name="Normal 80 2 2 6 3" xfId="9687" xr:uid="{00000000-0005-0000-0000-0000E8250000}"/>
    <cellStyle name="Normal 80 2 2 6 3 3" xfId="24785" xr:uid="{00000000-0005-0000-0000-0000E5600000}"/>
    <cellStyle name="Normal 80 2 2 6 5" xfId="19772" xr:uid="{00000000-0005-0000-0000-0000504D0000}"/>
    <cellStyle name="Normal 80 2 2 7" xfId="11365" xr:uid="{00000000-0005-0000-0000-0000762C0000}"/>
    <cellStyle name="Normal 80 2 2 7 3" xfId="26460" xr:uid="{00000000-0005-0000-0000-000070670000}"/>
    <cellStyle name="Normal 80 2 2 8" xfId="6344" xr:uid="{00000000-0005-0000-0000-0000D9180000}"/>
    <cellStyle name="Normal 80 2 2 8 3" xfId="21443" xr:uid="{00000000-0005-0000-0000-0000D7530000}"/>
    <cellStyle name="Normal 80 2 3" xfId="1372" xr:uid="{00000000-0005-0000-0000-00006C050000}"/>
    <cellStyle name="Normal 80 2 3 2" xfId="1793" xr:uid="{00000000-0005-0000-0000-000011070000}"/>
    <cellStyle name="Normal 80 2 3 2 2" xfId="2632" xr:uid="{00000000-0005-0000-0000-0000580A0000}"/>
    <cellStyle name="Normal 80 2 3 2 2 2" xfId="4321" xr:uid="{00000000-0005-0000-0000-0000F2100000}"/>
    <cellStyle name="Normal 80 2 3 2 2 2 2" xfId="14394" xr:uid="{00000000-0005-0000-0000-00004B380000}"/>
    <cellStyle name="Normal 80 2 3 2 2 2 2 3" xfId="29489" xr:uid="{00000000-0005-0000-0000-000045730000}"/>
    <cellStyle name="Normal 80 2 3 2 2 2 3" xfId="9374" xr:uid="{00000000-0005-0000-0000-0000AF240000}"/>
    <cellStyle name="Normal 80 2 3 2 2 2 3 3" xfId="24472" xr:uid="{00000000-0005-0000-0000-0000AC5F0000}"/>
    <cellStyle name="Normal 80 2 3 2 2 2 5" xfId="19459" xr:uid="{00000000-0005-0000-0000-0000174C0000}"/>
    <cellStyle name="Normal 80 2 3 2 2 3" xfId="6013" xr:uid="{00000000-0005-0000-0000-00008E170000}"/>
    <cellStyle name="Normal 80 2 3 2 2 3 2" xfId="16065" xr:uid="{00000000-0005-0000-0000-0000D23E0000}"/>
    <cellStyle name="Normal 80 2 3 2 2 3 2 3" xfId="31160" xr:uid="{00000000-0005-0000-0000-0000CC790000}"/>
    <cellStyle name="Normal 80 2 3 2 2 3 3" xfId="11045" xr:uid="{00000000-0005-0000-0000-0000362B0000}"/>
    <cellStyle name="Normal 80 2 3 2 2 3 3 3" xfId="26143" xr:uid="{00000000-0005-0000-0000-000033660000}"/>
    <cellStyle name="Normal 80 2 3 2 2 3 5" xfId="21130" xr:uid="{00000000-0005-0000-0000-00009E520000}"/>
    <cellStyle name="Normal 80 2 3 2 2 4" xfId="12723" xr:uid="{00000000-0005-0000-0000-0000C4310000}"/>
    <cellStyle name="Normal 80 2 3 2 2 4 3" xfId="27818" xr:uid="{00000000-0005-0000-0000-0000BE6C0000}"/>
    <cellStyle name="Normal 80 2 3 2 2 5" xfId="7702" xr:uid="{00000000-0005-0000-0000-0000271E0000}"/>
    <cellStyle name="Normal 80 2 3 2 2 5 3" xfId="22801" xr:uid="{00000000-0005-0000-0000-000025590000}"/>
    <cellStyle name="Normal 80 2 3 2 2 7" xfId="17788" xr:uid="{00000000-0005-0000-0000-000090450000}"/>
    <cellStyle name="Normal 80 2 3 2 3" xfId="3484" xr:uid="{00000000-0005-0000-0000-0000AD0D0000}"/>
    <cellStyle name="Normal 80 2 3 2 3 2" xfId="13558" xr:uid="{00000000-0005-0000-0000-000007350000}"/>
    <cellStyle name="Normal 80 2 3 2 3 2 3" xfId="28653" xr:uid="{00000000-0005-0000-0000-000001700000}"/>
    <cellStyle name="Normal 80 2 3 2 3 3" xfId="8538" xr:uid="{00000000-0005-0000-0000-00006B210000}"/>
    <cellStyle name="Normal 80 2 3 2 3 3 3" xfId="23636" xr:uid="{00000000-0005-0000-0000-0000685C0000}"/>
    <cellStyle name="Normal 80 2 3 2 3 5" xfId="18623" xr:uid="{00000000-0005-0000-0000-0000D3480000}"/>
    <cellStyle name="Normal 80 2 3 2 4" xfId="5177" xr:uid="{00000000-0005-0000-0000-00004A140000}"/>
    <cellStyle name="Normal 80 2 3 2 4 2" xfId="15229" xr:uid="{00000000-0005-0000-0000-00008E3B0000}"/>
    <cellStyle name="Normal 80 2 3 2 4 2 3" xfId="30324" xr:uid="{00000000-0005-0000-0000-000088760000}"/>
    <cellStyle name="Normal 80 2 3 2 4 3" xfId="10209" xr:uid="{00000000-0005-0000-0000-0000F2270000}"/>
    <cellStyle name="Normal 80 2 3 2 4 3 3" xfId="25307" xr:uid="{00000000-0005-0000-0000-0000EF620000}"/>
    <cellStyle name="Normal 80 2 3 2 4 5" xfId="20294" xr:uid="{00000000-0005-0000-0000-00005A4F0000}"/>
    <cellStyle name="Normal 80 2 3 2 5" xfId="11887" xr:uid="{00000000-0005-0000-0000-0000802E0000}"/>
    <cellStyle name="Normal 80 2 3 2 5 3" xfId="26982" xr:uid="{00000000-0005-0000-0000-00007A690000}"/>
    <cellStyle name="Normal 80 2 3 2 6" xfId="6866" xr:uid="{00000000-0005-0000-0000-0000E31A0000}"/>
    <cellStyle name="Normal 80 2 3 2 6 3" xfId="21965" xr:uid="{00000000-0005-0000-0000-0000E1550000}"/>
    <cellStyle name="Normal 80 2 3 2 8" xfId="16952" xr:uid="{00000000-0005-0000-0000-00004C420000}"/>
    <cellStyle name="Normal 80 2 3 3" xfId="2214" xr:uid="{00000000-0005-0000-0000-0000B6080000}"/>
    <cellStyle name="Normal 80 2 3 3 2" xfId="3903" xr:uid="{00000000-0005-0000-0000-0000500F0000}"/>
    <cellStyle name="Normal 80 2 3 3 2 2" xfId="13976" xr:uid="{00000000-0005-0000-0000-0000A9360000}"/>
    <cellStyle name="Normal 80 2 3 3 2 2 3" xfId="29071" xr:uid="{00000000-0005-0000-0000-0000A3710000}"/>
    <cellStyle name="Normal 80 2 3 3 2 3" xfId="8956" xr:uid="{00000000-0005-0000-0000-00000D230000}"/>
    <cellStyle name="Normal 80 2 3 3 2 3 3" xfId="24054" xr:uid="{00000000-0005-0000-0000-00000A5E0000}"/>
    <cellStyle name="Normal 80 2 3 3 2 5" xfId="19041" xr:uid="{00000000-0005-0000-0000-0000754A0000}"/>
    <cellStyle name="Normal 80 2 3 3 3" xfId="5595" xr:uid="{00000000-0005-0000-0000-0000EC150000}"/>
    <cellStyle name="Normal 80 2 3 3 3 2" xfId="15647" xr:uid="{00000000-0005-0000-0000-0000303D0000}"/>
    <cellStyle name="Normal 80 2 3 3 3 2 3" xfId="30742" xr:uid="{00000000-0005-0000-0000-00002A780000}"/>
    <cellStyle name="Normal 80 2 3 3 3 3" xfId="10627" xr:uid="{00000000-0005-0000-0000-000094290000}"/>
    <cellStyle name="Normal 80 2 3 3 3 3 3" xfId="25725" xr:uid="{00000000-0005-0000-0000-000091640000}"/>
    <cellStyle name="Normal 80 2 3 3 3 5" xfId="20712" xr:uid="{00000000-0005-0000-0000-0000FC500000}"/>
    <cellStyle name="Normal 80 2 3 3 4" xfId="12305" xr:uid="{00000000-0005-0000-0000-000022300000}"/>
    <cellStyle name="Normal 80 2 3 3 4 3" xfId="27400" xr:uid="{00000000-0005-0000-0000-00001C6B0000}"/>
    <cellStyle name="Normal 80 2 3 3 5" xfId="7284" xr:uid="{00000000-0005-0000-0000-0000851C0000}"/>
    <cellStyle name="Normal 80 2 3 3 5 3" xfId="22383" xr:uid="{00000000-0005-0000-0000-000083570000}"/>
    <cellStyle name="Normal 80 2 3 3 7" xfId="17370" xr:uid="{00000000-0005-0000-0000-0000EE430000}"/>
    <cellStyle name="Normal 80 2 3 4" xfId="3066" xr:uid="{00000000-0005-0000-0000-00000B0C0000}"/>
    <cellStyle name="Normal 80 2 3 4 2" xfId="13140" xr:uid="{00000000-0005-0000-0000-000065330000}"/>
    <cellStyle name="Normal 80 2 3 4 2 3" xfId="28235" xr:uid="{00000000-0005-0000-0000-00005F6E0000}"/>
    <cellStyle name="Normal 80 2 3 4 3" xfId="8120" xr:uid="{00000000-0005-0000-0000-0000C91F0000}"/>
    <cellStyle name="Normal 80 2 3 4 3 3" xfId="23218" xr:uid="{00000000-0005-0000-0000-0000C65A0000}"/>
    <cellStyle name="Normal 80 2 3 4 5" xfId="18205" xr:uid="{00000000-0005-0000-0000-000031470000}"/>
    <cellStyle name="Normal 80 2 3 5" xfId="4759" xr:uid="{00000000-0005-0000-0000-0000A8120000}"/>
    <cellStyle name="Normal 80 2 3 5 2" xfId="14811" xr:uid="{00000000-0005-0000-0000-0000EC390000}"/>
    <cellStyle name="Normal 80 2 3 5 2 3" xfId="29906" xr:uid="{00000000-0005-0000-0000-0000E6740000}"/>
    <cellStyle name="Normal 80 2 3 5 3" xfId="9791" xr:uid="{00000000-0005-0000-0000-000050260000}"/>
    <cellStyle name="Normal 80 2 3 5 3 3" xfId="24889" xr:uid="{00000000-0005-0000-0000-00004D610000}"/>
    <cellStyle name="Normal 80 2 3 5 5" xfId="19876" xr:uid="{00000000-0005-0000-0000-0000B84D0000}"/>
    <cellStyle name="Normal 80 2 3 6" xfId="11469" xr:uid="{00000000-0005-0000-0000-0000DE2C0000}"/>
    <cellStyle name="Normal 80 2 3 6 3" xfId="26564" xr:uid="{00000000-0005-0000-0000-0000D8670000}"/>
    <cellStyle name="Normal 80 2 3 7" xfId="6448" xr:uid="{00000000-0005-0000-0000-000041190000}"/>
    <cellStyle name="Normal 80 2 3 7 3" xfId="21547" xr:uid="{00000000-0005-0000-0000-00003F540000}"/>
    <cellStyle name="Normal 80 2 3 9" xfId="16534" xr:uid="{00000000-0005-0000-0000-0000AA400000}"/>
    <cellStyle name="Normal 80 2 4" xfId="1585" xr:uid="{00000000-0005-0000-0000-000041060000}"/>
    <cellStyle name="Normal 80 2 4 2" xfId="2424" xr:uid="{00000000-0005-0000-0000-000088090000}"/>
    <cellStyle name="Normal 80 2 4 2 2" xfId="4113" xr:uid="{00000000-0005-0000-0000-000022100000}"/>
    <cellStyle name="Normal 80 2 4 2 2 2" xfId="14186" xr:uid="{00000000-0005-0000-0000-00007B370000}"/>
    <cellStyle name="Normal 80 2 4 2 2 2 3" xfId="29281" xr:uid="{00000000-0005-0000-0000-000075720000}"/>
    <cellStyle name="Normal 80 2 4 2 2 3" xfId="9166" xr:uid="{00000000-0005-0000-0000-0000DF230000}"/>
    <cellStyle name="Normal 80 2 4 2 2 3 3" xfId="24264" xr:uid="{00000000-0005-0000-0000-0000DC5E0000}"/>
    <cellStyle name="Normal 80 2 4 2 2 5" xfId="19251" xr:uid="{00000000-0005-0000-0000-0000474B0000}"/>
    <cellStyle name="Normal 80 2 4 2 3" xfId="5805" xr:uid="{00000000-0005-0000-0000-0000BE160000}"/>
    <cellStyle name="Normal 80 2 4 2 3 2" xfId="15857" xr:uid="{00000000-0005-0000-0000-0000023E0000}"/>
    <cellStyle name="Normal 80 2 4 2 3 2 3" xfId="30952" xr:uid="{00000000-0005-0000-0000-0000FC780000}"/>
    <cellStyle name="Normal 80 2 4 2 3 3" xfId="10837" xr:uid="{00000000-0005-0000-0000-0000662A0000}"/>
    <cellStyle name="Normal 80 2 4 2 3 3 3" xfId="25935" xr:uid="{00000000-0005-0000-0000-000063650000}"/>
    <cellStyle name="Normal 80 2 4 2 3 5" xfId="20922" xr:uid="{00000000-0005-0000-0000-0000CE510000}"/>
    <cellStyle name="Normal 80 2 4 2 4" xfId="12515" xr:uid="{00000000-0005-0000-0000-0000F4300000}"/>
    <cellStyle name="Normal 80 2 4 2 4 3" xfId="27610" xr:uid="{00000000-0005-0000-0000-0000EE6B0000}"/>
    <cellStyle name="Normal 80 2 4 2 5" xfId="7494" xr:uid="{00000000-0005-0000-0000-0000571D0000}"/>
    <cellStyle name="Normal 80 2 4 2 5 3" xfId="22593" xr:uid="{00000000-0005-0000-0000-000055580000}"/>
    <cellStyle name="Normal 80 2 4 2 7" xfId="17580" xr:uid="{00000000-0005-0000-0000-0000C0440000}"/>
    <cellStyle name="Normal 80 2 4 3" xfId="3276" xr:uid="{00000000-0005-0000-0000-0000DD0C0000}"/>
    <cellStyle name="Normal 80 2 4 3 2" xfId="13350" xr:uid="{00000000-0005-0000-0000-000037340000}"/>
    <cellStyle name="Normal 80 2 4 3 2 3" xfId="28445" xr:uid="{00000000-0005-0000-0000-0000316F0000}"/>
    <cellStyle name="Normal 80 2 4 3 3" xfId="8330" xr:uid="{00000000-0005-0000-0000-00009B200000}"/>
    <cellStyle name="Normal 80 2 4 3 3 3" xfId="23428" xr:uid="{00000000-0005-0000-0000-0000985B0000}"/>
    <cellStyle name="Normal 80 2 4 3 5" xfId="18415" xr:uid="{00000000-0005-0000-0000-000003480000}"/>
    <cellStyle name="Normal 80 2 4 4" xfId="4969" xr:uid="{00000000-0005-0000-0000-00007A130000}"/>
    <cellStyle name="Normal 80 2 4 4 2" xfId="15021" xr:uid="{00000000-0005-0000-0000-0000BE3A0000}"/>
    <cellStyle name="Normal 80 2 4 4 2 3" xfId="30116" xr:uid="{00000000-0005-0000-0000-0000B8750000}"/>
    <cellStyle name="Normal 80 2 4 4 3" xfId="10001" xr:uid="{00000000-0005-0000-0000-000022270000}"/>
    <cellStyle name="Normal 80 2 4 4 3 3" xfId="25099" xr:uid="{00000000-0005-0000-0000-00001F620000}"/>
    <cellStyle name="Normal 80 2 4 4 5" xfId="20086" xr:uid="{00000000-0005-0000-0000-00008A4E0000}"/>
    <cellStyle name="Normal 80 2 4 5" xfId="11679" xr:uid="{00000000-0005-0000-0000-0000B02D0000}"/>
    <cellStyle name="Normal 80 2 4 5 3" xfId="26774" xr:uid="{00000000-0005-0000-0000-0000AA680000}"/>
    <cellStyle name="Normal 80 2 4 6" xfId="6658" xr:uid="{00000000-0005-0000-0000-0000131A0000}"/>
    <cellStyle name="Normal 80 2 4 6 3" xfId="21757" xr:uid="{00000000-0005-0000-0000-000011550000}"/>
    <cellStyle name="Normal 80 2 4 8" xfId="16744" xr:uid="{00000000-0005-0000-0000-00007C410000}"/>
    <cellStyle name="Normal 80 2 5" xfId="2006" xr:uid="{00000000-0005-0000-0000-0000E6070000}"/>
    <cellStyle name="Normal 80 2 5 2" xfId="3695" xr:uid="{00000000-0005-0000-0000-0000800E0000}"/>
    <cellStyle name="Normal 80 2 5 2 2" xfId="13768" xr:uid="{00000000-0005-0000-0000-0000D9350000}"/>
    <cellStyle name="Normal 80 2 5 2 2 3" xfId="28863" xr:uid="{00000000-0005-0000-0000-0000D3700000}"/>
    <cellStyle name="Normal 80 2 5 2 3" xfId="8748" xr:uid="{00000000-0005-0000-0000-00003D220000}"/>
    <cellStyle name="Normal 80 2 5 2 3 3" xfId="23846" xr:uid="{00000000-0005-0000-0000-00003A5D0000}"/>
    <cellStyle name="Normal 80 2 5 2 5" xfId="18833" xr:uid="{00000000-0005-0000-0000-0000A5490000}"/>
    <cellStyle name="Normal 80 2 5 3" xfId="5387" xr:uid="{00000000-0005-0000-0000-00001C150000}"/>
    <cellStyle name="Normal 80 2 5 3 2" xfId="15439" xr:uid="{00000000-0005-0000-0000-0000603C0000}"/>
    <cellStyle name="Normal 80 2 5 3 2 3" xfId="30534" xr:uid="{00000000-0005-0000-0000-00005A770000}"/>
    <cellStyle name="Normal 80 2 5 3 3" xfId="10419" xr:uid="{00000000-0005-0000-0000-0000C4280000}"/>
    <cellStyle name="Normal 80 2 5 3 3 3" xfId="25517" xr:uid="{00000000-0005-0000-0000-0000C1630000}"/>
    <cellStyle name="Normal 80 2 5 3 5" xfId="20504" xr:uid="{00000000-0005-0000-0000-00002C500000}"/>
    <cellStyle name="Normal 80 2 5 4" xfId="12097" xr:uid="{00000000-0005-0000-0000-0000522F0000}"/>
    <cellStyle name="Normal 80 2 5 4 3" xfId="27192" xr:uid="{00000000-0005-0000-0000-00004C6A0000}"/>
    <cellStyle name="Normal 80 2 5 5" xfId="7076" xr:uid="{00000000-0005-0000-0000-0000B51B0000}"/>
    <cellStyle name="Normal 80 2 5 5 3" xfId="22175" xr:uid="{00000000-0005-0000-0000-0000B3560000}"/>
    <cellStyle name="Normal 80 2 5 7" xfId="17162" xr:uid="{00000000-0005-0000-0000-00001E430000}"/>
    <cellStyle name="Normal 80 2 6" xfId="2858" xr:uid="{00000000-0005-0000-0000-00003B0B0000}"/>
    <cellStyle name="Normal 80 2 6 2" xfId="12932" xr:uid="{00000000-0005-0000-0000-000095320000}"/>
    <cellStyle name="Normal 80 2 6 2 3" xfId="28027" xr:uid="{00000000-0005-0000-0000-00008F6D0000}"/>
    <cellStyle name="Normal 80 2 6 3" xfId="7912" xr:uid="{00000000-0005-0000-0000-0000F91E0000}"/>
    <cellStyle name="Normal 80 2 6 3 3" xfId="23010" xr:uid="{00000000-0005-0000-0000-0000F6590000}"/>
    <cellStyle name="Normal 80 2 6 5" xfId="17997" xr:uid="{00000000-0005-0000-0000-000061460000}"/>
    <cellStyle name="Normal 80 2 7" xfId="4551" xr:uid="{00000000-0005-0000-0000-0000D8110000}"/>
    <cellStyle name="Normal 80 2 7 2" xfId="14603" xr:uid="{00000000-0005-0000-0000-00001C390000}"/>
    <cellStyle name="Normal 80 2 7 2 3" xfId="29698" xr:uid="{00000000-0005-0000-0000-000016740000}"/>
    <cellStyle name="Normal 80 2 7 3" xfId="9583" xr:uid="{00000000-0005-0000-0000-000080250000}"/>
    <cellStyle name="Normal 80 2 7 3 3" xfId="24681" xr:uid="{00000000-0005-0000-0000-00007D600000}"/>
    <cellStyle name="Normal 80 2 7 5" xfId="19668" xr:uid="{00000000-0005-0000-0000-0000E84C0000}"/>
    <cellStyle name="Normal 80 2 8" xfId="11261" xr:uid="{00000000-0005-0000-0000-00000E2C0000}"/>
    <cellStyle name="Normal 80 2 8 3" xfId="26356" xr:uid="{00000000-0005-0000-0000-000008670000}"/>
    <cellStyle name="Normal 80 2 9" xfId="6240" xr:uid="{00000000-0005-0000-0000-000071180000}"/>
    <cellStyle name="Normal 80 2 9 3" xfId="21339" xr:uid="{00000000-0005-0000-0000-00006F530000}"/>
    <cellStyle name="Normal 80 3" xfId="1205" xr:uid="{00000000-0005-0000-0000-0000C5040000}"/>
    <cellStyle name="Normal 80 3 10" xfId="16378" xr:uid="{00000000-0005-0000-0000-00000E400000}"/>
    <cellStyle name="Normal 80 3 2" xfId="1424" xr:uid="{00000000-0005-0000-0000-0000A0050000}"/>
    <cellStyle name="Normal 80 3 2 2" xfId="1845" xr:uid="{00000000-0005-0000-0000-000045070000}"/>
    <cellStyle name="Normal 80 3 2 2 2" xfId="2684" xr:uid="{00000000-0005-0000-0000-00008C0A0000}"/>
    <cellStyle name="Normal 80 3 2 2 2 2" xfId="4373" xr:uid="{00000000-0005-0000-0000-000026110000}"/>
    <cellStyle name="Normal 80 3 2 2 2 2 2" xfId="14446" xr:uid="{00000000-0005-0000-0000-00007F380000}"/>
    <cellStyle name="Normal 80 3 2 2 2 2 2 3" xfId="29541" xr:uid="{00000000-0005-0000-0000-000079730000}"/>
    <cellStyle name="Normal 80 3 2 2 2 2 3" xfId="9426" xr:uid="{00000000-0005-0000-0000-0000E3240000}"/>
    <cellStyle name="Normal 80 3 2 2 2 2 3 3" xfId="24524" xr:uid="{00000000-0005-0000-0000-0000E05F0000}"/>
    <cellStyle name="Normal 80 3 2 2 2 2 5" xfId="19511" xr:uid="{00000000-0005-0000-0000-00004B4C0000}"/>
    <cellStyle name="Normal 80 3 2 2 2 3" xfId="6065" xr:uid="{00000000-0005-0000-0000-0000C2170000}"/>
    <cellStyle name="Normal 80 3 2 2 2 3 2" xfId="16117" xr:uid="{00000000-0005-0000-0000-0000063F0000}"/>
    <cellStyle name="Normal 80 3 2 2 2 3 2 3" xfId="31212" xr:uid="{00000000-0005-0000-0000-0000007A0000}"/>
    <cellStyle name="Normal 80 3 2 2 2 3 3" xfId="11097" xr:uid="{00000000-0005-0000-0000-00006A2B0000}"/>
    <cellStyle name="Normal 80 3 2 2 2 3 3 3" xfId="26195" xr:uid="{00000000-0005-0000-0000-000067660000}"/>
    <cellStyle name="Normal 80 3 2 2 2 3 5" xfId="21182" xr:uid="{00000000-0005-0000-0000-0000D2520000}"/>
    <cellStyle name="Normal 80 3 2 2 2 4" xfId="12775" xr:uid="{00000000-0005-0000-0000-0000F8310000}"/>
    <cellStyle name="Normal 80 3 2 2 2 4 3" xfId="27870" xr:uid="{00000000-0005-0000-0000-0000F26C0000}"/>
    <cellStyle name="Normal 80 3 2 2 2 5" xfId="7754" xr:uid="{00000000-0005-0000-0000-00005B1E0000}"/>
    <cellStyle name="Normal 80 3 2 2 2 5 3" xfId="22853" xr:uid="{00000000-0005-0000-0000-000059590000}"/>
    <cellStyle name="Normal 80 3 2 2 2 7" xfId="17840" xr:uid="{00000000-0005-0000-0000-0000C4450000}"/>
    <cellStyle name="Normal 80 3 2 2 3" xfId="3536" xr:uid="{00000000-0005-0000-0000-0000E10D0000}"/>
    <cellStyle name="Normal 80 3 2 2 3 2" xfId="13610" xr:uid="{00000000-0005-0000-0000-00003B350000}"/>
    <cellStyle name="Normal 80 3 2 2 3 2 3" xfId="28705" xr:uid="{00000000-0005-0000-0000-000035700000}"/>
    <cellStyle name="Normal 80 3 2 2 3 3" xfId="8590" xr:uid="{00000000-0005-0000-0000-00009F210000}"/>
    <cellStyle name="Normal 80 3 2 2 3 3 3" xfId="23688" xr:uid="{00000000-0005-0000-0000-00009C5C0000}"/>
    <cellStyle name="Normal 80 3 2 2 3 5" xfId="18675" xr:uid="{00000000-0005-0000-0000-000007490000}"/>
    <cellStyle name="Normal 80 3 2 2 4" xfId="5229" xr:uid="{00000000-0005-0000-0000-00007E140000}"/>
    <cellStyle name="Normal 80 3 2 2 4 2" xfId="15281" xr:uid="{00000000-0005-0000-0000-0000C23B0000}"/>
    <cellStyle name="Normal 80 3 2 2 4 2 3" xfId="30376" xr:uid="{00000000-0005-0000-0000-0000BC760000}"/>
    <cellStyle name="Normal 80 3 2 2 4 3" xfId="10261" xr:uid="{00000000-0005-0000-0000-000026280000}"/>
    <cellStyle name="Normal 80 3 2 2 4 3 3" xfId="25359" xr:uid="{00000000-0005-0000-0000-000023630000}"/>
    <cellStyle name="Normal 80 3 2 2 4 5" xfId="20346" xr:uid="{00000000-0005-0000-0000-00008E4F0000}"/>
    <cellStyle name="Normal 80 3 2 2 5" xfId="11939" xr:uid="{00000000-0005-0000-0000-0000B42E0000}"/>
    <cellStyle name="Normal 80 3 2 2 5 3" xfId="27034" xr:uid="{00000000-0005-0000-0000-0000AE690000}"/>
    <cellStyle name="Normal 80 3 2 2 6" xfId="6918" xr:uid="{00000000-0005-0000-0000-0000171B0000}"/>
    <cellStyle name="Normal 80 3 2 2 6 3" xfId="22017" xr:uid="{00000000-0005-0000-0000-000015560000}"/>
    <cellStyle name="Normal 80 3 2 2 8" xfId="17004" xr:uid="{00000000-0005-0000-0000-000080420000}"/>
    <cellStyle name="Normal 80 3 2 3" xfId="2266" xr:uid="{00000000-0005-0000-0000-0000EA080000}"/>
    <cellStyle name="Normal 80 3 2 3 2" xfId="3955" xr:uid="{00000000-0005-0000-0000-0000840F0000}"/>
    <cellStyle name="Normal 80 3 2 3 2 2" xfId="14028" xr:uid="{00000000-0005-0000-0000-0000DD360000}"/>
    <cellStyle name="Normal 80 3 2 3 2 2 3" xfId="29123" xr:uid="{00000000-0005-0000-0000-0000D7710000}"/>
    <cellStyle name="Normal 80 3 2 3 2 3" xfId="9008" xr:uid="{00000000-0005-0000-0000-000041230000}"/>
    <cellStyle name="Normal 80 3 2 3 2 3 3" xfId="24106" xr:uid="{00000000-0005-0000-0000-00003E5E0000}"/>
    <cellStyle name="Normal 80 3 2 3 2 5" xfId="19093" xr:uid="{00000000-0005-0000-0000-0000A94A0000}"/>
    <cellStyle name="Normal 80 3 2 3 3" xfId="5647" xr:uid="{00000000-0005-0000-0000-000020160000}"/>
    <cellStyle name="Normal 80 3 2 3 3 2" xfId="15699" xr:uid="{00000000-0005-0000-0000-0000643D0000}"/>
    <cellStyle name="Normal 80 3 2 3 3 2 3" xfId="30794" xr:uid="{00000000-0005-0000-0000-00005E780000}"/>
    <cellStyle name="Normal 80 3 2 3 3 3" xfId="10679" xr:uid="{00000000-0005-0000-0000-0000C8290000}"/>
    <cellStyle name="Normal 80 3 2 3 3 3 3" xfId="25777" xr:uid="{00000000-0005-0000-0000-0000C5640000}"/>
    <cellStyle name="Normal 80 3 2 3 3 5" xfId="20764" xr:uid="{00000000-0005-0000-0000-000030510000}"/>
    <cellStyle name="Normal 80 3 2 3 4" xfId="12357" xr:uid="{00000000-0005-0000-0000-000056300000}"/>
    <cellStyle name="Normal 80 3 2 3 4 3" xfId="27452" xr:uid="{00000000-0005-0000-0000-0000506B0000}"/>
    <cellStyle name="Normal 80 3 2 3 5" xfId="7336" xr:uid="{00000000-0005-0000-0000-0000B91C0000}"/>
    <cellStyle name="Normal 80 3 2 3 5 3" xfId="22435" xr:uid="{00000000-0005-0000-0000-0000B7570000}"/>
    <cellStyle name="Normal 80 3 2 3 7" xfId="17422" xr:uid="{00000000-0005-0000-0000-000022440000}"/>
    <cellStyle name="Normal 80 3 2 4" xfId="3118" xr:uid="{00000000-0005-0000-0000-00003F0C0000}"/>
    <cellStyle name="Normal 80 3 2 4 2" xfId="13192" xr:uid="{00000000-0005-0000-0000-000099330000}"/>
    <cellStyle name="Normal 80 3 2 4 2 3" xfId="28287" xr:uid="{00000000-0005-0000-0000-0000936E0000}"/>
    <cellStyle name="Normal 80 3 2 4 3" xfId="8172" xr:uid="{00000000-0005-0000-0000-0000FD1F0000}"/>
    <cellStyle name="Normal 80 3 2 4 3 3" xfId="23270" xr:uid="{00000000-0005-0000-0000-0000FA5A0000}"/>
    <cellStyle name="Normal 80 3 2 4 5" xfId="18257" xr:uid="{00000000-0005-0000-0000-000065470000}"/>
    <cellStyle name="Normal 80 3 2 5" xfId="4811" xr:uid="{00000000-0005-0000-0000-0000DC120000}"/>
    <cellStyle name="Normal 80 3 2 5 2" xfId="14863" xr:uid="{00000000-0005-0000-0000-0000203A0000}"/>
    <cellStyle name="Normal 80 3 2 5 2 3" xfId="29958" xr:uid="{00000000-0005-0000-0000-00001A750000}"/>
    <cellStyle name="Normal 80 3 2 5 3" xfId="9843" xr:uid="{00000000-0005-0000-0000-000084260000}"/>
    <cellStyle name="Normal 80 3 2 5 3 3" xfId="24941" xr:uid="{00000000-0005-0000-0000-000081610000}"/>
    <cellStyle name="Normal 80 3 2 5 5" xfId="19928" xr:uid="{00000000-0005-0000-0000-0000EC4D0000}"/>
    <cellStyle name="Normal 80 3 2 6" xfId="11521" xr:uid="{00000000-0005-0000-0000-0000122D0000}"/>
    <cellStyle name="Normal 80 3 2 6 3" xfId="26616" xr:uid="{00000000-0005-0000-0000-00000C680000}"/>
    <cellStyle name="Normal 80 3 2 7" xfId="6500" xr:uid="{00000000-0005-0000-0000-000075190000}"/>
    <cellStyle name="Normal 80 3 2 7 3" xfId="21599" xr:uid="{00000000-0005-0000-0000-000073540000}"/>
    <cellStyle name="Normal 80 3 2 9" xfId="16586" xr:uid="{00000000-0005-0000-0000-0000DE400000}"/>
    <cellStyle name="Normal 80 3 3" xfId="1637" xr:uid="{00000000-0005-0000-0000-000075060000}"/>
    <cellStyle name="Normal 80 3 3 2" xfId="2476" xr:uid="{00000000-0005-0000-0000-0000BC090000}"/>
    <cellStyle name="Normal 80 3 3 2 2" xfId="4165" xr:uid="{00000000-0005-0000-0000-000056100000}"/>
    <cellStyle name="Normal 80 3 3 2 2 2" xfId="14238" xr:uid="{00000000-0005-0000-0000-0000AF370000}"/>
    <cellStyle name="Normal 80 3 3 2 2 2 3" xfId="29333" xr:uid="{00000000-0005-0000-0000-0000A9720000}"/>
    <cellStyle name="Normal 80 3 3 2 2 3" xfId="9218" xr:uid="{00000000-0005-0000-0000-000013240000}"/>
    <cellStyle name="Normal 80 3 3 2 2 3 3" xfId="24316" xr:uid="{00000000-0005-0000-0000-0000105F0000}"/>
    <cellStyle name="Normal 80 3 3 2 2 5" xfId="19303" xr:uid="{00000000-0005-0000-0000-00007B4B0000}"/>
    <cellStyle name="Normal 80 3 3 2 3" xfId="5857" xr:uid="{00000000-0005-0000-0000-0000F2160000}"/>
    <cellStyle name="Normal 80 3 3 2 3 2" xfId="15909" xr:uid="{00000000-0005-0000-0000-0000363E0000}"/>
    <cellStyle name="Normal 80 3 3 2 3 2 3" xfId="31004" xr:uid="{00000000-0005-0000-0000-000030790000}"/>
    <cellStyle name="Normal 80 3 3 2 3 3" xfId="10889" xr:uid="{00000000-0005-0000-0000-00009A2A0000}"/>
    <cellStyle name="Normal 80 3 3 2 3 3 3" xfId="25987" xr:uid="{00000000-0005-0000-0000-000097650000}"/>
    <cellStyle name="Normal 80 3 3 2 3 5" xfId="20974" xr:uid="{00000000-0005-0000-0000-000002520000}"/>
    <cellStyle name="Normal 80 3 3 2 4" xfId="12567" xr:uid="{00000000-0005-0000-0000-000028310000}"/>
    <cellStyle name="Normal 80 3 3 2 4 3" xfId="27662" xr:uid="{00000000-0005-0000-0000-0000226C0000}"/>
    <cellStyle name="Normal 80 3 3 2 5" xfId="7546" xr:uid="{00000000-0005-0000-0000-00008B1D0000}"/>
    <cellStyle name="Normal 80 3 3 2 5 3" xfId="22645" xr:uid="{00000000-0005-0000-0000-000089580000}"/>
    <cellStyle name="Normal 80 3 3 2 7" xfId="17632" xr:uid="{00000000-0005-0000-0000-0000F4440000}"/>
    <cellStyle name="Normal 80 3 3 3" xfId="3328" xr:uid="{00000000-0005-0000-0000-0000110D0000}"/>
    <cellStyle name="Normal 80 3 3 3 2" xfId="13402" xr:uid="{00000000-0005-0000-0000-00006B340000}"/>
    <cellStyle name="Normal 80 3 3 3 2 3" xfId="28497" xr:uid="{00000000-0005-0000-0000-0000656F0000}"/>
    <cellStyle name="Normal 80 3 3 3 3" xfId="8382" xr:uid="{00000000-0005-0000-0000-0000CF200000}"/>
    <cellStyle name="Normal 80 3 3 3 3 3" xfId="23480" xr:uid="{00000000-0005-0000-0000-0000CC5B0000}"/>
    <cellStyle name="Normal 80 3 3 3 5" xfId="18467" xr:uid="{00000000-0005-0000-0000-000037480000}"/>
    <cellStyle name="Normal 80 3 3 4" xfId="5021" xr:uid="{00000000-0005-0000-0000-0000AE130000}"/>
    <cellStyle name="Normal 80 3 3 4 2" xfId="15073" xr:uid="{00000000-0005-0000-0000-0000F23A0000}"/>
    <cellStyle name="Normal 80 3 3 4 2 3" xfId="30168" xr:uid="{00000000-0005-0000-0000-0000EC750000}"/>
    <cellStyle name="Normal 80 3 3 4 3" xfId="10053" xr:uid="{00000000-0005-0000-0000-000056270000}"/>
    <cellStyle name="Normal 80 3 3 4 3 3" xfId="25151" xr:uid="{00000000-0005-0000-0000-000053620000}"/>
    <cellStyle name="Normal 80 3 3 4 5" xfId="20138" xr:uid="{00000000-0005-0000-0000-0000BE4E0000}"/>
    <cellStyle name="Normal 80 3 3 5" xfId="11731" xr:uid="{00000000-0005-0000-0000-0000E42D0000}"/>
    <cellStyle name="Normal 80 3 3 5 3" xfId="26826" xr:uid="{00000000-0005-0000-0000-0000DE680000}"/>
    <cellStyle name="Normal 80 3 3 6" xfId="6710" xr:uid="{00000000-0005-0000-0000-0000471A0000}"/>
    <cellStyle name="Normal 80 3 3 6 3" xfId="21809" xr:uid="{00000000-0005-0000-0000-000045550000}"/>
    <cellStyle name="Normal 80 3 3 8" xfId="16796" xr:uid="{00000000-0005-0000-0000-0000B0410000}"/>
    <cellStyle name="Normal 80 3 4" xfId="2058" xr:uid="{00000000-0005-0000-0000-00001A080000}"/>
    <cellStyle name="Normal 80 3 4 2" xfId="3747" xr:uid="{00000000-0005-0000-0000-0000B40E0000}"/>
    <cellStyle name="Normal 80 3 4 2 2" xfId="13820" xr:uid="{00000000-0005-0000-0000-00000D360000}"/>
    <cellStyle name="Normal 80 3 4 2 2 3" xfId="28915" xr:uid="{00000000-0005-0000-0000-000007710000}"/>
    <cellStyle name="Normal 80 3 4 2 3" xfId="8800" xr:uid="{00000000-0005-0000-0000-000071220000}"/>
    <cellStyle name="Normal 80 3 4 2 3 3" xfId="23898" xr:uid="{00000000-0005-0000-0000-00006E5D0000}"/>
    <cellStyle name="Normal 80 3 4 2 5" xfId="18885" xr:uid="{00000000-0005-0000-0000-0000D9490000}"/>
    <cellStyle name="Normal 80 3 4 3" xfId="5439" xr:uid="{00000000-0005-0000-0000-000050150000}"/>
    <cellStyle name="Normal 80 3 4 3 2" xfId="15491" xr:uid="{00000000-0005-0000-0000-0000943C0000}"/>
    <cellStyle name="Normal 80 3 4 3 2 3" xfId="30586" xr:uid="{00000000-0005-0000-0000-00008E770000}"/>
    <cellStyle name="Normal 80 3 4 3 3" xfId="10471" xr:uid="{00000000-0005-0000-0000-0000F8280000}"/>
    <cellStyle name="Normal 80 3 4 3 3 3" xfId="25569" xr:uid="{00000000-0005-0000-0000-0000F5630000}"/>
    <cellStyle name="Normal 80 3 4 3 5" xfId="20556" xr:uid="{00000000-0005-0000-0000-000060500000}"/>
    <cellStyle name="Normal 80 3 4 4" xfId="12149" xr:uid="{00000000-0005-0000-0000-0000862F0000}"/>
    <cellStyle name="Normal 80 3 4 4 3" xfId="27244" xr:uid="{00000000-0005-0000-0000-0000806A0000}"/>
    <cellStyle name="Normal 80 3 4 5" xfId="7128" xr:uid="{00000000-0005-0000-0000-0000E91B0000}"/>
    <cellStyle name="Normal 80 3 4 5 3" xfId="22227" xr:uid="{00000000-0005-0000-0000-0000E7560000}"/>
    <cellStyle name="Normal 80 3 4 7" xfId="17214" xr:uid="{00000000-0005-0000-0000-000052430000}"/>
    <cellStyle name="Normal 80 3 5" xfId="2910" xr:uid="{00000000-0005-0000-0000-00006F0B0000}"/>
    <cellStyle name="Normal 80 3 5 2" xfId="12984" xr:uid="{00000000-0005-0000-0000-0000C9320000}"/>
    <cellStyle name="Normal 80 3 5 2 3" xfId="28079" xr:uid="{00000000-0005-0000-0000-0000C36D0000}"/>
    <cellStyle name="Normal 80 3 5 3" xfId="7964" xr:uid="{00000000-0005-0000-0000-00002D1F0000}"/>
    <cellStyle name="Normal 80 3 5 3 3" xfId="23062" xr:uid="{00000000-0005-0000-0000-00002A5A0000}"/>
    <cellStyle name="Normal 80 3 5 5" xfId="18049" xr:uid="{00000000-0005-0000-0000-000095460000}"/>
    <cellStyle name="Normal 80 3 6" xfId="4603" xr:uid="{00000000-0005-0000-0000-00000C120000}"/>
    <cellStyle name="Normal 80 3 6 2" xfId="14655" xr:uid="{00000000-0005-0000-0000-000050390000}"/>
    <cellStyle name="Normal 80 3 6 2 3" xfId="29750" xr:uid="{00000000-0005-0000-0000-00004A740000}"/>
    <cellStyle name="Normal 80 3 6 3" xfId="9635" xr:uid="{00000000-0005-0000-0000-0000B4250000}"/>
    <cellStyle name="Normal 80 3 6 3 3" xfId="24733" xr:uid="{00000000-0005-0000-0000-0000B1600000}"/>
    <cellStyle name="Normal 80 3 6 5" xfId="19720" xr:uid="{00000000-0005-0000-0000-00001C4D0000}"/>
    <cellStyle name="Normal 80 3 7" xfId="11313" xr:uid="{00000000-0005-0000-0000-0000422C0000}"/>
    <cellStyle name="Normal 80 3 7 3" xfId="26408" xr:uid="{00000000-0005-0000-0000-00003C670000}"/>
    <cellStyle name="Normal 80 3 8" xfId="6292" xr:uid="{00000000-0005-0000-0000-0000A5180000}"/>
    <cellStyle name="Normal 80 3 8 3" xfId="21391" xr:uid="{00000000-0005-0000-0000-0000A3530000}"/>
    <cellStyle name="Normal 80 4" xfId="1318" xr:uid="{00000000-0005-0000-0000-000036050000}"/>
    <cellStyle name="Normal 80 4 2" xfId="1741" xr:uid="{00000000-0005-0000-0000-0000DD060000}"/>
    <cellStyle name="Normal 80 4 2 2" xfId="2580" xr:uid="{00000000-0005-0000-0000-0000240A0000}"/>
    <cellStyle name="Normal 80 4 2 2 2" xfId="4269" xr:uid="{00000000-0005-0000-0000-0000BE100000}"/>
    <cellStyle name="Normal 80 4 2 2 2 2" xfId="14342" xr:uid="{00000000-0005-0000-0000-000017380000}"/>
    <cellStyle name="Normal 80 4 2 2 2 2 3" xfId="29437" xr:uid="{00000000-0005-0000-0000-000011730000}"/>
    <cellStyle name="Normal 80 4 2 2 2 3" xfId="9322" xr:uid="{00000000-0005-0000-0000-00007B240000}"/>
    <cellStyle name="Normal 80 4 2 2 2 3 3" xfId="24420" xr:uid="{00000000-0005-0000-0000-0000785F0000}"/>
    <cellStyle name="Normal 80 4 2 2 2 5" xfId="19407" xr:uid="{00000000-0005-0000-0000-0000E34B0000}"/>
    <cellStyle name="Normal 80 4 2 2 3" xfId="5961" xr:uid="{00000000-0005-0000-0000-00005A170000}"/>
    <cellStyle name="Normal 80 4 2 2 3 2" xfId="16013" xr:uid="{00000000-0005-0000-0000-00009E3E0000}"/>
    <cellStyle name="Normal 80 4 2 2 3 2 3" xfId="31108" xr:uid="{00000000-0005-0000-0000-000098790000}"/>
    <cellStyle name="Normal 80 4 2 2 3 3" xfId="10993" xr:uid="{00000000-0005-0000-0000-0000022B0000}"/>
    <cellStyle name="Normal 80 4 2 2 3 3 3" xfId="26091" xr:uid="{00000000-0005-0000-0000-0000FF650000}"/>
    <cellStyle name="Normal 80 4 2 2 3 5" xfId="21078" xr:uid="{00000000-0005-0000-0000-00006A520000}"/>
    <cellStyle name="Normal 80 4 2 2 4" xfId="12671" xr:uid="{00000000-0005-0000-0000-000090310000}"/>
    <cellStyle name="Normal 80 4 2 2 4 3" xfId="27766" xr:uid="{00000000-0005-0000-0000-00008A6C0000}"/>
    <cellStyle name="Normal 80 4 2 2 5" xfId="7650" xr:uid="{00000000-0005-0000-0000-0000F31D0000}"/>
    <cellStyle name="Normal 80 4 2 2 5 3" xfId="22749" xr:uid="{00000000-0005-0000-0000-0000F1580000}"/>
    <cellStyle name="Normal 80 4 2 2 7" xfId="17736" xr:uid="{00000000-0005-0000-0000-00005C450000}"/>
    <cellStyle name="Normal 80 4 2 3" xfId="3432" xr:uid="{00000000-0005-0000-0000-0000790D0000}"/>
    <cellStyle name="Normal 80 4 2 3 2" xfId="13506" xr:uid="{00000000-0005-0000-0000-0000D3340000}"/>
    <cellStyle name="Normal 80 4 2 3 2 3" xfId="28601" xr:uid="{00000000-0005-0000-0000-0000CD6F0000}"/>
    <cellStyle name="Normal 80 4 2 3 3" xfId="8486" xr:uid="{00000000-0005-0000-0000-000037210000}"/>
    <cellStyle name="Normal 80 4 2 3 3 3" xfId="23584" xr:uid="{00000000-0005-0000-0000-0000345C0000}"/>
    <cellStyle name="Normal 80 4 2 3 5" xfId="18571" xr:uid="{00000000-0005-0000-0000-00009F480000}"/>
    <cellStyle name="Normal 80 4 2 4" xfId="5125" xr:uid="{00000000-0005-0000-0000-000016140000}"/>
    <cellStyle name="Normal 80 4 2 4 2" xfId="15177" xr:uid="{00000000-0005-0000-0000-00005A3B0000}"/>
    <cellStyle name="Normal 80 4 2 4 2 3" xfId="30272" xr:uid="{00000000-0005-0000-0000-000054760000}"/>
    <cellStyle name="Normal 80 4 2 4 3" xfId="10157" xr:uid="{00000000-0005-0000-0000-0000BE270000}"/>
    <cellStyle name="Normal 80 4 2 4 3 3" xfId="25255" xr:uid="{00000000-0005-0000-0000-0000BB620000}"/>
    <cellStyle name="Normal 80 4 2 4 5" xfId="20242" xr:uid="{00000000-0005-0000-0000-0000264F0000}"/>
    <cellStyle name="Normal 80 4 2 5" xfId="11835" xr:uid="{00000000-0005-0000-0000-00004C2E0000}"/>
    <cellStyle name="Normal 80 4 2 5 3" xfId="26930" xr:uid="{00000000-0005-0000-0000-000046690000}"/>
    <cellStyle name="Normal 80 4 2 6" xfId="6814" xr:uid="{00000000-0005-0000-0000-0000AF1A0000}"/>
    <cellStyle name="Normal 80 4 2 6 3" xfId="21913" xr:uid="{00000000-0005-0000-0000-0000AD550000}"/>
    <cellStyle name="Normal 80 4 2 8" xfId="16900" xr:uid="{00000000-0005-0000-0000-000018420000}"/>
    <cellStyle name="Normal 80 4 3" xfId="2162" xr:uid="{00000000-0005-0000-0000-000082080000}"/>
    <cellStyle name="Normal 80 4 3 2" xfId="3851" xr:uid="{00000000-0005-0000-0000-00001C0F0000}"/>
    <cellStyle name="Normal 80 4 3 2 2" xfId="13924" xr:uid="{00000000-0005-0000-0000-000075360000}"/>
    <cellStyle name="Normal 80 4 3 2 2 3" xfId="29019" xr:uid="{00000000-0005-0000-0000-00006F710000}"/>
    <cellStyle name="Normal 80 4 3 2 3" xfId="8904" xr:uid="{00000000-0005-0000-0000-0000D9220000}"/>
    <cellStyle name="Normal 80 4 3 2 3 3" xfId="24002" xr:uid="{00000000-0005-0000-0000-0000D65D0000}"/>
    <cellStyle name="Normal 80 4 3 2 5" xfId="18989" xr:uid="{00000000-0005-0000-0000-0000414A0000}"/>
    <cellStyle name="Normal 80 4 3 3" xfId="5543" xr:uid="{00000000-0005-0000-0000-0000B8150000}"/>
    <cellStyle name="Normal 80 4 3 3 2" xfId="15595" xr:uid="{00000000-0005-0000-0000-0000FC3C0000}"/>
    <cellStyle name="Normal 80 4 3 3 2 3" xfId="30690" xr:uid="{00000000-0005-0000-0000-0000F6770000}"/>
    <cellStyle name="Normal 80 4 3 3 3" xfId="10575" xr:uid="{00000000-0005-0000-0000-000060290000}"/>
    <cellStyle name="Normal 80 4 3 3 3 3" xfId="25673" xr:uid="{00000000-0005-0000-0000-00005D640000}"/>
    <cellStyle name="Normal 80 4 3 3 5" xfId="20660" xr:uid="{00000000-0005-0000-0000-0000C8500000}"/>
    <cellStyle name="Normal 80 4 3 4" xfId="12253" xr:uid="{00000000-0005-0000-0000-0000EE2F0000}"/>
    <cellStyle name="Normal 80 4 3 4 3" xfId="27348" xr:uid="{00000000-0005-0000-0000-0000E86A0000}"/>
    <cellStyle name="Normal 80 4 3 5" xfId="7232" xr:uid="{00000000-0005-0000-0000-0000511C0000}"/>
    <cellStyle name="Normal 80 4 3 5 3" xfId="22331" xr:uid="{00000000-0005-0000-0000-00004F570000}"/>
    <cellStyle name="Normal 80 4 3 7" xfId="17318" xr:uid="{00000000-0005-0000-0000-0000BA430000}"/>
    <cellStyle name="Normal 80 4 4" xfId="3014" xr:uid="{00000000-0005-0000-0000-0000D70B0000}"/>
    <cellStyle name="Normal 80 4 4 2" xfId="13088" xr:uid="{00000000-0005-0000-0000-000031330000}"/>
    <cellStyle name="Normal 80 4 4 2 3" xfId="28183" xr:uid="{00000000-0005-0000-0000-00002B6E0000}"/>
    <cellStyle name="Normal 80 4 4 3" xfId="8068" xr:uid="{00000000-0005-0000-0000-0000951F0000}"/>
    <cellStyle name="Normal 80 4 4 3 3" xfId="23166" xr:uid="{00000000-0005-0000-0000-0000925A0000}"/>
    <cellStyle name="Normal 80 4 4 5" xfId="18153" xr:uid="{00000000-0005-0000-0000-0000FD460000}"/>
    <cellStyle name="Normal 80 4 5" xfId="4707" xr:uid="{00000000-0005-0000-0000-000074120000}"/>
    <cellStyle name="Normal 80 4 5 2" xfId="14759" xr:uid="{00000000-0005-0000-0000-0000B8390000}"/>
    <cellStyle name="Normal 80 4 5 2 3" xfId="29854" xr:uid="{00000000-0005-0000-0000-0000B2740000}"/>
    <cellStyle name="Normal 80 4 5 3" xfId="9739" xr:uid="{00000000-0005-0000-0000-00001C260000}"/>
    <cellStyle name="Normal 80 4 5 3 3" xfId="24837" xr:uid="{00000000-0005-0000-0000-000019610000}"/>
    <cellStyle name="Normal 80 4 5 5" xfId="19824" xr:uid="{00000000-0005-0000-0000-0000844D0000}"/>
    <cellStyle name="Normal 80 4 6" xfId="11417" xr:uid="{00000000-0005-0000-0000-0000AA2C0000}"/>
    <cellStyle name="Normal 80 4 6 3" xfId="26512" xr:uid="{00000000-0005-0000-0000-0000A4670000}"/>
    <cellStyle name="Normal 80 4 7" xfId="6396" xr:uid="{00000000-0005-0000-0000-00000D190000}"/>
    <cellStyle name="Normal 80 4 7 3" xfId="21495" xr:uid="{00000000-0005-0000-0000-00000B540000}"/>
    <cellStyle name="Normal 80 4 9" xfId="16482" xr:uid="{00000000-0005-0000-0000-000076400000}"/>
    <cellStyle name="Normal 80 5" xfId="1531" xr:uid="{00000000-0005-0000-0000-00000B060000}"/>
    <cellStyle name="Normal 80 5 2" xfId="2372" xr:uid="{00000000-0005-0000-0000-000054090000}"/>
    <cellStyle name="Normal 80 5 2 2" xfId="4061" xr:uid="{00000000-0005-0000-0000-0000EE0F0000}"/>
    <cellStyle name="Normal 80 5 2 2 2" xfId="14134" xr:uid="{00000000-0005-0000-0000-000047370000}"/>
    <cellStyle name="Normal 80 5 2 2 2 3" xfId="29229" xr:uid="{00000000-0005-0000-0000-000041720000}"/>
    <cellStyle name="Normal 80 5 2 2 3" xfId="9114" xr:uid="{00000000-0005-0000-0000-0000AB230000}"/>
    <cellStyle name="Normal 80 5 2 2 3 3" xfId="24212" xr:uid="{00000000-0005-0000-0000-0000A85E0000}"/>
    <cellStyle name="Normal 80 5 2 2 5" xfId="19199" xr:uid="{00000000-0005-0000-0000-0000134B0000}"/>
    <cellStyle name="Normal 80 5 2 3" xfId="5753" xr:uid="{00000000-0005-0000-0000-00008A160000}"/>
    <cellStyle name="Normal 80 5 2 3 2" xfId="15805" xr:uid="{00000000-0005-0000-0000-0000CE3D0000}"/>
    <cellStyle name="Normal 80 5 2 3 2 3" xfId="30900" xr:uid="{00000000-0005-0000-0000-0000C8780000}"/>
    <cellStyle name="Normal 80 5 2 3 3" xfId="10785" xr:uid="{00000000-0005-0000-0000-0000322A0000}"/>
    <cellStyle name="Normal 80 5 2 3 3 3" xfId="25883" xr:uid="{00000000-0005-0000-0000-00002F650000}"/>
    <cellStyle name="Normal 80 5 2 3 5" xfId="20870" xr:uid="{00000000-0005-0000-0000-00009A510000}"/>
    <cellStyle name="Normal 80 5 2 4" xfId="12463" xr:uid="{00000000-0005-0000-0000-0000C0300000}"/>
    <cellStyle name="Normal 80 5 2 4 3" xfId="27558" xr:uid="{00000000-0005-0000-0000-0000BA6B0000}"/>
    <cellStyle name="Normal 80 5 2 5" xfId="7442" xr:uid="{00000000-0005-0000-0000-0000231D0000}"/>
    <cellStyle name="Normal 80 5 2 5 3" xfId="22541" xr:uid="{00000000-0005-0000-0000-000021580000}"/>
    <cellStyle name="Normal 80 5 2 7" xfId="17528" xr:uid="{00000000-0005-0000-0000-00008C440000}"/>
    <cellStyle name="Normal 80 5 3" xfId="3224" xr:uid="{00000000-0005-0000-0000-0000A90C0000}"/>
    <cellStyle name="Normal 80 5 3 2" xfId="13298" xr:uid="{00000000-0005-0000-0000-000003340000}"/>
    <cellStyle name="Normal 80 5 3 2 3" xfId="28393" xr:uid="{00000000-0005-0000-0000-0000FD6E0000}"/>
    <cellStyle name="Normal 80 5 3 3" xfId="8278" xr:uid="{00000000-0005-0000-0000-000067200000}"/>
    <cellStyle name="Normal 80 5 3 3 3" xfId="23376" xr:uid="{00000000-0005-0000-0000-0000645B0000}"/>
    <cellStyle name="Normal 80 5 3 5" xfId="18363" xr:uid="{00000000-0005-0000-0000-0000CF470000}"/>
    <cellStyle name="Normal 80 5 4" xfId="4917" xr:uid="{00000000-0005-0000-0000-000046130000}"/>
    <cellStyle name="Normal 80 5 4 2" xfId="14969" xr:uid="{00000000-0005-0000-0000-00008A3A0000}"/>
    <cellStyle name="Normal 80 5 4 2 3" xfId="30064" xr:uid="{00000000-0005-0000-0000-000084750000}"/>
    <cellStyle name="Normal 80 5 4 3" xfId="9949" xr:uid="{00000000-0005-0000-0000-0000EE260000}"/>
    <cellStyle name="Normal 80 5 4 3 3" xfId="25047" xr:uid="{00000000-0005-0000-0000-0000EB610000}"/>
    <cellStyle name="Normal 80 5 4 5" xfId="20034" xr:uid="{00000000-0005-0000-0000-0000564E0000}"/>
    <cellStyle name="Normal 80 5 5" xfId="11627" xr:uid="{00000000-0005-0000-0000-00007C2D0000}"/>
    <cellStyle name="Normal 80 5 5 3" xfId="26722" xr:uid="{00000000-0005-0000-0000-000076680000}"/>
    <cellStyle name="Normal 80 5 6" xfId="6606" xr:uid="{00000000-0005-0000-0000-0000DF190000}"/>
    <cellStyle name="Normal 80 5 6 3" xfId="21705" xr:uid="{00000000-0005-0000-0000-0000DD540000}"/>
    <cellStyle name="Normal 80 5 8" xfId="16692" xr:uid="{00000000-0005-0000-0000-000048410000}"/>
    <cellStyle name="Normal 80 6" xfId="1952" xr:uid="{00000000-0005-0000-0000-0000B0070000}"/>
    <cellStyle name="Normal 80 6 2" xfId="3643" xr:uid="{00000000-0005-0000-0000-00004C0E0000}"/>
    <cellStyle name="Normal 80 6 2 2" xfId="13716" xr:uid="{00000000-0005-0000-0000-0000A5350000}"/>
    <cellStyle name="Normal 80 6 2 2 3" xfId="28811" xr:uid="{00000000-0005-0000-0000-00009F700000}"/>
    <cellStyle name="Normal 80 6 2 3" xfId="8696" xr:uid="{00000000-0005-0000-0000-000009220000}"/>
    <cellStyle name="Normal 80 6 2 3 3" xfId="23794" xr:uid="{00000000-0005-0000-0000-0000065D0000}"/>
    <cellStyle name="Normal 80 6 2 5" xfId="18781" xr:uid="{00000000-0005-0000-0000-000071490000}"/>
    <cellStyle name="Normal 80 6 3" xfId="5335" xr:uid="{00000000-0005-0000-0000-0000E8140000}"/>
    <cellStyle name="Normal 80 6 3 2" xfId="15387" xr:uid="{00000000-0005-0000-0000-00002C3C0000}"/>
    <cellStyle name="Normal 80 6 3 2 3" xfId="30482" xr:uid="{00000000-0005-0000-0000-000026770000}"/>
    <cellStyle name="Normal 80 6 3 3" xfId="10367" xr:uid="{00000000-0005-0000-0000-000090280000}"/>
    <cellStyle name="Normal 80 6 3 3 3" xfId="25465" xr:uid="{00000000-0005-0000-0000-00008D630000}"/>
    <cellStyle name="Normal 80 6 3 5" xfId="20452" xr:uid="{00000000-0005-0000-0000-0000F84F0000}"/>
    <cellStyle name="Normal 80 6 4" xfId="12045" xr:uid="{00000000-0005-0000-0000-00001E2F0000}"/>
    <cellStyle name="Normal 80 6 4 3" xfId="27140" xr:uid="{00000000-0005-0000-0000-0000186A0000}"/>
    <cellStyle name="Normal 80 6 5" xfId="7024" xr:uid="{00000000-0005-0000-0000-0000811B0000}"/>
    <cellStyle name="Normal 80 6 5 3" xfId="22123" xr:uid="{00000000-0005-0000-0000-00007F560000}"/>
    <cellStyle name="Normal 80 6 7" xfId="17110" xr:uid="{00000000-0005-0000-0000-0000EA420000}"/>
    <cellStyle name="Normal 80 7" xfId="2797" xr:uid="{00000000-0005-0000-0000-0000FE0A0000}"/>
    <cellStyle name="Normal 80 7 2" xfId="12880" xr:uid="{00000000-0005-0000-0000-000061320000}"/>
    <cellStyle name="Normal 80 7 2 3" xfId="27975" xr:uid="{00000000-0005-0000-0000-00005B6D0000}"/>
    <cellStyle name="Normal 80 7 3" xfId="7859" xr:uid="{00000000-0005-0000-0000-0000C41E0000}"/>
    <cellStyle name="Normal 80 7 3 3" xfId="22958" xr:uid="{00000000-0005-0000-0000-0000C2590000}"/>
    <cellStyle name="Normal 80 7 5" xfId="17945" xr:uid="{00000000-0005-0000-0000-00002D460000}"/>
    <cellStyle name="Normal 80 8" xfId="4495" xr:uid="{00000000-0005-0000-0000-0000A0110000}"/>
    <cellStyle name="Normal 80 8 2" xfId="14551" xr:uid="{00000000-0005-0000-0000-0000E8380000}"/>
    <cellStyle name="Normal 80 8 2 3" xfId="29646" xr:uid="{00000000-0005-0000-0000-0000E2730000}"/>
    <cellStyle name="Normal 80 8 3" xfId="9531" xr:uid="{00000000-0005-0000-0000-00004C250000}"/>
    <cellStyle name="Normal 80 8 3 3" xfId="24629" xr:uid="{00000000-0005-0000-0000-000049600000}"/>
    <cellStyle name="Normal 80 8 5" xfId="19616" xr:uid="{00000000-0005-0000-0000-0000B44C0000}"/>
    <cellStyle name="Normal 80 9" xfId="11207" xr:uid="{00000000-0005-0000-0000-0000D82B0000}"/>
    <cellStyle name="Normal 80 9 3" xfId="26304" xr:uid="{00000000-0005-0000-0000-0000D4660000}"/>
    <cellStyle name="Normal 81" xfId="1146" xr:uid="{00000000-0005-0000-0000-00008A040000}"/>
    <cellStyle name="Normal 81 10" xfId="6235" xr:uid="{00000000-0005-0000-0000-00006C180000}"/>
    <cellStyle name="Normal 81 10 3" xfId="21336" xr:uid="{00000000-0005-0000-0000-00006C530000}"/>
    <cellStyle name="Normal 81 12" xfId="16321" xr:uid="{00000000-0005-0000-0000-0000D53F0000}"/>
    <cellStyle name="Normal 81 2" xfId="1200" xr:uid="{00000000-0005-0000-0000-0000C0040000}"/>
    <cellStyle name="Normal 81 2 11" xfId="16375" xr:uid="{00000000-0005-0000-0000-00000B400000}"/>
    <cellStyle name="Normal 81 2 2" xfId="1308" xr:uid="{00000000-0005-0000-0000-00002C050000}"/>
    <cellStyle name="Normal 81 2 2 10" xfId="16479" xr:uid="{00000000-0005-0000-0000-000073400000}"/>
    <cellStyle name="Normal 81 2 2 2" xfId="1525" xr:uid="{00000000-0005-0000-0000-000005060000}"/>
    <cellStyle name="Normal 81 2 2 2 2" xfId="1946" xr:uid="{00000000-0005-0000-0000-0000AA070000}"/>
    <cellStyle name="Normal 81 2 2 2 2 2" xfId="2785" xr:uid="{00000000-0005-0000-0000-0000F10A0000}"/>
    <cellStyle name="Normal 81 2 2 2 2 2 2" xfId="4474" xr:uid="{00000000-0005-0000-0000-00008B110000}"/>
    <cellStyle name="Normal 81 2 2 2 2 2 2 2" xfId="14547" xr:uid="{00000000-0005-0000-0000-0000E4380000}"/>
    <cellStyle name="Normal 81 2 2 2 2 2 2 2 3" xfId="29642" xr:uid="{00000000-0005-0000-0000-0000DE730000}"/>
    <cellStyle name="Normal 81 2 2 2 2 2 2 3" xfId="9527" xr:uid="{00000000-0005-0000-0000-000048250000}"/>
    <cellStyle name="Normal 81 2 2 2 2 2 2 3 3" xfId="24625" xr:uid="{00000000-0005-0000-0000-000045600000}"/>
    <cellStyle name="Normal 81 2 2 2 2 2 2 5" xfId="19612" xr:uid="{00000000-0005-0000-0000-0000B04C0000}"/>
    <cellStyle name="Normal 81 2 2 2 2 2 3" xfId="6166" xr:uid="{00000000-0005-0000-0000-000027180000}"/>
    <cellStyle name="Normal 81 2 2 2 2 2 3 2" xfId="16218" xr:uid="{00000000-0005-0000-0000-00006B3F0000}"/>
    <cellStyle name="Normal 81 2 2 2 2 2 3 3" xfId="11198" xr:uid="{00000000-0005-0000-0000-0000CF2B0000}"/>
    <cellStyle name="Normal 81 2 2 2 2 2 3 3 3" xfId="26296" xr:uid="{00000000-0005-0000-0000-0000CC660000}"/>
    <cellStyle name="Normal 81 2 2 2 2 2 3 5" xfId="21283" xr:uid="{00000000-0005-0000-0000-000037530000}"/>
    <cellStyle name="Normal 81 2 2 2 2 2 4" xfId="12876" xr:uid="{00000000-0005-0000-0000-00005D320000}"/>
    <cellStyle name="Normal 81 2 2 2 2 2 4 3" xfId="27971" xr:uid="{00000000-0005-0000-0000-0000576D0000}"/>
    <cellStyle name="Normal 81 2 2 2 2 2 5" xfId="7855" xr:uid="{00000000-0005-0000-0000-0000C01E0000}"/>
    <cellStyle name="Normal 81 2 2 2 2 2 5 3" xfId="22954" xr:uid="{00000000-0005-0000-0000-0000BE590000}"/>
    <cellStyle name="Normal 81 2 2 2 2 2 7" xfId="17941" xr:uid="{00000000-0005-0000-0000-000029460000}"/>
    <cellStyle name="Normal 81 2 2 2 2 3" xfId="3637" xr:uid="{00000000-0005-0000-0000-0000460E0000}"/>
    <cellStyle name="Normal 81 2 2 2 2 3 2" xfId="13711" xr:uid="{00000000-0005-0000-0000-0000A0350000}"/>
    <cellStyle name="Normal 81 2 2 2 2 3 2 3" xfId="28806" xr:uid="{00000000-0005-0000-0000-00009A700000}"/>
    <cellStyle name="Normal 81 2 2 2 2 3 3" xfId="8691" xr:uid="{00000000-0005-0000-0000-000004220000}"/>
    <cellStyle name="Normal 81 2 2 2 2 3 3 3" xfId="23789" xr:uid="{00000000-0005-0000-0000-0000015D0000}"/>
    <cellStyle name="Normal 81 2 2 2 2 3 5" xfId="18776" xr:uid="{00000000-0005-0000-0000-00006C490000}"/>
    <cellStyle name="Normal 81 2 2 2 2 4" xfId="5330" xr:uid="{00000000-0005-0000-0000-0000E3140000}"/>
    <cellStyle name="Normal 81 2 2 2 2 4 2" xfId="15382" xr:uid="{00000000-0005-0000-0000-0000273C0000}"/>
    <cellStyle name="Normal 81 2 2 2 2 4 2 3" xfId="30477" xr:uid="{00000000-0005-0000-0000-000021770000}"/>
    <cellStyle name="Normal 81 2 2 2 2 4 3" xfId="10362" xr:uid="{00000000-0005-0000-0000-00008B280000}"/>
    <cellStyle name="Normal 81 2 2 2 2 4 3 3" xfId="25460" xr:uid="{00000000-0005-0000-0000-000088630000}"/>
    <cellStyle name="Normal 81 2 2 2 2 4 5" xfId="20447" xr:uid="{00000000-0005-0000-0000-0000F34F0000}"/>
    <cellStyle name="Normal 81 2 2 2 2 5" xfId="12040" xr:uid="{00000000-0005-0000-0000-0000192F0000}"/>
    <cellStyle name="Normal 81 2 2 2 2 5 3" xfId="27135" xr:uid="{00000000-0005-0000-0000-0000136A0000}"/>
    <cellStyle name="Normal 81 2 2 2 2 6" xfId="7019" xr:uid="{00000000-0005-0000-0000-00007C1B0000}"/>
    <cellStyle name="Normal 81 2 2 2 2 6 3" xfId="22118" xr:uid="{00000000-0005-0000-0000-00007A560000}"/>
    <cellStyle name="Normal 81 2 2 2 2 8" xfId="17105" xr:uid="{00000000-0005-0000-0000-0000E5420000}"/>
    <cellStyle name="Normal 81 2 2 2 3" xfId="2367" xr:uid="{00000000-0005-0000-0000-00004F090000}"/>
    <cellStyle name="Normal 81 2 2 2 3 2" xfId="4056" xr:uid="{00000000-0005-0000-0000-0000E90F0000}"/>
    <cellStyle name="Normal 81 2 2 2 3 2 2" xfId="14129" xr:uid="{00000000-0005-0000-0000-000042370000}"/>
    <cellStyle name="Normal 81 2 2 2 3 2 2 3" xfId="29224" xr:uid="{00000000-0005-0000-0000-00003C720000}"/>
    <cellStyle name="Normal 81 2 2 2 3 2 3" xfId="9109" xr:uid="{00000000-0005-0000-0000-0000A6230000}"/>
    <cellStyle name="Normal 81 2 2 2 3 2 3 3" xfId="24207" xr:uid="{00000000-0005-0000-0000-0000A35E0000}"/>
    <cellStyle name="Normal 81 2 2 2 3 2 5" xfId="19194" xr:uid="{00000000-0005-0000-0000-00000E4B0000}"/>
    <cellStyle name="Normal 81 2 2 2 3 3" xfId="5748" xr:uid="{00000000-0005-0000-0000-000085160000}"/>
    <cellStyle name="Normal 81 2 2 2 3 3 2" xfId="15800" xr:uid="{00000000-0005-0000-0000-0000C93D0000}"/>
    <cellStyle name="Normal 81 2 2 2 3 3 2 3" xfId="30895" xr:uid="{00000000-0005-0000-0000-0000C3780000}"/>
    <cellStyle name="Normal 81 2 2 2 3 3 3" xfId="10780" xr:uid="{00000000-0005-0000-0000-00002D2A0000}"/>
    <cellStyle name="Normal 81 2 2 2 3 3 3 3" xfId="25878" xr:uid="{00000000-0005-0000-0000-00002A650000}"/>
    <cellStyle name="Normal 81 2 2 2 3 3 5" xfId="20865" xr:uid="{00000000-0005-0000-0000-000095510000}"/>
    <cellStyle name="Normal 81 2 2 2 3 4" xfId="12458" xr:uid="{00000000-0005-0000-0000-0000BB300000}"/>
    <cellStyle name="Normal 81 2 2 2 3 4 3" xfId="27553" xr:uid="{00000000-0005-0000-0000-0000B56B0000}"/>
    <cellStyle name="Normal 81 2 2 2 3 5" xfId="7437" xr:uid="{00000000-0005-0000-0000-00001E1D0000}"/>
    <cellStyle name="Normal 81 2 2 2 3 5 3" xfId="22536" xr:uid="{00000000-0005-0000-0000-00001C580000}"/>
    <cellStyle name="Normal 81 2 2 2 3 7" xfId="17523" xr:uid="{00000000-0005-0000-0000-000087440000}"/>
    <cellStyle name="Normal 81 2 2 2 4" xfId="3219" xr:uid="{00000000-0005-0000-0000-0000A40C0000}"/>
    <cellStyle name="Normal 81 2 2 2 4 2" xfId="13293" xr:uid="{00000000-0005-0000-0000-0000FE330000}"/>
    <cellStyle name="Normal 81 2 2 2 4 2 3" xfId="28388" xr:uid="{00000000-0005-0000-0000-0000F86E0000}"/>
    <cellStyle name="Normal 81 2 2 2 4 3" xfId="8273" xr:uid="{00000000-0005-0000-0000-000062200000}"/>
    <cellStyle name="Normal 81 2 2 2 4 3 3" xfId="23371" xr:uid="{00000000-0005-0000-0000-00005F5B0000}"/>
    <cellStyle name="Normal 81 2 2 2 4 5" xfId="18358" xr:uid="{00000000-0005-0000-0000-0000CA470000}"/>
    <cellStyle name="Normal 81 2 2 2 5" xfId="4912" xr:uid="{00000000-0005-0000-0000-000041130000}"/>
    <cellStyle name="Normal 81 2 2 2 5 2" xfId="14964" xr:uid="{00000000-0005-0000-0000-0000853A0000}"/>
    <cellStyle name="Normal 81 2 2 2 5 2 3" xfId="30059" xr:uid="{00000000-0005-0000-0000-00007F750000}"/>
    <cellStyle name="Normal 81 2 2 2 5 3" xfId="9944" xr:uid="{00000000-0005-0000-0000-0000E9260000}"/>
    <cellStyle name="Normal 81 2 2 2 5 3 3" xfId="25042" xr:uid="{00000000-0005-0000-0000-0000E6610000}"/>
    <cellStyle name="Normal 81 2 2 2 5 5" xfId="20029" xr:uid="{00000000-0005-0000-0000-0000514E0000}"/>
    <cellStyle name="Normal 81 2 2 2 6" xfId="11622" xr:uid="{00000000-0005-0000-0000-0000772D0000}"/>
    <cellStyle name="Normal 81 2 2 2 6 3" xfId="26717" xr:uid="{00000000-0005-0000-0000-000071680000}"/>
    <cellStyle name="Normal 81 2 2 2 7" xfId="6601" xr:uid="{00000000-0005-0000-0000-0000DA190000}"/>
    <cellStyle name="Normal 81 2 2 2 7 3" xfId="21700" xr:uid="{00000000-0005-0000-0000-0000D8540000}"/>
    <cellStyle name="Normal 81 2 2 2 9" xfId="16687" xr:uid="{00000000-0005-0000-0000-000043410000}"/>
    <cellStyle name="Normal 81 2 2 3" xfId="1738" xr:uid="{00000000-0005-0000-0000-0000DA060000}"/>
    <cellStyle name="Normal 81 2 2 3 2" xfId="2577" xr:uid="{00000000-0005-0000-0000-0000210A0000}"/>
    <cellStyle name="Normal 81 2 2 3 2 2" xfId="4266" xr:uid="{00000000-0005-0000-0000-0000BB100000}"/>
    <cellStyle name="Normal 81 2 2 3 2 2 2" xfId="14339" xr:uid="{00000000-0005-0000-0000-000014380000}"/>
    <cellStyle name="Normal 81 2 2 3 2 2 2 3" xfId="29434" xr:uid="{00000000-0005-0000-0000-00000E730000}"/>
    <cellStyle name="Normal 81 2 2 3 2 2 3" xfId="9319" xr:uid="{00000000-0005-0000-0000-000078240000}"/>
    <cellStyle name="Normal 81 2 2 3 2 2 3 3" xfId="24417" xr:uid="{00000000-0005-0000-0000-0000755F0000}"/>
    <cellStyle name="Normal 81 2 2 3 2 2 5" xfId="19404" xr:uid="{00000000-0005-0000-0000-0000E04B0000}"/>
    <cellStyle name="Normal 81 2 2 3 2 3" xfId="5958" xr:uid="{00000000-0005-0000-0000-000057170000}"/>
    <cellStyle name="Normal 81 2 2 3 2 3 2" xfId="16010" xr:uid="{00000000-0005-0000-0000-00009B3E0000}"/>
    <cellStyle name="Normal 81 2 2 3 2 3 2 3" xfId="31105" xr:uid="{00000000-0005-0000-0000-000095790000}"/>
    <cellStyle name="Normal 81 2 2 3 2 3 3" xfId="10990" xr:uid="{00000000-0005-0000-0000-0000FF2A0000}"/>
    <cellStyle name="Normal 81 2 2 3 2 3 3 3" xfId="26088" xr:uid="{00000000-0005-0000-0000-0000FC650000}"/>
    <cellStyle name="Normal 81 2 2 3 2 3 5" xfId="21075" xr:uid="{00000000-0005-0000-0000-000067520000}"/>
    <cellStyle name="Normal 81 2 2 3 2 4" xfId="12668" xr:uid="{00000000-0005-0000-0000-00008D310000}"/>
    <cellStyle name="Normal 81 2 2 3 2 4 3" xfId="27763" xr:uid="{00000000-0005-0000-0000-0000876C0000}"/>
    <cellStyle name="Normal 81 2 2 3 2 5" xfId="7647" xr:uid="{00000000-0005-0000-0000-0000F01D0000}"/>
    <cellStyle name="Normal 81 2 2 3 2 5 3" xfId="22746" xr:uid="{00000000-0005-0000-0000-0000EE580000}"/>
    <cellStyle name="Normal 81 2 2 3 2 7" xfId="17733" xr:uid="{00000000-0005-0000-0000-000059450000}"/>
    <cellStyle name="Normal 81 2 2 3 3" xfId="3429" xr:uid="{00000000-0005-0000-0000-0000760D0000}"/>
    <cellStyle name="Normal 81 2 2 3 3 2" xfId="13503" xr:uid="{00000000-0005-0000-0000-0000D0340000}"/>
    <cellStyle name="Normal 81 2 2 3 3 2 3" xfId="28598" xr:uid="{00000000-0005-0000-0000-0000CA6F0000}"/>
    <cellStyle name="Normal 81 2 2 3 3 3" xfId="8483" xr:uid="{00000000-0005-0000-0000-000034210000}"/>
    <cellStyle name="Normal 81 2 2 3 3 3 3" xfId="23581" xr:uid="{00000000-0005-0000-0000-0000315C0000}"/>
    <cellStyle name="Normal 81 2 2 3 3 5" xfId="18568" xr:uid="{00000000-0005-0000-0000-00009C480000}"/>
    <cellStyle name="Normal 81 2 2 3 4" xfId="5122" xr:uid="{00000000-0005-0000-0000-000013140000}"/>
    <cellStyle name="Normal 81 2 2 3 4 2" xfId="15174" xr:uid="{00000000-0005-0000-0000-0000573B0000}"/>
    <cellStyle name="Normal 81 2 2 3 4 2 3" xfId="30269" xr:uid="{00000000-0005-0000-0000-000051760000}"/>
    <cellStyle name="Normal 81 2 2 3 4 3" xfId="10154" xr:uid="{00000000-0005-0000-0000-0000BB270000}"/>
    <cellStyle name="Normal 81 2 2 3 4 3 3" xfId="25252" xr:uid="{00000000-0005-0000-0000-0000B8620000}"/>
    <cellStyle name="Normal 81 2 2 3 4 5" xfId="20239" xr:uid="{00000000-0005-0000-0000-0000234F0000}"/>
    <cellStyle name="Normal 81 2 2 3 5" xfId="11832" xr:uid="{00000000-0005-0000-0000-0000492E0000}"/>
    <cellStyle name="Normal 81 2 2 3 5 3" xfId="26927" xr:uid="{00000000-0005-0000-0000-000043690000}"/>
    <cellStyle name="Normal 81 2 2 3 6" xfId="6811" xr:uid="{00000000-0005-0000-0000-0000AC1A0000}"/>
    <cellStyle name="Normal 81 2 2 3 6 3" xfId="21910" xr:uid="{00000000-0005-0000-0000-0000AA550000}"/>
    <cellStyle name="Normal 81 2 2 3 8" xfId="16897" xr:uid="{00000000-0005-0000-0000-000015420000}"/>
    <cellStyle name="Normal 81 2 2 4" xfId="2159" xr:uid="{00000000-0005-0000-0000-00007F080000}"/>
    <cellStyle name="Normal 81 2 2 4 2" xfId="3848" xr:uid="{00000000-0005-0000-0000-0000190F0000}"/>
    <cellStyle name="Normal 81 2 2 4 2 2" xfId="13921" xr:uid="{00000000-0005-0000-0000-000072360000}"/>
    <cellStyle name="Normal 81 2 2 4 2 2 3" xfId="29016" xr:uid="{00000000-0005-0000-0000-00006C710000}"/>
    <cellStyle name="Normal 81 2 2 4 2 3" xfId="8901" xr:uid="{00000000-0005-0000-0000-0000D6220000}"/>
    <cellStyle name="Normal 81 2 2 4 2 3 3" xfId="23999" xr:uid="{00000000-0005-0000-0000-0000D35D0000}"/>
    <cellStyle name="Normal 81 2 2 4 2 5" xfId="18986" xr:uid="{00000000-0005-0000-0000-00003E4A0000}"/>
    <cellStyle name="Normal 81 2 2 4 3" xfId="5540" xr:uid="{00000000-0005-0000-0000-0000B5150000}"/>
    <cellStyle name="Normal 81 2 2 4 3 2" xfId="15592" xr:uid="{00000000-0005-0000-0000-0000F93C0000}"/>
    <cellStyle name="Normal 81 2 2 4 3 2 3" xfId="30687" xr:uid="{00000000-0005-0000-0000-0000F3770000}"/>
    <cellStyle name="Normal 81 2 2 4 3 3" xfId="10572" xr:uid="{00000000-0005-0000-0000-00005D290000}"/>
    <cellStyle name="Normal 81 2 2 4 3 3 3" xfId="25670" xr:uid="{00000000-0005-0000-0000-00005A640000}"/>
    <cellStyle name="Normal 81 2 2 4 3 5" xfId="20657" xr:uid="{00000000-0005-0000-0000-0000C5500000}"/>
    <cellStyle name="Normal 81 2 2 4 4" xfId="12250" xr:uid="{00000000-0005-0000-0000-0000EB2F0000}"/>
    <cellStyle name="Normal 81 2 2 4 4 3" xfId="27345" xr:uid="{00000000-0005-0000-0000-0000E56A0000}"/>
    <cellStyle name="Normal 81 2 2 4 5" xfId="7229" xr:uid="{00000000-0005-0000-0000-00004E1C0000}"/>
    <cellStyle name="Normal 81 2 2 4 5 3" xfId="22328" xr:uid="{00000000-0005-0000-0000-00004C570000}"/>
    <cellStyle name="Normal 81 2 2 4 7" xfId="17315" xr:uid="{00000000-0005-0000-0000-0000B7430000}"/>
    <cellStyle name="Normal 81 2 2 5" xfId="3011" xr:uid="{00000000-0005-0000-0000-0000D40B0000}"/>
    <cellStyle name="Normal 81 2 2 5 2" xfId="13085" xr:uid="{00000000-0005-0000-0000-00002E330000}"/>
    <cellStyle name="Normal 81 2 2 5 2 3" xfId="28180" xr:uid="{00000000-0005-0000-0000-0000286E0000}"/>
    <cellStyle name="Normal 81 2 2 5 3" xfId="8065" xr:uid="{00000000-0005-0000-0000-0000921F0000}"/>
    <cellStyle name="Normal 81 2 2 5 3 3" xfId="23163" xr:uid="{00000000-0005-0000-0000-00008F5A0000}"/>
    <cellStyle name="Normal 81 2 2 5 5" xfId="18150" xr:uid="{00000000-0005-0000-0000-0000FA460000}"/>
    <cellStyle name="Normal 81 2 2 6" xfId="4704" xr:uid="{00000000-0005-0000-0000-000071120000}"/>
    <cellStyle name="Normal 81 2 2 6 2" xfId="14756" xr:uid="{00000000-0005-0000-0000-0000B5390000}"/>
    <cellStyle name="Normal 81 2 2 6 2 3" xfId="29851" xr:uid="{00000000-0005-0000-0000-0000AF740000}"/>
    <cellStyle name="Normal 81 2 2 6 3" xfId="9736" xr:uid="{00000000-0005-0000-0000-000019260000}"/>
    <cellStyle name="Normal 81 2 2 6 3 3" xfId="24834" xr:uid="{00000000-0005-0000-0000-000016610000}"/>
    <cellStyle name="Normal 81 2 2 6 5" xfId="19821" xr:uid="{00000000-0005-0000-0000-0000814D0000}"/>
    <cellStyle name="Normal 81 2 2 7" xfId="11414" xr:uid="{00000000-0005-0000-0000-0000A72C0000}"/>
    <cellStyle name="Normal 81 2 2 7 3" xfId="26509" xr:uid="{00000000-0005-0000-0000-0000A1670000}"/>
    <cellStyle name="Normal 81 2 2 8" xfId="6393" xr:uid="{00000000-0005-0000-0000-00000A190000}"/>
    <cellStyle name="Normal 81 2 2 8 3" xfId="21492" xr:uid="{00000000-0005-0000-0000-000008540000}"/>
    <cellStyle name="Normal 81 2 3" xfId="1421" xr:uid="{00000000-0005-0000-0000-00009D050000}"/>
    <cellStyle name="Normal 81 2 3 2" xfId="1842" xr:uid="{00000000-0005-0000-0000-000042070000}"/>
    <cellStyle name="Normal 81 2 3 2 2" xfId="2681" xr:uid="{00000000-0005-0000-0000-0000890A0000}"/>
    <cellStyle name="Normal 81 2 3 2 2 2" xfId="4370" xr:uid="{00000000-0005-0000-0000-000023110000}"/>
    <cellStyle name="Normal 81 2 3 2 2 2 2" xfId="14443" xr:uid="{00000000-0005-0000-0000-00007C380000}"/>
    <cellStyle name="Normal 81 2 3 2 2 2 2 3" xfId="29538" xr:uid="{00000000-0005-0000-0000-000076730000}"/>
    <cellStyle name="Normal 81 2 3 2 2 2 3" xfId="9423" xr:uid="{00000000-0005-0000-0000-0000E0240000}"/>
    <cellStyle name="Normal 81 2 3 2 2 2 3 3" xfId="24521" xr:uid="{00000000-0005-0000-0000-0000DD5F0000}"/>
    <cellStyle name="Normal 81 2 3 2 2 2 5" xfId="19508" xr:uid="{00000000-0005-0000-0000-0000484C0000}"/>
    <cellStyle name="Normal 81 2 3 2 2 3" xfId="6062" xr:uid="{00000000-0005-0000-0000-0000BF170000}"/>
    <cellStyle name="Normal 81 2 3 2 2 3 2" xfId="16114" xr:uid="{00000000-0005-0000-0000-0000033F0000}"/>
    <cellStyle name="Normal 81 2 3 2 2 3 2 3" xfId="31209" xr:uid="{00000000-0005-0000-0000-0000FD790000}"/>
    <cellStyle name="Normal 81 2 3 2 2 3 3" xfId="11094" xr:uid="{00000000-0005-0000-0000-0000672B0000}"/>
    <cellStyle name="Normal 81 2 3 2 2 3 3 3" xfId="26192" xr:uid="{00000000-0005-0000-0000-000064660000}"/>
    <cellStyle name="Normal 81 2 3 2 2 3 5" xfId="21179" xr:uid="{00000000-0005-0000-0000-0000CF520000}"/>
    <cellStyle name="Normal 81 2 3 2 2 4" xfId="12772" xr:uid="{00000000-0005-0000-0000-0000F5310000}"/>
    <cellStyle name="Normal 81 2 3 2 2 4 3" xfId="27867" xr:uid="{00000000-0005-0000-0000-0000EF6C0000}"/>
    <cellStyle name="Normal 81 2 3 2 2 5" xfId="7751" xr:uid="{00000000-0005-0000-0000-0000581E0000}"/>
    <cellStyle name="Normal 81 2 3 2 2 5 3" xfId="22850" xr:uid="{00000000-0005-0000-0000-000056590000}"/>
    <cellStyle name="Normal 81 2 3 2 2 7" xfId="17837" xr:uid="{00000000-0005-0000-0000-0000C1450000}"/>
    <cellStyle name="Normal 81 2 3 2 3" xfId="3533" xr:uid="{00000000-0005-0000-0000-0000DE0D0000}"/>
    <cellStyle name="Normal 81 2 3 2 3 2" xfId="13607" xr:uid="{00000000-0005-0000-0000-000038350000}"/>
    <cellStyle name="Normal 81 2 3 2 3 2 3" xfId="28702" xr:uid="{00000000-0005-0000-0000-000032700000}"/>
    <cellStyle name="Normal 81 2 3 2 3 3" xfId="8587" xr:uid="{00000000-0005-0000-0000-00009C210000}"/>
    <cellStyle name="Normal 81 2 3 2 3 3 3" xfId="23685" xr:uid="{00000000-0005-0000-0000-0000995C0000}"/>
    <cellStyle name="Normal 81 2 3 2 3 5" xfId="18672" xr:uid="{00000000-0005-0000-0000-000004490000}"/>
    <cellStyle name="Normal 81 2 3 2 4" xfId="5226" xr:uid="{00000000-0005-0000-0000-00007B140000}"/>
    <cellStyle name="Normal 81 2 3 2 4 2" xfId="15278" xr:uid="{00000000-0005-0000-0000-0000BF3B0000}"/>
    <cellStyle name="Normal 81 2 3 2 4 2 3" xfId="30373" xr:uid="{00000000-0005-0000-0000-0000B9760000}"/>
    <cellStyle name="Normal 81 2 3 2 4 3" xfId="10258" xr:uid="{00000000-0005-0000-0000-000023280000}"/>
    <cellStyle name="Normal 81 2 3 2 4 3 3" xfId="25356" xr:uid="{00000000-0005-0000-0000-000020630000}"/>
    <cellStyle name="Normal 81 2 3 2 4 5" xfId="20343" xr:uid="{00000000-0005-0000-0000-00008B4F0000}"/>
    <cellStyle name="Normal 81 2 3 2 5" xfId="11936" xr:uid="{00000000-0005-0000-0000-0000B12E0000}"/>
    <cellStyle name="Normal 81 2 3 2 5 3" xfId="27031" xr:uid="{00000000-0005-0000-0000-0000AB690000}"/>
    <cellStyle name="Normal 81 2 3 2 6" xfId="6915" xr:uid="{00000000-0005-0000-0000-0000141B0000}"/>
    <cellStyle name="Normal 81 2 3 2 6 3" xfId="22014" xr:uid="{00000000-0005-0000-0000-000012560000}"/>
    <cellStyle name="Normal 81 2 3 2 8" xfId="17001" xr:uid="{00000000-0005-0000-0000-00007D420000}"/>
    <cellStyle name="Normal 81 2 3 3" xfId="2263" xr:uid="{00000000-0005-0000-0000-0000E7080000}"/>
    <cellStyle name="Normal 81 2 3 3 2" xfId="3952" xr:uid="{00000000-0005-0000-0000-0000810F0000}"/>
    <cellStyle name="Normal 81 2 3 3 2 2" xfId="14025" xr:uid="{00000000-0005-0000-0000-0000DA360000}"/>
    <cellStyle name="Normal 81 2 3 3 2 2 3" xfId="29120" xr:uid="{00000000-0005-0000-0000-0000D4710000}"/>
    <cellStyle name="Normal 81 2 3 3 2 3" xfId="9005" xr:uid="{00000000-0005-0000-0000-00003E230000}"/>
    <cellStyle name="Normal 81 2 3 3 2 3 3" xfId="24103" xr:uid="{00000000-0005-0000-0000-00003B5E0000}"/>
    <cellStyle name="Normal 81 2 3 3 2 5" xfId="19090" xr:uid="{00000000-0005-0000-0000-0000A64A0000}"/>
    <cellStyle name="Normal 81 2 3 3 3" xfId="5644" xr:uid="{00000000-0005-0000-0000-00001D160000}"/>
    <cellStyle name="Normal 81 2 3 3 3 2" xfId="15696" xr:uid="{00000000-0005-0000-0000-0000613D0000}"/>
    <cellStyle name="Normal 81 2 3 3 3 2 3" xfId="30791" xr:uid="{00000000-0005-0000-0000-00005B780000}"/>
    <cellStyle name="Normal 81 2 3 3 3 3" xfId="10676" xr:uid="{00000000-0005-0000-0000-0000C5290000}"/>
    <cellStyle name="Normal 81 2 3 3 3 3 3" xfId="25774" xr:uid="{00000000-0005-0000-0000-0000C2640000}"/>
    <cellStyle name="Normal 81 2 3 3 3 5" xfId="20761" xr:uid="{00000000-0005-0000-0000-00002D510000}"/>
    <cellStyle name="Normal 81 2 3 3 4" xfId="12354" xr:uid="{00000000-0005-0000-0000-000053300000}"/>
    <cellStyle name="Normal 81 2 3 3 4 3" xfId="27449" xr:uid="{00000000-0005-0000-0000-00004D6B0000}"/>
    <cellStyle name="Normal 81 2 3 3 5" xfId="7333" xr:uid="{00000000-0005-0000-0000-0000B61C0000}"/>
    <cellStyle name="Normal 81 2 3 3 5 3" xfId="22432" xr:uid="{00000000-0005-0000-0000-0000B4570000}"/>
    <cellStyle name="Normal 81 2 3 3 7" xfId="17419" xr:uid="{00000000-0005-0000-0000-00001F440000}"/>
    <cellStyle name="Normal 81 2 3 4" xfId="3115" xr:uid="{00000000-0005-0000-0000-00003C0C0000}"/>
    <cellStyle name="Normal 81 2 3 4 2" xfId="13189" xr:uid="{00000000-0005-0000-0000-000096330000}"/>
    <cellStyle name="Normal 81 2 3 4 2 3" xfId="28284" xr:uid="{00000000-0005-0000-0000-0000906E0000}"/>
    <cellStyle name="Normal 81 2 3 4 3" xfId="8169" xr:uid="{00000000-0005-0000-0000-0000FA1F0000}"/>
    <cellStyle name="Normal 81 2 3 4 3 3" xfId="23267" xr:uid="{00000000-0005-0000-0000-0000F75A0000}"/>
    <cellStyle name="Normal 81 2 3 4 5" xfId="18254" xr:uid="{00000000-0005-0000-0000-000062470000}"/>
    <cellStyle name="Normal 81 2 3 5" xfId="4808" xr:uid="{00000000-0005-0000-0000-0000D9120000}"/>
    <cellStyle name="Normal 81 2 3 5 2" xfId="14860" xr:uid="{00000000-0005-0000-0000-00001D3A0000}"/>
    <cellStyle name="Normal 81 2 3 5 2 3" xfId="29955" xr:uid="{00000000-0005-0000-0000-000017750000}"/>
    <cellStyle name="Normal 81 2 3 5 3" xfId="9840" xr:uid="{00000000-0005-0000-0000-000081260000}"/>
    <cellStyle name="Normal 81 2 3 5 3 3" xfId="24938" xr:uid="{00000000-0005-0000-0000-00007E610000}"/>
    <cellStyle name="Normal 81 2 3 5 5" xfId="19925" xr:uid="{00000000-0005-0000-0000-0000E94D0000}"/>
    <cellStyle name="Normal 81 2 3 6" xfId="11518" xr:uid="{00000000-0005-0000-0000-00000F2D0000}"/>
    <cellStyle name="Normal 81 2 3 6 3" xfId="26613" xr:uid="{00000000-0005-0000-0000-000009680000}"/>
    <cellStyle name="Normal 81 2 3 7" xfId="6497" xr:uid="{00000000-0005-0000-0000-000072190000}"/>
    <cellStyle name="Normal 81 2 3 7 3" xfId="21596" xr:uid="{00000000-0005-0000-0000-000070540000}"/>
    <cellStyle name="Normal 81 2 3 9" xfId="16583" xr:uid="{00000000-0005-0000-0000-0000DB400000}"/>
    <cellStyle name="Normal 81 2 4" xfId="1634" xr:uid="{00000000-0005-0000-0000-000072060000}"/>
    <cellStyle name="Normal 81 2 4 2" xfId="2473" xr:uid="{00000000-0005-0000-0000-0000B9090000}"/>
    <cellStyle name="Normal 81 2 4 2 2" xfId="4162" xr:uid="{00000000-0005-0000-0000-000053100000}"/>
    <cellStyle name="Normal 81 2 4 2 2 2" xfId="14235" xr:uid="{00000000-0005-0000-0000-0000AC370000}"/>
    <cellStyle name="Normal 81 2 4 2 2 2 3" xfId="29330" xr:uid="{00000000-0005-0000-0000-0000A6720000}"/>
    <cellStyle name="Normal 81 2 4 2 2 3" xfId="9215" xr:uid="{00000000-0005-0000-0000-000010240000}"/>
    <cellStyle name="Normal 81 2 4 2 2 3 3" xfId="24313" xr:uid="{00000000-0005-0000-0000-00000D5F0000}"/>
    <cellStyle name="Normal 81 2 4 2 2 5" xfId="19300" xr:uid="{00000000-0005-0000-0000-0000784B0000}"/>
    <cellStyle name="Normal 81 2 4 2 3" xfId="5854" xr:uid="{00000000-0005-0000-0000-0000EF160000}"/>
    <cellStyle name="Normal 81 2 4 2 3 2" xfId="15906" xr:uid="{00000000-0005-0000-0000-0000333E0000}"/>
    <cellStyle name="Normal 81 2 4 2 3 2 3" xfId="31001" xr:uid="{00000000-0005-0000-0000-00002D790000}"/>
    <cellStyle name="Normal 81 2 4 2 3 3" xfId="10886" xr:uid="{00000000-0005-0000-0000-0000972A0000}"/>
    <cellStyle name="Normal 81 2 4 2 3 3 3" xfId="25984" xr:uid="{00000000-0005-0000-0000-000094650000}"/>
    <cellStyle name="Normal 81 2 4 2 3 5" xfId="20971" xr:uid="{00000000-0005-0000-0000-0000FF510000}"/>
    <cellStyle name="Normal 81 2 4 2 4" xfId="12564" xr:uid="{00000000-0005-0000-0000-000025310000}"/>
    <cellStyle name="Normal 81 2 4 2 4 3" xfId="27659" xr:uid="{00000000-0005-0000-0000-00001F6C0000}"/>
    <cellStyle name="Normal 81 2 4 2 5" xfId="7543" xr:uid="{00000000-0005-0000-0000-0000881D0000}"/>
    <cellStyle name="Normal 81 2 4 2 5 3" xfId="22642" xr:uid="{00000000-0005-0000-0000-000086580000}"/>
    <cellStyle name="Normal 81 2 4 2 7" xfId="17629" xr:uid="{00000000-0005-0000-0000-0000F1440000}"/>
    <cellStyle name="Normal 81 2 4 3" xfId="3325" xr:uid="{00000000-0005-0000-0000-00000E0D0000}"/>
    <cellStyle name="Normal 81 2 4 3 2" xfId="13399" xr:uid="{00000000-0005-0000-0000-000068340000}"/>
    <cellStyle name="Normal 81 2 4 3 2 3" xfId="28494" xr:uid="{00000000-0005-0000-0000-0000626F0000}"/>
    <cellStyle name="Normal 81 2 4 3 3" xfId="8379" xr:uid="{00000000-0005-0000-0000-0000CC200000}"/>
    <cellStyle name="Normal 81 2 4 3 3 3" xfId="23477" xr:uid="{00000000-0005-0000-0000-0000C95B0000}"/>
    <cellStyle name="Normal 81 2 4 3 5" xfId="18464" xr:uid="{00000000-0005-0000-0000-000034480000}"/>
    <cellStyle name="Normal 81 2 4 4" xfId="5018" xr:uid="{00000000-0005-0000-0000-0000AB130000}"/>
    <cellStyle name="Normal 81 2 4 4 2" xfId="15070" xr:uid="{00000000-0005-0000-0000-0000EF3A0000}"/>
    <cellStyle name="Normal 81 2 4 4 2 3" xfId="30165" xr:uid="{00000000-0005-0000-0000-0000E9750000}"/>
    <cellStyle name="Normal 81 2 4 4 3" xfId="10050" xr:uid="{00000000-0005-0000-0000-000053270000}"/>
    <cellStyle name="Normal 81 2 4 4 3 3" xfId="25148" xr:uid="{00000000-0005-0000-0000-000050620000}"/>
    <cellStyle name="Normal 81 2 4 4 5" xfId="20135" xr:uid="{00000000-0005-0000-0000-0000BB4E0000}"/>
    <cellStyle name="Normal 81 2 4 5" xfId="11728" xr:uid="{00000000-0005-0000-0000-0000E12D0000}"/>
    <cellStyle name="Normal 81 2 4 5 3" xfId="26823" xr:uid="{00000000-0005-0000-0000-0000DB680000}"/>
    <cellStyle name="Normal 81 2 4 6" xfId="6707" xr:uid="{00000000-0005-0000-0000-0000441A0000}"/>
    <cellStyle name="Normal 81 2 4 6 3" xfId="21806" xr:uid="{00000000-0005-0000-0000-000042550000}"/>
    <cellStyle name="Normal 81 2 4 8" xfId="16793" xr:uid="{00000000-0005-0000-0000-0000AD410000}"/>
    <cellStyle name="Normal 81 2 5" xfId="2055" xr:uid="{00000000-0005-0000-0000-000017080000}"/>
    <cellStyle name="Normal 81 2 5 2" xfId="3744" xr:uid="{00000000-0005-0000-0000-0000B10E0000}"/>
    <cellStyle name="Normal 81 2 5 2 2" xfId="13817" xr:uid="{00000000-0005-0000-0000-00000A360000}"/>
    <cellStyle name="Normal 81 2 5 2 2 3" xfId="28912" xr:uid="{00000000-0005-0000-0000-000004710000}"/>
    <cellStyle name="Normal 81 2 5 2 3" xfId="8797" xr:uid="{00000000-0005-0000-0000-00006E220000}"/>
    <cellStyle name="Normal 81 2 5 2 3 3" xfId="23895" xr:uid="{00000000-0005-0000-0000-00006B5D0000}"/>
    <cellStyle name="Normal 81 2 5 2 5" xfId="18882" xr:uid="{00000000-0005-0000-0000-0000D6490000}"/>
    <cellStyle name="Normal 81 2 5 3" xfId="5436" xr:uid="{00000000-0005-0000-0000-00004D150000}"/>
    <cellStyle name="Normal 81 2 5 3 2" xfId="15488" xr:uid="{00000000-0005-0000-0000-0000913C0000}"/>
    <cellStyle name="Normal 81 2 5 3 2 3" xfId="30583" xr:uid="{00000000-0005-0000-0000-00008B770000}"/>
    <cellStyle name="Normal 81 2 5 3 3" xfId="10468" xr:uid="{00000000-0005-0000-0000-0000F5280000}"/>
    <cellStyle name="Normal 81 2 5 3 3 3" xfId="25566" xr:uid="{00000000-0005-0000-0000-0000F2630000}"/>
    <cellStyle name="Normal 81 2 5 3 5" xfId="20553" xr:uid="{00000000-0005-0000-0000-00005D500000}"/>
    <cellStyle name="Normal 81 2 5 4" xfId="12146" xr:uid="{00000000-0005-0000-0000-0000832F0000}"/>
    <cellStyle name="Normal 81 2 5 4 3" xfId="27241" xr:uid="{00000000-0005-0000-0000-00007D6A0000}"/>
    <cellStyle name="Normal 81 2 5 5" xfId="7125" xr:uid="{00000000-0005-0000-0000-0000E61B0000}"/>
    <cellStyle name="Normal 81 2 5 5 3" xfId="22224" xr:uid="{00000000-0005-0000-0000-0000E4560000}"/>
    <cellStyle name="Normal 81 2 5 7" xfId="17211" xr:uid="{00000000-0005-0000-0000-00004F430000}"/>
    <cellStyle name="Normal 81 2 6" xfId="2907" xr:uid="{00000000-0005-0000-0000-00006C0B0000}"/>
    <cellStyle name="Normal 81 2 6 2" xfId="12981" xr:uid="{00000000-0005-0000-0000-0000C6320000}"/>
    <cellStyle name="Normal 81 2 6 2 3" xfId="28076" xr:uid="{00000000-0005-0000-0000-0000C06D0000}"/>
    <cellStyle name="Normal 81 2 6 3" xfId="7961" xr:uid="{00000000-0005-0000-0000-00002A1F0000}"/>
    <cellStyle name="Normal 81 2 6 3 3" xfId="23059" xr:uid="{00000000-0005-0000-0000-0000275A0000}"/>
    <cellStyle name="Normal 81 2 6 5" xfId="18046" xr:uid="{00000000-0005-0000-0000-000092460000}"/>
    <cellStyle name="Normal 81 2 7" xfId="4600" xr:uid="{00000000-0005-0000-0000-000009120000}"/>
    <cellStyle name="Normal 81 2 7 2" xfId="14652" xr:uid="{00000000-0005-0000-0000-00004D390000}"/>
    <cellStyle name="Normal 81 2 7 2 3" xfId="29747" xr:uid="{00000000-0005-0000-0000-000047740000}"/>
    <cellStyle name="Normal 81 2 7 3" xfId="9632" xr:uid="{00000000-0005-0000-0000-0000B1250000}"/>
    <cellStyle name="Normal 81 2 7 3 3" xfId="24730" xr:uid="{00000000-0005-0000-0000-0000AE600000}"/>
    <cellStyle name="Normal 81 2 7 5" xfId="19717" xr:uid="{00000000-0005-0000-0000-0000194D0000}"/>
    <cellStyle name="Normal 81 2 8" xfId="11310" xr:uid="{00000000-0005-0000-0000-00003F2C0000}"/>
    <cellStyle name="Normal 81 2 8 3" xfId="26405" xr:uid="{00000000-0005-0000-0000-000039670000}"/>
    <cellStyle name="Normal 81 2 9" xfId="6289" xr:uid="{00000000-0005-0000-0000-0000A2180000}"/>
    <cellStyle name="Normal 81 2 9 3" xfId="21388" xr:uid="{00000000-0005-0000-0000-0000A0530000}"/>
    <cellStyle name="Normal 81 3" xfId="1254" xr:uid="{00000000-0005-0000-0000-0000F6040000}"/>
    <cellStyle name="Normal 81 3 10" xfId="16427" xr:uid="{00000000-0005-0000-0000-00003F400000}"/>
    <cellStyle name="Normal 81 3 2" xfId="1473" xr:uid="{00000000-0005-0000-0000-0000D1050000}"/>
    <cellStyle name="Normal 81 3 2 2" xfId="1894" xr:uid="{00000000-0005-0000-0000-000076070000}"/>
    <cellStyle name="Normal 81 3 2 2 2" xfId="2733" xr:uid="{00000000-0005-0000-0000-0000BD0A0000}"/>
    <cellStyle name="Normal 81 3 2 2 2 2" xfId="4422" xr:uid="{00000000-0005-0000-0000-000057110000}"/>
    <cellStyle name="Normal 81 3 2 2 2 2 2" xfId="14495" xr:uid="{00000000-0005-0000-0000-0000B0380000}"/>
    <cellStyle name="Normal 81 3 2 2 2 2 2 3" xfId="29590" xr:uid="{00000000-0005-0000-0000-0000AA730000}"/>
    <cellStyle name="Normal 81 3 2 2 2 2 3" xfId="9475" xr:uid="{00000000-0005-0000-0000-000014250000}"/>
    <cellStyle name="Normal 81 3 2 2 2 2 3 3" xfId="24573" xr:uid="{00000000-0005-0000-0000-000011600000}"/>
    <cellStyle name="Normal 81 3 2 2 2 2 5" xfId="19560" xr:uid="{00000000-0005-0000-0000-00007C4C0000}"/>
    <cellStyle name="Normal 81 3 2 2 2 3" xfId="6114" xr:uid="{00000000-0005-0000-0000-0000F3170000}"/>
    <cellStyle name="Normal 81 3 2 2 2 3 2" xfId="16166" xr:uid="{00000000-0005-0000-0000-0000373F0000}"/>
    <cellStyle name="Normal 81 3 2 2 2 3 2 3" xfId="31261" xr:uid="{00000000-0005-0000-0000-0000317A0000}"/>
    <cellStyle name="Normal 81 3 2 2 2 3 3" xfId="11146" xr:uid="{00000000-0005-0000-0000-00009B2B0000}"/>
    <cellStyle name="Normal 81 3 2 2 2 3 3 3" xfId="26244" xr:uid="{00000000-0005-0000-0000-000098660000}"/>
    <cellStyle name="Normal 81 3 2 2 2 3 5" xfId="21231" xr:uid="{00000000-0005-0000-0000-000003530000}"/>
    <cellStyle name="Normal 81 3 2 2 2 4" xfId="12824" xr:uid="{00000000-0005-0000-0000-000029320000}"/>
    <cellStyle name="Normal 81 3 2 2 2 4 3" xfId="27919" xr:uid="{00000000-0005-0000-0000-0000236D0000}"/>
    <cellStyle name="Normal 81 3 2 2 2 5" xfId="7803" xr:uid="{00000000-0005-0000-0000-00008C1E0000}"/>
    <cellStyle name="Normal 81 3 2 2 2 5 3" xfId="22902" xr:uid="{00000000-0005-0000-0000-00008A590000}"/>
    <cellStyle name="Normal 81 3 2 2 2 7" xfId="17889" xr:uid="{00000000-0005-0000-0000-0000F5450000}"/>
    <cellStyle name="Normal 81 3 2 2 3" xfId="3585" xr:uid="{00000000-0005-0000-0000-0000120E0000}"/>
    <cellStyle name="Normal 81 3 2 2 3 2" xfId="13659" xr:uid="{00000000-0005-0000-0000-00006C350000}"/>
    <cellStyle name="Normal 81 3 2 2 3 2 3" xfId="28754" xr:uid="{00000000-0005-0000-0000-000066700000}"/>
    <cellStyle name="Normal 81 3 2 2 3 3" xfId="8639" xr:uid="{00000000-0005-0000-0000-0000D0210000}"/>
    <cellStyle name="Normal 81 3 2 2 3 3 3" xfId="23737" xr:uid="{00000000-0005-0000-0000-0000CD5C0000}"/>
    <cellStyle name="Normal 81 3 2 2 3 5" xfId="18724" xr:uid="{00000000-0005-0000-0000-000038490000}"/>
    <cellStyle name="Normal 81 3 2 2 4" xfId="5278" xr:uid="{00000000-0005-0000-0000-0000AF140000}"/>
    <cellStyle name="Normal 81 3 2 2 4 2" xfId="15330" xr:uid="{00000000-0005-0000-0000-0000F33B0000}"/>
    <cellStyle name="Normal 81 3 2 2 4 2 3" xfId="30425" xr:uid="{00000000-0005-0000-0000-0000ED760000}"/>
    <cellStyle name="Normal 81 3 2 2 4 3" xfId="10310" xr:uid="{00000000-0005-0000-0000-000057280000}"/>
    <cellStyle name="Normal 81 3 2 2 4 3 3" xfId="25408" xr:uid="{00000000-0005-0000-0000-000054630000}"/>
    <cellStyle name="Normal 81 3 2 2 4 5" xfId="20395" xr:uid="{00000000-0005-0000-0000-0000BF4F0000}"/>
    <cellStyle name="Normal 81 3 2 2 5" xfId="11988" xr:uid="{00000000-0005-0000-0000-0000E52E0000}"/>
    <cellStyle name="Normal 81 3 2 2 5 3" xfId="27083" xr:uid="{00000000-0005-0000-0000-0000DF690000}"/>
    <cellStyle name="Normal 81 3 2 2 6" xfId="6967" xr:uid="{00000000-0005-0000-0000-0000481B0000}"/>
    <cellStyle name="Normal 81 3 2 2 6 3" xfId="22066" xr:uid="{00000000-0005-0000-0000-000046560000}"/>
    <cellStyle name="Normal 81 3 2 2 8" xfId="17053" xr:uid="{00000000-0005-0000-0000-0000B1420000}"/>
    <cellStyle name="Normal 81 3 2 3" xfId="2315" xr:uid="{00000000-0005-0000-0000-00001B090000}"/>
    <cellStyle name="Normal 81 3 2 3 2" xfId="4004" xr:uid="{00000000-0005-0000-0000-0000B50F0000}"/>
    <cellStyle name="Normal 81 3 2 3 2 2" xfId="14077" xr:uid="{00000000-0005-0000-0000-00000E370000}"/>
    <cellStyle name="Normal 81 3 2 3 2 2 3" xfId="29172" xr:uid="{00000000-0005-0000-0000-000008720000}"/>
    <cellStyle name="Normal 81 3 2 3 2 3" xfId="9057" xr:uid="{00000000-0005-0000-0000-000072230000}"/>
    <cellStyle name="Normal 81 3 2 3 2 3 3" xfId="24155" xr:uid="{00000000-0005-0000-0000-00006F5E0000}"/>
    <cellStyle name="Normal 81 3 2 3 2 5" xfId="19142" xr:uid="{00000000-0005-0000-0000-0000DA4A0000}"/>
    <cellStyle name="Normal 81 3 2 3 3" xfId="5696" xr:uid="{00000000-0005-0000-0000-000051160000}"/>
    <cellStyle name="Normal 81 3 2 3 3 2" xfId="15748" xr:uid="{00000000-0005-0000-0000-0000953D0000}"/>
    <cellStyle name="Normal 81 3 2 3 3 2 3" xfId="30843" xr:uid="{00000000-0005-0000-0000-00008F780000}"/>
    <cellStyle name="Normal 81 3 2 3 3 3" xfId="10728" xr:uid="{00000000-0005-0000-0000-0000F9290000}"/>
    <cellStyle name="Normal 81 3 2 3 3 3 3" xfId="25826" xr:uid="{00000000-0005-0000-0000-0000F6640000}"/>
    <cellStyle name="Normal 81 3 2 3 3 5" xfId="20813" xr:uid="{00000000-0005-0000-0000-000061510000}"/>
    <cellStyle name="Normal 81 3 2 3 4" xfId="12406" xr:uid="{00000000-0005-0000-0000-000087300000}"/>
    <cellStyle name="Normal 81 3 2 3 4 3" xfId="27501" xr:uid="{00000000-0005-0000-0000-0000816B0000}"/>
    <cellStyle name="Normal 81 3 2 3 5" xfId="7385" xr:uid="{00000000-0005-0000-0000-0000EA1C0000}"/>
    <cellStyle name="Normal 81 3 2 3 5 3" xfId="22484" xr:uid="{00000000-0005-0000-0000-0000E8570000}"/>
    <cellStyle name="Normal 81 3 2 3 7" xfId="17471" xr:uid="{00000000-0005-0000-0000-000053440000}"/>
    <cellStyle name="Normal 81 3 2 4" xfId="3167" xr:uid="{00000000-0005-0000-0000-0000700C0000}"/>
    <cellStyle name="Normal 81 3 2 4 2" xfId="13241" xr:uid="{00000000-0005-0000-0000-0000CA330000}"/>
    <cellStyle name="Normal 81 3 2 4 2 3" xfId="28336" xr:uid="{00000000-0005-0000-0000-0000C46E0000}"/>
    <cellStyle name="Normal 81 3 2 4 3" xfId="8221" xr:uid="{00000000-0005-0000-0000-00002E200000}"/>
    <cellStyle name="Normal 81 3 2 4 3 3" xfId="23319" xr:uid="{00000000-0005-0000-0000-00002B5B0000}"/>
    <cellStyle name="Normal 81 3 2 4 5" xfId="18306" xr:uid="{00000000-0005-0000-0000-000096470000}"/>
    <cellStyle name="Normal 81 3 2 5" xfId="4860" xr:uid="{00000000-0005-0000-0000-00000D130000}"/>
    <cellStyle name="Normal 81 3 2 5 2" xfId="14912" xr:uid="{00000000-0005-0000-0000-0000513A0000}"/>
    <cellStyle name="Normal 81 3 2 5 2 3" xfId="30007" xr:uid="{00000000-0005-0000-0000-00004B750000}"/>
    <cellStyle name="Normal 81 3 2 5 3" xfId="9892" xr:uid="{00000000-0005-0000-0000-0000B5260000}"/>
    <cellStyle name="Normal 81 3 2 5 3 3" xfId="24990" xr:uid="{00000000-0005-0000-0000-0000B2610000}"/>
    <cellStyle name="Normal 81 3 2 5 5" xfId="19977" xr:uid="{00000000-0005-0000-0000-00001D4E0000}"/>
    <cellStyle name="Normal 81 3 2 6" xfId="11570" xr:uid="{00000000-0005-0000-0000-0000432D0000}"/>
    <cellStyle name="Normal 81 3 2 6 3" xfId="26665" xr:uid="{00000000-0005-0000-0000-00003D680000}"/>
    <cellStyle name="Normal 81 3 2 7" xfId="6549" xr:uid="{00000000-0005-0000-0000-0000A6190000}"/>
    <cellStyle name="Normal 81 3 2 7 3" xfId="21648" xr:uid="{00000000-0005-0000-0000-0000A4540000}"/>
    <cellStyle name="Normal 81 3 2 9" xfId="16635" xr:uid="{00000000-0005-0000-0000-00000F410000}"/>
    <cellStyle name="Normal 81 3 3" xfId="1686" xr:uid="{00000000-0005-0000-0000-0000A6060000}"/>
    <cellStyle name="Normal 81 3 3 2" xfId="2525" xr:uid="{00000000-0005-0000-0000-0000ED090000}"/>
    <cellStyle name="Normal 81 3 3 2 2" xfId="4214" xr:uid="{00000000-0005-0000-0000-000087100000}"/>
    <cellStyle name="Normal 81 3 3 2 2 2" xfId="14287" xr:uid="{00000000-0005-0000-0000-0000E0370000}"/>
    <cellStyle name="Normal 81 3 3 2 2 2 3" xfId="29382" xr:uid="{00000000-0005-0000-0000-0000DA720000}"/>
    <cellStyle name="Normal 81 3 3 2 2 3" xfId="9267" xr:uid="{00000000-0005-0000-0000-000044240000}"/>
    <cellStyle name="Normal 81 3 3 2 2 3 3" xfId="24365" xr:uid="{00000000-0005-0000-0000-0000415F0000}"/>
    <cellStyle name="Normal 81 3 3 2 2 5" xfId="19352" xr:uid="{00000000-0005-0000-0000-0000AC4B0000}"/>
    <cellStyle name="Normal 81 3 3 2 3" xfId="5906" xr:uid="{00000000-0005-0000-0000-000023170000}"/>
    <cellStyle name="Normal 81 3 3 2 3 2" xfId="15958" xr:uid="{00000000-0005-0000-0000-0000673E0000}"/>
    <cellStyle name="Normal 81 3 3 2 3 2 3" xfId="31053" xr:uid="{00000000-0005-0000-0000-000061790000}"/>
    <cellStyle name="Normal 81 3 3 2 3 3" xfId="10938" xr:uid="{00000000-0005-0000-0000-0000CB2A0000}"/>
    <cellStyle name="Normal 81 3 3 2 3 3 3" xfId="26036" xr:uid="{00000000-0005-0000-0000-0000C8650000}"/>
    <cellStyle name="Normal 81 3 3 2 3 5" xfId="21023" xr:uid="{00000000-0005-0000-0000-000033520000}"/>
    <cellStyle name="Normal 81 3 3 2 4" xfId="12616" xr:uid="{00000000-0005-0000-0000-000059310000}"/>
    <cellStyle name="Normal 81 3 3 2 4 3" xfId="27711" xr:uid="{00000000-0005-0000-0000-0000536C0000}"/>
    <cellStyle name="Normal 81 3 3 2 5" xfId="7595" xr:uid="{00000000-0005-0000-0000-0000BC1D0000}"/>
    <cellStyle name="Normal 81 3 3 2 5 3" xfId="22694" xr:uid="{00000000-0005-0000-0000-0000BA580000}"/>
    <cellStyle name="Normal 81 3 3 2 7" xfId="17681" xr:uid="{00000000-0005-0000-0000-000025450000}"/>
    <cellStyle name="Normal 81 3 3 3" xfId="3377" xr:uid="{00000000-0005-0000-0000-0000420D0000}"/>
    <cellStyle name="Normal 81 3 3 3 2" xfId="13451" xr:uid="{00000000-0005-0000-0000-00009C340000}"/>
    <cellStyle name="Normal 81 3 3 3 2 3" xfId="28546" xr:uid="{00000000-0005-0000-0000-0000966F0000}"/>
    <cellStyle name="Normal 81 3 3 3 3" xfId="8431" xr:uid="{00000000-0005-0000-0000-000000210000}"/>
    <cellStyle name="Normal 81 3 3 3 3 3" xfId="23529" xr:uid="{00000000-0005-0000-0000-0000FD5B0000}"/>
    <cellStyle name="Normal 81 3 3 3 5" xfId="18516" xr:uid="{00000000-0005-0000-0000-000068480000}"/>
    <cellStyle name="Normal 81 3 3 4" xfId="5070" xr:uid="{00000000-0005-0000-0000-0000DF130000}"/>
    <cellStyle name="Normal 81 3 3 4 2" xfId="15122" xr:uid="{00000000-0005-0000-0000-0000233B0000}"/>
    <cellStyle name="Normal 81 3 3 4 2 3" xfId="30217" xr:uid="{00000000-0005-0000-0000-00001D760000}"/>
    <cellStyle name="Normal 81 3 3 4 3" xfId="10102" xr:uid="{00000000-0005-0000-0000-000087270000}"/>
    <cellStyle name="Normal 81 3 3 4 3 3" xfId="25200" xr:uid="{00000000-0005-0000-0000-000084620000}"/>
    <cellStyle name="Normal 81 3 3 4 5" xfId="20187" xr:uid="{00000000-0005-0000-0000-0000EF4E0000}"/>
    <cellStyle name="Normal 81 3 3 5" xfId="11780" xr:uid="{00000000-0005-0000-0000-0000152E0000}"/>
    <cellStyle name="Normal 81 3 3 5 3" xfId="26875" xr:uid="{00000000-0005-0000-0000-00000F690000}"/>
    <cellStyle name="Normal 81 3 3 6" xfId="6759" xr:uid="{00000000-0005-0000-0000-0000781A0000}"/>
    <cellStyle name="Normal 81 3 3 6 3" xfId="21858" xr:uid="{00000000-0005-0000-0000-000076550000}"/>
    <cellStyle name="Normal 81 3 3 8" xfId="16845" xr:uid="{00000000-0005-0000-0000-0000E1410000}"/>
    <cellStyle name="Normal 81 3 4" xfId="2107" xr:uid="{00000000-0005-0000-0000-00004B080000}"/>
    <cellStyle name="Normal 81 3 4 2" xfId="3796" xr:uid="{00000000-0005-0000-0000-0000E50E0000}"/>
    <cellStyle name="Normal 81 3 4 2 2" xfId="13869" xr:uid="{00000000-0005-0000-0000-00003E360000}"/>
    <cellStyle name="Normal 81 3 4 2 2 3" xfId="28964" xr:uid="{00000000-0005-0000-0000-000038710000}"/>
    <cellStyle name="Normal 81 3 4 2 3" xfId="8849" xr:uid="{00000000-0005-0000-0000-0000A2220000}"/>
    <cellStyle name="Normal 81 3 4 2 3 3" xfId="23947" xr:uid="{00000000-0005-0000-0000-00009F5D0000}"/>
    <cellStyle name="Normal 81 3 4 2 5" xfId="18934" xr:uid="{00000000-0005-0000-0000-00000A4A0000}"/>
    <cellStyle name="Normal 81 3 4 3" xfId="5488" xr:uid="{00000000-0005-0000-0000-000081150000}"/>
    <cellStyle name="Normal 81 3 4 3 2" xfId="15540" xr:uid="{00000000-0005-0000-0000-0000C53C0000}"/>
    <cellStyle name="Normal 81 3 4 3 2 3" xfId="30635" xr:uid="{00000000-0005-0000-0000-0000BF770000}"/>
    <cellStyle name="Normal 81 3 4 3 3" xfId="10520" xr:uid="{00000000-0005-0000-0000-000029290000}"/>
    <cellStyle name="Normal 81 3 4 3 3 3" xfId="25618" xr:uid="{00000000-0005-0000-0000-000026640000}"/>
    <cellStyle name="Normal 81 3 4 3 5" xfId="20605" xr:uid="{00000000-0005-0000-0000-000091500000}"/>
    <cellStyle name="Normal 81 3 4 4" xfId="12198" xr:uid="{00000000-0005-0000-0000-0000B72F0000}"/>
    <cellStyle name="Normal 81 3 4 4 3" xfId="27293" xr:uid="{00000000-0005-0000-0000-0000B16A0000}"/>
    <cellStyle name="Normal 81 3 4 5" xfId="7177" xr:uid="{00000000-0005-0000-0000-00001A1C0000}"/>
    <cellStyle name="Normal 81 3 4 5 3" xfId="22276" xr:uid="{00000000-0005-0000-0000-000018570000}"/>
    <cellStyle name="Normal 81 3 4 7" xfId="17263" xr:uid="{00000000-0005-0000-0000-000083430000}"/>
    <cellStyle name="Normal 81 3 5" xfId="2959" xr:uid="{00000000-0005-0000-0000-0000A00B0000}"/>
    <cellStyle name="Normal 81 3 5 2" xfId="13033" xr:uid="{00000000-0005-0000-0000-0000FA320000}"/>
    <cellStyle name="Normal 81 3 5 2 3" xfId="28128" xr:uid="{00000000-0005-0000-0000-0000F46D0000}"/>
    <cellStyle name="Normal 81 3 5 3" xfId="8013" xr:uid="{00000000-0005-0000-0000-00005E1F0000}"/>
    <cellStyle name="Normal 81 3 5 3 3" xfId="23111" xr:uid="{00000000-0005-0000-0000-00005B5A0000}"/>
    <cellStyle name="Normal 81 3 5 5" xfId="18098" xr:uid="{00000000-0005-0000-0000-0000C6460000}"/>
    <cellStyle name="Normal 81 3 6" xfId="4652" xr:uid="{00000000-0005-0000-0000-00003D120000}"/>
    <cellStyle name="Normal 81 3 6 2" xfId="14704" xr:uid="{00000000-0005-0000-0000-000081390000}"/>
    <cellStyle name="Normal 81 3 6 2 3" xfId="29799" xr:uid="{00000000-0005-0000-0000-00007B740000}"/>
    <cellStyle name="Normal 81 3 6 3" xfId="9684" xr:uid="{00000000-0005-0000-0000-0000E5250000}"/>
    <cellStyle name="Normal 81 3 6 3 3" xfId="24782" xr:uid="{00000000-0005-0000-0000-0000E2600000}"/>
    <cellStyle name="Normal 81 3 6 5" xfId="19769" xr:uid="{00000000-0005-0000-0000-00004D4D0000}"/>
    <cellStyle name="Normal 81 3 7" xfId="11362" xr:uid="{00000000-0005-0000-0000-0000732C0000}"/>
    <cellStyle name="Normal 81 3 7 3" xfId="26457" xr:uid="{00000000-0005-0000-0000-00006D670000}"/>
    <cellStyle name="Normal 81 3 8" xfId="6341" xr:uid="{00000000-0005-0000-0000-0000D6180000}"/>
    <cellStyle name="Normal 81 3 8 3" xfId="21440" xr:uid="{00000000-0005-0000-0000-0000D4530000}"/>
    <cellStyle name="Normal 81 4" xfId="1367" xr:uid="{00000000-0005-0000-0000-000067050000}"/>
    <cellStyle name="Normal 81 4 2" xfId="1790" xr:uid="{00000000-0005-0000-0000-00000E070000}"/>
    <cellStyle name="Normal 81 4 2 2" xfId="2629" xr:uid="{00000000-0005-0000-0000-0000550A0000}"/>
    <cellStyle name="Normal 81 4 2 2 2" xfId="4318" xr:uid="{00000000-0005-0000-0000-0000EF100000}"/>
    <cellStyle name="Normal 81 4 2 2 2 2" xfId="14391" xr:uid="{00000000-0005-0000-0000-000048380000}"/>
    <cellStyle name="Normal 81 4 2 2 2 2 3" xfId="29486" xr:uid="{00000000-0005-0000-0000-000042730000}"/>
    <cellStyle name="Normal 81 4 2 2 2 3" xfId="9371" xr:uid="{00000000-0005-0000-0000-0000AC240000}"/>
    <cellStyle name="Normal 81 4 2 2 2 3 3" xfId="24469" xr:uid="{00000000-0005-0000-0000-0000A95F0000}"/>
    <cellStyle name="Normal 81 4 2 2 2 5" xfId="19456" xr:uid="{00000000-0005-0000-0000-0000144C0000}"/>
    <cellStyle name="Normal 81 4 2 2 3" xfId="6010" xr:uid="{00000000-0005-0000-0000-00008B170000}"/>
    <cellStyle name="Normal 81 4 2 2 3 2" xfId="16062" xr:uid="{00000000-0005-0000-0000-0000CF3E0000}"/>
    <cellStyle name="Normal 81 4 2 2 3 2 3" xfId="31157" xr:uid="{00000000-0005-0000-0000-0000C9790000}"/>
    <cellStyle name="Normal 81 4 2 2 3 3" xfId="11042" xr:uid="{00000000-0005-0000-0000-0000332B0000}"/>
    <cellStyle name="Normal 81 4 2 2 3 3 3" xfId="26140" xr:uid="{00000000-0005-0000-0000-000030660000}"/>
    <cellStyle name="Normal 81 4 2 2 3 5" xfId="21127" xr:uid="{00000000-0005-0000-0000-00009B520000}"/>
    <cellStyle name="Normal 81 4 2 2 4" xfId="12720" xr:uid="{00000000-0005-0000-0000-0000C1310000}"/>
    <cellStyle name="Normal 81 4 2 2 4 3" xfId="27815" xr:uid="{00000000-0005-0000-0000-0000BB6C0000}"/>
    <cellStyle name="Normal 81 4 2 2 5" xfId="7699" xr:uid="{00000000-0005-0000-0000-0000241E0000}"/>
    <cellStyle name="Normal 81 4 2 2 5 3" xfId="22798" xr:uid="{00000000-0005-0000-0000-000022590000}"/>
    <cellStyle name="Normal 81 4 2 2 7" xfId="17785" xr:uid="{00000000-0005-0000-0000-00008D450000}"/>
    <cellStyle name="Normal 81 4 2 3" xfId="3481" xr:uid="{00000000-0005-0000-0000-0000AA0D0000}"/>
    <cellStyle name="Normal 81 4 2 3 2" xfId="13555" xr:uid="{00000000-0005-0000-0000-000004350000}"/>
    <cellStyle name="Normal 81 4 2 3 2 3" xfId="28650" xr:uid="{00000000-0005-0000-0000-0000FE6F0000}"/>
    <cellStyle name="Normal 81 4 2 3 3" xfId="8535" xr:uid="{00000000-0005-0000-0000-000068210000}"/>
    <cellStyle name="Normal 81 4 2 3 3 3" xfId="23633" xr:uid="{00000000-0005-0000-0000-0000655C0000}"/>
    <cellStyle name="Normal 81 4 2 3 5" xfId="18620" xr:uid="{00000000-0005-0000-0000-0000D0480000}"/>
    <cellStyle name="Normal 81 4 2 4" xfId="5174" xr:uid="{00000000-0005-0000-0000-000047140000}"/>
    <cellStyle name="Normal 81 4 2 4 2" xfId="15226" xr:uid="{00000000-0005-0000-0000-00008B3B0000}"/>
    <cellStyle name="Normal 81 4 2 4 2 3" xfId="30321" xr:uid="{00000000-0005-0000-0000-000085760000}"/>
    <cellStyle name="Normal 81 4 2 4 3" xfId="10206" xr:uid="{00000000-0005-0000-0000-0000EF270000}"/>
    <cellStyle name="Normal 81 4 2 4 3 3" xfId="25304" xr:uid="{00000000-0005-0000-0000-0000EC620000}"/>
    <cellStyle name="Normal 81 4 2 4 5" xfId="20291" xr:uid="{00000000-0005-0000-0000-0000574F0000}"/>
    <cellStyle name="Normal 81 4 2 5" xfId="11884" xr:uid="{00000000-0005-0000-0000-00007D2E0000}"/>
    <cellStyle name="Normal 81 4 2 5 3" xfId="26979" xr:uid="{00000000-0005-0000-0000-000077690000}"/>
    <cellStyle name="Normal 81 4 2 6" xfId="6863" xr:uid="{00000000-0005-0000-0000-0000E01A0000}"/>
    <cellStyle name="Normal 81 4 2 6 3" xfId="21962" xr:uid="{00000000-0005-0000-0000-0000DE550000}"/>
    <cellStyle name="Normal 81 4 2 8" xfId="16949" xr:uid="{00000000-0005-0000-0000-000049420000}"/>
    <cellStyle name="Normal 81 4 3" xfId="2211" xr:uid="{00000000-0005-0000-0000-0000B3080000}"/>
    <cellStyle name="Normal 81 4 3 2" xfId="3900" xr:uid="{00000000-0005-0000-0000-00004D0F0000}"/>
    <cellStyle name="Normal 81 4 3 2 2" xfId="13973" xr:uid="{00000000-0005-0000-0000-0000A6360000}"/>
    <cellStyle name="Normal 81 4 3 2 2 3" xfId="29068" xr:uid="{00000000-0005-0000-0000-0000A0710000}"/>
    <cellStyle name="Normal 81 4 3 2 3" xfId="8953" xr:uid="{00000000-0005-0000-0000-00000A230000}"/>
    <cellStyle name="Normal 81 4 3 2 3 3" xfId="24051" xr:uid="{00000000-0005-0000-0000-0000075E0000}"/>
    <cellStyle name="Normal 81 4 3 2 5" xfId="19038" xr:uid="{00000000-0005-0000-0000-0000724A0000}"/>
    <cellStyle name="Normal 81 4 3 3" xfId="5592" xr:uid="{00000000-0005-0000-0000-0000E9150000}"/>
    <cellStyle name="Normal 81 4 3 3 2" xfId="15644" xr:uid="{00000000-0005-0000-0000-00002D3D0000}"/>
    <cellStyle name="Normal 81 4 3 3 2 3" xfId="30739" xr:uid="{00000000-0005-0000-0000-000027780000}"/>
    <cellStyle name="Normal 81 4 3 3 3" xfId="10624" xr:uid="{00000000-0005-0000-0000-000091290000}"/>
    <cellStyle name="Normal 81 4 3 3 3 3" xfId="25722" xr:uid="{00000000-0005-0000-0000-00008E640000}"/>
    <cellStyle name="Normal 81 4 3 3 5" xfId="20709" xr:uid="{00000000-0005-0000-0000-0000F9500000}"/>
    <cellStyle name="Normal 81 4 3 4" xfId="12302" xr:uid="{00000000-0005-0000-0000-00001F300000}"/>
    <cellStyle name="Normal 81 4 3 4 3" xfId="27397" xr:uid="{00000000-0005-0000-0000-0000196B0000}"/>
    <cellStyle name="Normal 81 4 3 5" xfId="7281" xr:uid="{00000000-0005-0000-0000-0000821C0000}"/>
    <cellStyle name="Normal 81 4 3 5 3" xfId="22380" xr:uid="{00000000-0005-0000-0000-000080570000}"/>
    <cellStyle name="Normal 81 4 3 7" xfId="17367" xr:uid="{00000000-0005-0000-0000-0000EB430000}"/>
    <cellStyle name="Normal 81 4 4" xfId="3063" xr:uid="{00000000-0005-0000-0000-0000080C0000}"/>
    <cellStyle name="Normal 81 4 4 2" xfId="13137" xr:uid="{00000000-0005-0000-0000-000062330000}"/>
    <cellStyle name="Normal 81 4 4 2 3" xfId="28232" xr:uid="{00000000-0005-0000-0000-00005C6E0000}"/>
    <cellStyle name="Normal 81 4 4 3" xfId="8117" xr:uid="{00000000-0005-0000-0000-0000C61F0000}"/>
    <cellStyle name="Normal 81 4 4 3 3" xfId="23215" xr:uid="{00000000-0005-0000-0000-0000C35A0000}"/>
    <cellStyle name="Normal 81 4 4 5" xfId="18202" xr:uid="{00000000-0005-0000-0000-00002E470000}"/>
    <cellStyle name="Normal 81 4 5" xfId="4756" xr:uid="{00000000-0005-0000-0000-0000A5120000}"/>
    <cellStyle name="Normal 81 4 5 2" xfId="14808" xr:uid="{00000000-0005-0000-0000-0000E9390000}"/>
    <cellStyle name="Normal 81 4 5 2 3" xfId="29903" xr:uid="{00000000-0005-0000-0000-0000E3740000}"/>
    <cellStyle name="Normal 81 4 5 3" xfId="9788" xr:uid="{00000000-0005-0000-0000-00004D260000}"/>
    <cellStyle name="Normal 81 4 5 3 3" xfId="24886" xr:uid="{00000000-0005-0000-0000-00004A610000}"/>
    <cellStyle name="Normal 81 4 5 5" xfId="19873" xr:uid="{00000000-0005-0000-0000-0000B54D0000}"/>
    <cellStyle name="Normal 81 4 6" xfId="11466" xr:uid="{00000000-0005-0000-0000-0000DB2C0000}"/>
    <cellStyle name="Normal 81 4 6 3" xfId="26561" xr:uid="{00000000-0005-0000-0000-0000D5670000}"/>
    <cellStyle name="Normal 81 4 7" xfId="6445" xr:uid="{00000000-0005-0000-0000-00003E190000}"/>
    <cellStyle name="Normal 81 4 7 3" xfId="21544" xr:uid="{00000000-0005-0000-0000-00003C540000}"/>
    <cellStyle name="Normal 81 4 9" xfId="16531" xr:uid="{00000000-0005-0000-0000-0000A7400000}"/>
    <cellStyle name="Normal 81 5" xfId="1580" xr:uid="{00000000-0005-0000-0000-00003C060000}"/>
    <cellStyle name="Normal 81 5 2" xfId="2421" xr:uid="{00000000-0005-0000-0000-000085090000}"/>
    <cellStyle name="Normal 81 5 2 2" xfId="4110" xr:uid="{00000000-0005-0000-0000-00001F100000}"/>
    <cellStyle name="Normal 81 5 2 2 2" xfId="14183" xr:uid="{00000000-0005-0000-0000-000078370000}"/>
    <cellStyle name="Normal 81 5 2 2 2 3" xfId="29278" xr:uid="{00000000-0005-0000-0000-000072720000}"/>
    <cellStyle name="Normal 81 5 2 2 3" xfId="9163" xr:uid="{00000000-0005-0000-0000-0000DC230000}"/>
    <cellStyle name="Normal 81 5 2 2 3 3" xfId="24261" xr:uid="{00000000-0005-0000-0000-0000D95E0000}"/>
    <cellStyle name="Normal 81 5 2 2 5" xfId="19248" xr:uid="{00000000-0005-0000-0000-0000444B0000}"/>
    <cellStyle name="Normal 81 5 2 3" xfId="5802" xr:uid="{00000000-0005-0000-0000-0000BB160000}"/>
    <cellStyle name="Normal 81 5 2 3 2" xfId="15854" xr:uid="{00000000-0005-0000-0000-0000FF3D0000}"/>
    <cellStyle name="Normal 81 5 2 3 2 3" xfId="30949" xr:uid="{00000000-0005-0000-0000-0000F9780000}"/>
    <cellStyle name="Normal 81 5 2 3 3" xfId="10834" xr:uid="{00000000-0005-0000-0000-0000632A0000}"/>
    <cellStyle name="Normal 81 5 2 3 3 3" xfId="25932" xr:uid="{00000000-0005-0000-0000-000060650000}"/>
    <cellStyle name="Normal 81 5 2 3 5" xfId="20919" xr:uid="{00000000-0005-0000-0000-0000CB510000}"/>
    <cellStyle name="Normal 81 5 2 4" xfId="12512" xr:uid="{00000000-0005-0000-0000-0000F1300000}"/>
    <cellStyle name="Normal 81 5 2 4 3" xfId="27607" xr:uid="{00000000-0005-0000-0000-0000EB6B0000}"/>
    <cellStyle name="Normal 81 5 2 5" xfId="7491" xr:uid="{00000000-0005-0000-0000-0000541D0000}"/>
    <cellStyle name="Normal 81 5 2 5 3" xfId="22590" xr:uid="{00000000-0005-0000-0000-000052580000}"/>
    <cellStyle name="Normal 81 5 2 7" xfId="17577" xr:uid="{00000000-0005-0000-0000-0000BD440000}"/>
    <cellStyle name="Normal 81 5 3" xfId="3273" xr:uid="{00000000-0005-0000-0000-0000DA0C0000}"/>
    <cellStyle name="Normal 81 5 3 2" xfId="13347" xr:uid="{00000000-0005-0000-0000-000034340000}"/>
    <cellStyle name="Normal 81 5 3 2 3" xfId="28442" xr:uid="{00000000-0005-0000-0000-00002E6F0000}"/>
    <cellStyle name="Normal 81 5 3 3" xfId="8327" xr:uid="{00000000-0005-0000-0000-000098200000}"/>
    <cellStyle name="Normal 81 5 3 3 3" xfId="23425" xr:uid="{00000000-0005-0000-0000-0000955B0000}"/>
    <cellStyle name="Normal 81 5 3 5" xfId="18412" xr:uid="{00000000-0005-0000-0000-000000480000}"/>
    <cellStyle name="Normal 81 5 4" xfId="4966" xr:uid="{00000000-0005-0000-0000-000077130000}"/>
    <cellStyle name="Normal 81 5 4 2" xfId="15018" xr:uid="{00000000-0005-0000-0000-0000BB3A0000}"/>
    <cellStyle name="Normal 81 5 4 2 3" xfId="30113" xr:uid="{00000000-0005-0000-0000-0000B5750000}"/>
    <cellStyle name="Normal 81 5 4 3" xfId="9998" xr:uid="{00000000-0005-0000-0000-00001F270000}"/>
    <cellStyle name="Normal 81 5 4 3 3" xfId="25096" xr:uid="{00000000-0005-0000-0000-00001C620000}"/>
    <cellStyle name="Normal 81 5 4 5" xfId="20083" xr:uid="{00000000-0005-0000-0000-0000874E0000}"/>
    <cellStyle name="Normal 81 5 5" xfId="11676" xr:uid="{00000000-0005-0000-0000-0000AD2D0000}"/>
    <cellStyle name="Normal 81 5 5 3" xfId="26771" xr:uid="{00000000-0005-0000-0000-0000A7680000}"/>
    <cellStyle name="Normal 81 5 6" xfId="6655" xr:uid="{00000000-0005-0000-0000-0000101A0000}"/>
    <cellStyle name="Normal 81 5 6 3" xfId="21754" xr:uid="{00000000-0005-0000-0000-00000E550000}"/>
    <cellStyle name="Normal 81 5 8" xfId="16741" xr:uid="{00000000-0005-0000-0000-000079410000}"/>
    <cellStyle name="Normal 81 6" xfId="2001" xr:uid="{00000000-0005-0000-0000-0000E1070000}"/>
    <cellStyle name="Normal 81 6 2" xfId="3692" xr:uid="{00000000-0005-0000-0000-00007D0E0000}"/>
    <cellStyle name="Normal 81 6 2 2" xfId="13765" xr:uid="{00000000-0005-0000-0000-0000D6350000}"/>
    <cellStyle name="Normal 81 6 2 2 3" xfId="28860" xr:uid="{00000000-0005-0000-0000-0000D0700000}"/>
    <cellStyle name="Normal 81 6 2 3" xfId="8745" xr:uid="{00000000-0005-0000-0000-00003A220000}"/>
    <cellStyle name="Normal 81 6 2 3 3" xfId="23843" xr:uid="{00000000-0005-0000-0000-0000375D0000}"/>
    <cellStyle name="Normal 81 6 2 5" xfId="18830" xr:uid="{00000000-0005-0000-0000-0000A2490000}"/>
    <cellStyle name="Normal 81 6 3" xfId="5384" xr:uid="{00000000-0005-0000-0000-000019150000}"/>
    <cellStyle name="Normal 81 6 3 2" xfId="15436" xr:uid="{00000000-0005-0000-0000-00005D3C0000}"/>
    <cellStyle name="Normal 81 6 3 2 3" xfId="30531" xr:uid="{00000000-0005-0000-0000-000057770000}"/>
    <cellStyle name="Normal 81 6 3 3" xfId="10416" xr:uid="{00000000-0005-0000-0000-0000C1280000}"/>
    <cellStyle name="Normal 81 6 3 3 3" xfId="25514" xr:uid="{00000000-0005-0000-0000-0000BE630000}"/>
    <cellStyle name="Normal 81 6 3 5" xfId="20501" xr:uid="{00000000-0005-0000-0000-000029500000}"/>
    <cellStyle name="Normal 81 6 4" xfId="12094" xr:uid="{00000000-0005-0000-0000-00004F2F0000}"/>
    <cellStyle name="Normal 81 6 4 3" xfId="27189" xr:uid="{00000000-0005-0000-0000-0000496A0000}"/>
    <cellStyle name="Normal 81 6 5" xfId="7073" xr:uid="{00000000-0005-0000-0000-0000B21B0000}"/>
    <cellStyle name="Normal 81 6 5 3" xfId="22172" xr:uid="{00000000-0005-0000-0000-0000B0560000}"/>
    <cellStyle name="Normal 81 6 7" xfId="17159" xr:uid="{00000000-0005-0000-0000-00001B430000}"/>
    <cellStyle name="Normal 81 7" xfId="2853" xr:uid="{00000000-0005-0000-0000-0000360B0000}"/>
    <cellStyle name="Normal 81 7 2" xfId="12929" xr:uid="{00000000-0005-0000-0000-000092320000}"/>
    <cellStyle name="Normal 81 7 2 3" xfId="28024" xr:uid="{00000000-0005-0000-0000-00008C6D0000}"/>
    <cellStyle name="Normal 81 7 3" xfId="7909" xr:uid="{00000000-0005-0000-0000-0000F61E0000}"/>
    <cellStyle name="Normal 81 7 3 3" xfId="23007" xr:uid="{00000000-0005-0000-0000-0000F3590000}"/>
    <cellStyle name="Normal 81 7 5" xfId="17994" xr:uid="{00000000-0005-0000-0000-00005E460000}"/>
    <cellStyle name="Normal 81 8" xfId="4546" xr:uid="{00000000-0005-0000-0000-0000D3110000}"/>
    <cellStyle name="Normal 81 8 2" xfId="14600" xr:uid="{00000000-0005-0000-0000-000019390000}"/>
    <cellStyle name="Normal 81 8 2 3" xfId="29695" xr:uid="{00000000-0005-0000-0000-000013740000}"/>
    <cellStyle name="Normal 81 8 3" xfId="9580" xr:uid="{00000000-0005-0000-0000-00007D250000}"/>
    <cellStyle name="Normal 81 8 3 3" xfId="24678" xr:uid="{00000000-0005-0000-0000-00007A600000}"/>
    <cellStyle name="Normal 81 8 5" xfId="19665" xr:uid="{00000000-0005-0000-0000-0000E54C0000}"/>
    <cellStyle name="Normal 81 9" xfId="11256" xr:uid="{00000000-0005-0000-0000-0000092C0000}"/>
    <cellStyle name="Normal 81 9 3" xfId="26353" xr:uid="{00000000-0005-0000-0000-000005670000}"/>
    <cellStyle name="Normal 82" xfId="1147" xr:uid="{00000000-0005-0000-0000-00008B040000}"/>
    <cellStyle name="Normal 83" xfId="1154" xr:uid="{00000000-0005-0000-0000-000092040000}"/>
    <cellStyle name="Normal 84" xfId="1202" xr:uid="{00000000-0005-0000-0000-0000C2040000}"/>
    <cellStyle name="Normal 85" xfId="1201" xr:uid="{00000000-0005-0000-0000-0000C1040000}"/>
    <cellStyle name="Normal 86" xfId="1309" xr:uid="{00000000-0005-0000-0000-00002D050000}"/>
    <cellStyle name="Normal 87" xfId="1311" xr:uid="{00000000-0005-0000-0000-00002F050000}"/>
    <cellStyle name="Normal 88" xfId="1310" xr:uid="{00000000-0005-0000-0000-00002E050000}"/>
    <cellStyle name="Normal 89" xfId="1527" xr:uid="{00000000-0005-0000-0000-000007060000}"/>
    <cellStyle name="Normal 9" xfId="174" xr:uid="{00000000-0005-0000-0000-0000B4000000}"/>
    <cellStyle name="Normal 9 2" xfId="904" xr:uid="{00000000-0005-0000-0000-000097030000}"/>
    <cellStyle name="Normal 9 2 2" xfId="31378" xr:uid="{75277E3D-4A76-4680-A1BB-9D4141D1628C}"/>
    <cellStyle name="Normal 9 3" xfId="905" xr:uid="{00000000-0005-0000-0000-000098030000}"/>
    <cellStyle name="Normal 9 3 2" xfId="31383" xr:uid="{AE62C5B8-5F99-48CB-A938-D99881487E5E}"/>
    <cellStyle name="Normal 9 4" xfId="906" xr:uid="{00000000-0005-0000-0000-000099030000}"/>
    <cellStyle name="Normal 9 5" xfId="31376" xr:uid="{5945479E-807D-4FBF-9CE1-C73F0AE954E3}"/>
    <cellStyle name="Normal 90" xfId="1526" xr:uid="{00000000-0005-0000-0000-000006060000}"/>
    <cellStyle name="Normal 90 2" xfId="2368" xr:uid="{00000000-0005-0000-0000-000050090000}"/>
    <cellStyle name="Normal 90 2 2" xfId="4057" xr:uid="{00000000-0005-0000-0000-0000EA0F0000}"/>
    <cellStyle name="Normal 90 2 2 2" xfId="14130" xr:uid="{00000000-0005-0000-0000-000043370000}"/>
    <cellStyle name="Normal 90 2 2 2 3" xfId="29225" xr:uid="{00000000-0005-0000-0000-00003D720000}"/>
    <cellStyle name="Normal 90 2 2 3" xfId="9110" xr:uid="{00000000-0005-0000-0000-0000A7230000}"/>
    <cellStyle name="Normal 90 2 2 3 3" xfId="24208" xr:uid="{00000000-0005-0000-0000-0000A45E0000}"/>
    <cellStyle name="Normal 90 2 2 5" xfId="19195" xr:uid="{00000000-0005-0000-0000-00000F4B0000}"/>
    <cellStyle name="Normal 90 2 3" xfId="5749" xr:uid="{00000000-0005-0000-0000-000086160000}"/>
    <cellStyle name="Normal 90 2 3 2" xfId="15801" xr:uid="{00000000-0005-0000-0000-0000CA3D0000}"/>
    <cellStyle name="Normal 90 2 3 2 3" xfId="30896" xr:uid="{00000000-0005-0000-0000-0000C4780000}"/>
    <cellStyle name="Normal 90 2 3 3" xfId="10781" xr:uid="{00000000-0005-0000-0000-00002E2A0000}"/>
    <cellStyle name="Normal 90 2 3 3 3" xfId="25879" xr:uid="{00000000-0005-0000-0000-00002B650000}"/>
    <cellStyle name="Normal 90 2 3 5" xfId="20866" xr:uid="{00000000-0005-0000-0000-000096510000}"/>
    <cellStyle name="Normal 90 2 4" xfId="12459" xr:uid="{00000000-0005-0000-0000-0000BC300000}"/>
    <cellStyle name="Normal 90 2 4 3" xfId="27554" xr:uid="{00000000-0005-0000-0000-0000B66B0000}"/>
    <cellStyle name="Normal 90 2 5" xfId="7438" xr:uid="{00000000-0005-0000-0000-00001F1D0000}"/>
    <cellStyle name="Normal 90 2 5 3" xfId="22537" xr:uid="{00000000-0005-0000-0000-00001D580000}"/>
    <cellStyle name="Normal 90 2 7" xfId="17524" xr:uid="{00000000-0005-0000-0000-000088440000}"/>
    <cellStyle name="Normal 90 3" xfId="3220" xr:uid="{00000000-0005-0000-0000-0000A50C0000}"/>
    <cellStyle name="Normal 90 3 2" xfId="13294" xr:uid="{00000000-0005-0000-0000-0000FF330000}"/>
    <cellStyle name="Normal 90 3 2 3" xfId="28389" xr:uid="{00000000-0005-0000-0000-0000F96E0000}"/>
    <cellStyle name="Normal 90 3 3" xfId="8274" xr:uid="{00000000-0005-0000-0000-000063200000}"/>
    <cellStyle name="Normal 90 3 3 3" xfId="23372" xr:uid="{00000000-0005-0000-0000-0000605B0000}"/>
    <cellStyle name="Normal 90 3 5" xfId="18359" xr:uid="{00000000-0005-0000-0000-0000CB470000}"/>
    <cellStyle name="Normal 90 4" xfId="4913" xr:uid="{00000000-0005-0000-0000-000042130000}"/>
    <cellStyle name="Normal 90 4 2" xfId="14965" xr:uid="{00000000-0005-0000-0000-0000863A0000}"/>
    <cellStyle name="Normal 90 4 2 3" xfId="30060" xr:uid="{00000000-0005-0000-0000-000080750000}"/>
    <cellStyle name="Normal 90 4 3" xfId="9945" xr:uid="{00000000-0005-0000-0000-0000EA260000}"/>
    <cellStyle name="Normal 90 4 3 3" xfId="25043" xr:uid="{00000000-0005-0000-0000-0000E7610000}"/>
    <cellStyle name="Normal 90 4 5" xfId="20030" xr:uid="{00000000-0005-0000-0000-0000524E0000}"/>
    <cellStyle name="Normal 90 5" xfId="11623" xr:uid="{00000000-0005-0000-0000-0000782D0000}"/>
    <cellStyle name="Normal 90 5 3" xfId="26718" xr:uid="{00000000-0005-0000-0000-000072680000}"/>
    <cellStyle name="Normal 90 6" xfId="6602" xr:uid="{00000000-0005-0000-0000-0000DB190000}"/>
    <cellStyle name="Normal 90 6 3" xfId="21701" xr:uid="{00000000-0005-0000-0000-0000D9540000}"/>
    <cellStyle name="Normal 90 8" xfId="16688" xr:uid="{00000000-0005-0000-0000-000044410000}"/>
    <cellStyle name="Normal 91" xfId="1529" xr:uid="{00000000-0005-0000-0000-000009060000}"/>
    <cellStyle name="Normal 91 2" xfId="2370" xr:uid="{00000000-0005-0000-0000-000052090000}"/>
    <cellStyle name="Normal 91 2 2" xfId="4059" xr:uid="{00000000-0005-0000-0000-0000EC0F0000}"/>
    <cellStyle name="Normal 91 2 2 2" xfId="14132" xr:uid="{00000000-0005-0000-0000-000045370000}"/>
    <cellStyle name="Normal 91 2 2 2 3" xfId="29227" xr:uid="{00000000-0005-0000-0000-00003F720000}"/>
    <cellStyle name="Normal 91 2 2 3" xfId="9112" xr:uid="{00000000-0005-0000-0000-0000A9230000}"/>
    <cellStyle name="Normal 91 2 2 3 3" xfId="24210" xr:uid="{00000000-0005-0000-0000-0000A65E0000}"/>
    <cellStyle name="Normal 91 2 2 5" xfId="19197" xr:uid="{00000000-0005-0000-0000-0000114B0000}"/>
    <cellStyle name="Normal 91 2 3" xfId="5751" xr:uid="{00000000-0005-0000-0000-000088160000}"/>
    <cellStyle name="Normal 91 2 3 2" xfId="15803" xr:uid="{00000000-0005-0000-0000-0000CC3D0000}"/>
    <cellStyle name="Normal 91 2 3 2 3" xfId="30898" xr:uid="{00000000-0005-0000-0000-0000C6780000}"/>
    <cellStyle name="Normal 91 2 3 3" xfId="10783" xr:uid="{00000000-0005-0000-0000-0000302A0000}"/>
    <cellStyle name="Normal 91 2 3 3 3" xfId="25881" xr:uid="{00000000-0005-0000-0000-00002D650000}"/>
    <cellStyle name="Normal 91 2 3 5" xfId="20868" xr:uid="{00000000-0005-0000-0000-000098510000}"/>
    <cellStyle name="Normal 91 2 4" xfId="12461" xr:uid="{00000000-0005-0000-0000-0000BE300000}"/>
    <cellStyle name="Normal 91 2 4 3" xfId="27556" xr:uid="{00000000-0005-0000-0000-0000B86B0000}"/>
    <cellStyle name="Normal 91 2 5" xfId="7440" xr:uid="{00000000-0005-0000-0000-0000211D0000}"/>
    <cellStyle name="Normal 91 2 5 3" xfId="22539" xr:uid="{00000000-0005-0000-0000-00001F580000}"/>
    <cellStyle name="Normal 91 2 7" xfId="17526" xr:uid="{00000000-0005-0000-0000-00008A440000}"/>
    <cellStyle name="Normal 91 3" xfId="3222" xr:uid="{00000000-0005-0000-0000-0000A70C0000}"/>
    <cellStyle name="Normal 91 3 2" xfId="13296" xr:uid="{00000000-0005-0000-0000-000001340000}"/>
    <cellStyle name="Normal 91 3 2 3" xfId="28391" xr:uid="{00000000-0005-0000-0000-0000FB6E0000}"/>
    <cellStyle name="Normal 91 3 3" xfId="8276" xr:uid="{00000000-0005-0000-0000-000065200000}"/>
    <cellStyle name="Normal 91 3 3 3" xfId="23374" xr:uid="{00000000-0005-0000-0000-0000625B0000}"/>
    <cellStyle name="Normal 91 3 5" xfId="18361" xr:uid="{00000000-0005-0000-0000-0000CD470000}"/>
    <cellStyle name="Normal 91 4" xfId="4915" xr:uid="{00000000-0005-0000-0000-000044130000}"/>
    <cellStyle name="Normal 91 4 2" xfId="14967" xr:uid="{00000000-0005-0000-0000-0000883A0000}"/>
    <cellStyle name="Normal 91 4 2 3" xfId="30062" xr:uid="{00000000-0005-0000-0000-000082750000}"/>
    <cellStyle name="Normal 91 4 3" xfId="9947" xr:uid="{00000000-0005-0000-0000-0000EC260000}"/>
    <cellStyle name="Normal 91 4 3 3" xfId="25045" xr:uid="{00000000-0005-0000-0000-0000E9610000}"/>
    <cellStyle name="Normal 91 4 5" xfId="20032" xr:uid="{00000000-0005-0000-0000-0000544E0000}"/>
    <cellStyle name="Normal 91 5" xfId="11625" xr:uid="{00000000-0005-0000-0000-00007A2D0000}"/>
    <cellStyle name="Normal 91 5 3" xfId="26720" xr:uid="{00000000-0005-0000-0000-000074680000}"/>
    <cellStyle name="Normal 91 6" xfId="6604" xr:uid="{00000000-0005-0000-0000-0000DD190000}"/>
    <cellStyle name="Normal 91 6 3" xfId="21703" xr:uid="{00000000-0005-0000-0000-0000DB540000}"/>
    <cellStyle name="Normal 91 8" xfId="16690" xr:uid="{00000000-0005-0000-0000-000046410000}"/>
    <cellStyle name="Normal 92" xfId="1948" xr:uid="{00000000-0005-0000-0000-0000AC070000}"/>
    <cellStyle name="Normal 92 2" xfId="3639" xr:uid="{00000000-0005-0000-0000-0000480E0000}"/>
    <cellStyle name="Normal 93" xfId="2786" xr:uid="{00000000-0005-0000-0000-0000F20A0000}"/>
    <cellStyle name="Normal 93 2" xfId="4475" xr:uid="{00000000-0005-0000-0000-00008C110000}"/>
    <cellStyle name="Normal 94" xfId="2791" xr:uid="{00000000-0005-0000-0000-0000F70A0000}"/>
    <cellStyle name="Normal 95" xfId="1947" xr:uid="{00000000-0005-0000-0000-0000AB070000}"/>
    <cellStyle name="Normal 95 2" xfId="3638" xr:uid="{00000000-0005-0000-0000-0000470E0000}"/>
    <cellStyle name="Normal 95 2 2" xfId="13712" xr:uid="{00000000-0005-0000-0000-0000A1350000}"/>
    <cellStyle name="Normal 95 2 2 3" xfId="28807" xr:uid="{00000000-0005-0000-0000-00009B700000}"/>
    <cellStyle name="Normal 95 2 3" xfId="8692" xr:uid="{00000000-0005-0000-0000-000005220000}"/>
    <cellStyle name="Normal 95 2 3 3" xfId="23790" xr:uid="{00000000-0005-0000-0000-0000025D0000}"/>
    <cellStyle name="Normal 95 2 5" xfId="18777" xr:uid="{00000000-0005-0000-0000-00006D490000}"/>
    <cellStyle name="Normal 95 3" xfId="5331" xr:uid="{00000000-0005-0000-0000-0000E4140000}"/>
    <cellStyle name="Normal 95 3 2" xfId="15383" xr:uid="{00000000-0005-0000-0000-0000283C0000}"/>
    <cellStyle name="Normal 95 3 2 3" xfId="30478" xr:uid="{00000000-0005-0000-0000-000022770000}"/>
    <cellStyle name="Normal 95 3 3" xfId="10363" xr:uid="{00000000-0005-0000-0000-00008C280000}"/>
    <cellStyle name="Normal 95 3 3 3" xfId="25461" xr:uid="{00000000-0005-0000-0000-000089630000}"/>
    <cellStyle name="Normal 95 3 5" xfId="20448" xr:uid="{00000000-0005-0000-0000-0000F44F0000}"/>
    <cellStyle name="Normal 95 4" xfId="12041" xr:uid="{00000000-0005-0000-0000-00001A2F0000}"/>
    <cellStyle name="Normal 95 4 3" xfId="27136" xr:uid="{00000000-0005-0000-0000-0000146A0000}"/>
    <cellStyle name="Normal 95 5" xfId="7020" xr:uid="{00000000-0005-0000-0000-00007D1B0000}"/>
    <cellStyle name="Normal 95 5 3" xfId="22119" xr:uid="{00000000-0005-0000-0000-00007B560000}"/>
    <cellStyle name="Normal 95 7" xfId="17106" xr:uid="{00000000-0005-0000-0000-0000E6420000}"/>
    <cellStyle name="Normal 96" xfId="1950" xr:uid="{00000000-0005-0000-0000-0000AE070000}"/>
    <cellStyle name="Normal 96 2" xfId="3641" xr:uid="{00000000-0005-0000-0000-00004A0E0000}"/>
    <cellStyle name="Normal 96 2 2" xfId="13714" xr:uid="{00000000-0005-0000-0000-0000A3350000}"/>
    <cellStyle name="Normal 96 2 2 3" xfId="28809" xr:uid="{00000000-0005-0000-0000-00009D700000}"/>
    <cellStyle name="Normal 96 2 3" xfId="8694" xr:uid="{00000000-0005-0000-0000-000007220000}"/>
    <cellStyle name="Normal 96 2 3 3" xfId="23792" xr:uid="{00000000-0005-0000-0000-0000045D0000}"/>
    <cellStyle name="Normal 96 2 5" xfId="18779" xr:uid="{00000000-0005-0000-0000-00006F490000}"/>
    <cellStyle name="Normal 96 3" xfId="5333" xr:uid="{00000000-0005-0000-0000-0000E6140000}"/>
    <cellStyle name="Normal 96 3 2" xfId="15385" xr:uid="{00000000-0005-0000-0000-00002A3C0000}"/>
    <cellStyle name="Normal 96 3 2 3" xfId="30480" xr:uid="{00000000-0005-0000-0000-000024770000}"/>
    <cellStyle name="Normal 96 3 3" xfId="10365" xr:uid="{00000000-0005-0000-0000-00008E280000}"/>
    <cellStyle name="Normal 96 3 3 3" xfId="25463" xr:uid="{00000000-0005-0000-0000-00008B630000}"/>
    <cellStyle name="Normal 96 3 5" xfId="20450" xr:uid="{00000000-0005-0000-0000-0000F64F0000}"/>
    <cellStyle name="Normal 96 4" xfId="12043" xr:uid="{00000000-0005-0000-0000-00001C2F0000}"/>
    <cellStyle name="Normal 96 4 3" xfId="27138" xr:uid="{00000000-0005-0000-0000-0000166A0000}"/>
    <cellStyle name="Normal 96 5" xfId="7022" xr:uid="{00000000-0005-0000-0000-00007F1B0000}"/>
    <cellStyle name="Normal 96 5 3" xfId="22121" xr:uid="{00000000-0005-0000-0000-00007D560000}"/>
    <cellStyle name="Normal 96 7" xfId="17108" xr:uid="{00000000-0005-0000-0000-0000E8420000}"/>
    <cellStyle name="Normal 97" xfId="11201" xr:uid="{00000000-0005-0000-0000-0000D22B0000}"/>
    <cellStyle name="Normal 98" xfId="16220" xr:uid="{00000000-0005-0000-0000-00006D3F0000}"/>
    <cellStyle name="Normal_New Summary Tables 2" xfId="31305" xr:uid="{277D2537-303C-43C6-A021-15BC1BA8024C}"/>
    <cellStyle name="Normal_Revised CARE Table 5C_033107 2" xfId="31307" xr:uid="{0098BB5A-A7D2-42A5-91A0-C338CC9E4117}"/>
    <cellStyle name="Normal_Sheet1" xfId="31310" xr:uid="{C497BDCB-ABED-460B-8C88-80A6F3CAE721}"/>
    <cellStyle name="Normal_Sheet2" xfId="31306" xr:uid="{29515366-ECC6-49F6-91B9-899ABD54E05D}"/>
    <cellStyle name="Note 2" xfId="175" xr:uid="{00000000-0005-0000-0000-0000B5000000}"/>
    <cellStyle name="Note 2 2" xfId="908" xr:uid="{00000000-0005-0000-0000-00009C030000}"/>
    <cellStyle name="Note 2 3" xfId="909" xr:uid="{00000000-0005-0000-0000-00009D030000}"/>
    <cellStyle name="Note 2 4" xfId="910" xr:uid="{00000000-0005-0000-0000-00009E030000}"/>
    <cellStyle name="Note 2 5" xfId="911" xr:uid="{00000000-0005-0000-0000-00009F030000}"/>
    <cellStyle name="Note 2 6" xfId="912" xr:uid="{00000000-0005-0000-0000-0000A0030000}"/>
    <cellStyle name="Note 2 7" xfId="907" xr:uid="{00000000-0005-0000-0000-00009B030000}"/>
    <cellStyle name="Note 2 8" xfId="400" xr:uid="{00000000-0005-0000-0000-00009A010000}"/>
    <cellStyle name="Output 2" xfId="176" xr:uid="{00000000-0005-0000-0000-0000B6000000}"/>
    <cellStyle name="Output 2 2" xfId="914" xr:uid="{00000000-0005-0000-0000-0000A2030000}"/>
    <cellStyle name="Output 2 3" xfId="915" xr:uid="{00000000-0005-0000-0000-0000A3030000}"/>
    <cellStyle name="Output 2 4" xfId="916" xr:uid="{00000000-0005-0000-0000-0000A4030000}"/>
    <cellStyle name="Output 2 5" xfId="917" xr:uid="{00000000-0005-0000-0000-0000A5030000}"/>
    <cellStyle name="Output 2 6" xfId="918" xr:uid="{00000000-0005-0000-0000-0000A6030000}"/>
    <cellStyle name="Output 2 7" xfId="913" xr:uid="{00000000-0005-0000-0000-0000A1030000}"/>
    <cellStyle name="Output 2 8" xfId="401" xr:uid="{00000000-0005-0000-0000-00009B010000}"/>
    <cellStyle name="Percent" xfId="1" xr:uid="{00000000-0005-0000-0000-000001000000}"/>
    <cellStyle name="Percent [2]" xfId="177" xr:uid="{00000000-0005-0000-0000-0000B7000000}"/>
    <cellStyle name="Percent [2] 10" xfId="921" xr:uid="{00000000-0005-0000-0000-0000A9030000}"/>
    <cellStyle name="Percent [2] 10 2" xfId="922" xr:uid="{00000000-0005-0000-0000-0000AA030000}"/>
    <cellStyle name="Percent [2] 11" xfId="920" xr:uid="{00000000-0005-0000-0000-0000A8030000}"/>
    <cellStyle name="Percent [2] 2" xfId="178" xr:uid="{00000000-0005-0000-0000-0000B8000000}"/>
    <cellStyle name="Percent [2] 2 2" xfId="179" xr:uid="{00000000-0005-0000-0000-0000B9000000}"/>
    <cellStyle name="Percent [2] 2 2 2" xfId="522" xr:uid="{00000000-0005-0000-0000-000016020000}"/>
    <cellStyle name="Percent [2] 2 3" xfId="521" xr:uid="{00000000-0005-0000-0000-000015020000}"/>
    <cellStyle name="Percent [2] 3" xfId="180" xr:uid="{00000000-0005-0000-0000-0000BA000000}"/>
    <cellStyle name="Percent [2] 3 2" xfId="523" xr:uid="{00000000-0005-0000-0000-000017020000}"/>
    <cellStyle name="Percent [2] 4" xfId="923" xr:uid="{00000000-0005-0000-0000-0000AB030000}"/>
    <cellStyle name="Percent [2] 5" xfId="924" xr:uid="{00000000-0005-0000-0000-0000AC030000}"/>
    <cellStyle name="Percent [2] 5 2" xfId="925" xr:uid="{00000000-0005-0000-0000-0000AD030000}"/>
    <cellStyle name="Percent [2] 5 3" xfId="926" xr:uid="{00000000-0005-0000-0000-0000AE030000}"/>
    <cellStyle name="Percent [2] 6" xfId="927" xr:uid="{00000000-0005-0000-0000-0000AF030000}"/>
    <cellStyle name="Percent [2] 6 2" xfId="928" xr:uid="{00000000-0005-0000-0000-0000B0030000}"/>
    <cellStyle name="Percent [2] 7" xfId="929" xr:uid="{00000000-0005-0000-0000-0000B1030000}"/>
    <cellStyle name="Percent [2] 7 2" xfId="930" xr:uid="{00000000-0005-0000-0000-0000B2030000}"/>
    <cellStyle name="Percent [2] 8" xfId="931" xr:uid="{00000000-0005-0000-0000-0000B3030000}"/>
    <cellStyle name="Percent [2] 9" xfId="932" xr:uid="{00000000-0005-0000-0000-0000B4030000}"/>
    <cellStyle name="Percent [2] 9 2" xfId="933" xr:uid="{00000000-0005-0000-0000-0000B5030000}"/>
    <cellStyle name="Percent 10 2" xfId="181" xr:uid="{00000000-0005-0000-0000-0000BC000000}"/>
    <cellStyle name="Percent 100" xfId="16249" xr:uid="{00000000-0005-0000-0000-00008C3F0000}"/>
    <cellStyle name="Percent 101" xfId="16235" xr:uid="{00000000-0005-0000-0000-00007C3F0000}"/>
    <cellStyle name="Percent 102" xfId="16240" xr:uid="{00000000-0005-0000-0000-0000813F0000}"/>
    <cellStyle name="Percent 103" xfId="16233" xr:uid="{00000000-0005-0000-0000-00007A3F0000}"/>
    <cellStyle name="Percent 104" xfId="16250" xr:uid="{00000000-0005-0000-0000-00008E3F0000}"/>
    <cellStyle name="Percent 105" xfId="16263" xr:uid="{00000000-0005-0000-0000-00009B3F0000}"/>
    <cellStyle name="Percent 106" xfId="16231" xr:uid="{00000000-0005-0000-0000-0000783F0000}"/>
    <cellStyle name="Percent 107" xfId="16239" xr:uid="{00000000-0005-0000-0000-0000803F0000}"/>
    <cellStyle name="Percent 108" xfId="16260" xr:uid="{00000000-0005-0000-0000-0000983F0000}"/>
    <cellStyle name="Percent 109" xfId="6181" xr:uid="{00000000-0005-0000-0000-000036180000}"/>
    <cellStyle name="Percent 11" xfId="182" xr:uid="{00000000-0005-0000-0000-0000BD000000}"/>
    <cellStyle name="Percent 110" xfId="16267" xr:uid="{00000000-0005-0000-0000-00009F3F0000}"/>
    <cellStyle name="Percent 111" xfId="31293" xr:uid="{1960B954-A80B-4AF1-9222-F93E9B72FD2E}"/>
    <cellStyle name="Percent 112" xfId="31295" xr:uid="{5D71AAED-7D07-474D-B379-6BDCBDE6A1BE}"/>
    <cellStyle name="Percent 113" xfId="31297" xr:uid="{1E73FDE6-12F3-4DF6-9C75-2140375A9FA5}"/>
    <cellStyle name="Percent 114" xfId="31300" xr:uid="{565E76C7-9D42-4D73-8001-1EFB62395B5B}"/>
    <cellStyle name="Percent 115" xfId="31302" xr:uid="{DA9A306E-B6BE-4BCF-B101-38673C871864}"/>
    <cellStyle name="Percent 116" xfId="31333" xr:uid="{497F42BD-F889-4E31-B4B8-36999C1169B2}"/>
    <cellStyle name="Percent 117" xfId="16323" xr:uid="{00000000-0005-0000-0000-0000D73F0000}"/>
    <cellStyle name="Percent 118" xfId="31342" xr:uid="{302125DF-3846-49F7-9D32-8AB8DE2106D4}"/>
    <cellStyle name="Percent 12" xfId="183" xr:uid="{00000000-0005-0000-0000-0000BE000000}"/>
    <cellStyle name="Percent 13" xfId="184" xr:uid="{00000000-0005-0000-0000-0000BF000000}"/>
    <cellStyle name="Percent 14" xfId="185" xr:uid="{00000000-0005-0000-0000-0000C0000000}"/>
    <cellStyle name="Percent 15" xfId="186" xr:uid="{00000000-0005-0000-0000-0000C1000000}"/>
    <cellStyle name="Percent 16" xfId="187" xr:uid="{00000000-0005-0000-0000-0000C2000000}"/>
    <cellStyle name="Percent 17" xfId="934" xr:uid="{00000000-0005-0000-0000-0000B6030000}"/>
    <cellStyle name="Percent 18" xfId="935" xr:uid="{00000000-0005-0000-0000-0000B7030000}"/>
    <cellStyle name="Percent 19" xfId="936" xr:uid="{00000000-0005-0000-0000-0000B8030000}"/>
    <cellStyle name="Percent 19 2" xfId="937" xr:uid="{00000000-0005-0000-0000-0000B9030000}"/>
    <cellStyle name="Percent 19 3" xfId="938" xr:uid="{00000000-0005-0000-0000-0000BA030000}"/>
    <cellStyle name="Percent 2" xfId="188" xr:uid="{00000000-0005-0000-0000-0000C3000000}"/>
    <cellStyle name="Percent 2 2" xfId="189" xr:uid="{00000000-0005-0000-0000-0000C4000000}"/>
    <cellStyle name="Percent 2 2 2" xfId="525" xr:uid="{00000000-0005-0000-0000-000019020000}"/>
    <cellStyle name="Percent 2 3" xfId="524" xr:uid="{00000000-0005-0000-0000-000018020000}"/>
    <cellStyle name="Percent 20" xfId="939" xr:uid="{00000000-0005-0000-0000-0000BB030000}"/>
    <cellStyle name="Percent 21" xfId="940" xr:uid="{00000000-0005-0000-0000-0000BC030000}"/>
    <cellStyle name="Percent 22" xfId="941" xr:uid="{00000000-0005-0000-0000-0000BD030000}"/>
    <cellStyle name="Percent 23" xfId="942" xr:uid="{00000000-0005-0000-0000-0000BE030000}"/>
    <cellStyle name="Percent 24" xfId="943" xr:uid="{00000000-0005-0000-0000-0000BF030000}"/>
    <cellStyle name="Percent 25" xfId="944" xr:uid="{00000000-0005-0000-0000-0000C0030000}"/>
    <cellStyle name="Percent 26" xfId="945" xr:uid="{00000000-0005-0000-0000-0000C1030000}"/>
    <cellStyle name="Percent 27" xfId="946" xr:uid="{00000000-0005-0000-0000-0000C2030000}"/>
    <cellStyle name="Percent 28" xfId="947" xr:uid="{00000000-0005-0000-0000-0000C3030000}"/>
    <cellStyle name="Percent 28 2" xfId="948" xr:uid="{00000000-0005-0000-0000-0000C4030000}"/>
    <cellStyle name="Percent 29" xfId="949" xr:uid="{00000000-0005-0000-0000-0000C5030000}"/>
    <cellStyle name="Percent 3 2" xfId="190" xr:uid="{00000000-0005-0000-0000-0000C6000000}"/>
    <cellStyle name="Percent 3 3" xfId="526" xr:uid="{00000000-0005-0000-0000-00001A020000}"/>
    <cellStyle name="Percent 30" xfId="950" xr:uid="{00000000-0005-0000-0000-0000C6030000}"/>
    <cellStyle name="Percent 31" xfId="951" xr:uid="{00000000-0005-0000-0000-0000C7030000}"/>
    <cellStyle name="Percent 32" xfId="952" xr:uid="{00000000-0005-0000-0000-0000C8030000}"/>
    <cellStyle name="Percent 33" xfId="953" xr:uid="{00000000-0005-0000-0000-0000C9030000}"/>
    <cellStyle name="Percent 34" xfId="954" xr:uid="{00000000-0005-0000-0000-0000CA030000}"/>
    <cellStyle name="Percent 35" xfId="955" xr:uid="{00000000-0005-0000-0000-0000CB030000}"/>
    <cellStyle name="Percent 36" xfId="956" xr:uid="{00000000-0005-0000-0000-0000CC030000}"/>
    <cellStyle name="Percent 37" xfId="957" xr:uid="{00000000-0005-0000-0000-0000CD030000}"/>
    <cellStyle name="Percent 38" xfId="958" xr:uid="{00000000-0005-0000-0000-0000CE030000}"/>
    <cellStyle name="Percent 38 2" xfId="959" xr:uid="{00000000-0005-0000-0000-0000CF030000}"/>
    <cellStyle name="Percent 39" xfId="960" xr:uid="{00000000-0005-0000-0000-0000D0030000}"/>
    <cellStyle name="Percent 39 2" xfId="961" xr:uid="{00000000-0005-0000-0000-0000D1030000}"/>
    <cellStyle name="Percent 4" xfId="191" xr:uid="{00000000-0005-0000-0000-0000C7000000}"/>
    <cellStyle name="Percent 4 2" xfId="425" xr:uid="{00000000-0005-0000-0000-0000B3010000}"/>
    <cellStyle name="Percent 4 2 2" xfId="528" xr:uid="{00000000-0005-0000-0000-00001D020000}"/>
    <cellStyle name="Percent 4 3" xfId="527" xr:uid="{00000000-0005-0000-0000-00001C020000}"/>
    <cellStyle name="Percent 40" xfId="962" xr:uid="{00000000-0005-0000-0000-0000D2030000}"/>
    <cellStyle name="Percent 40 2" xfId="963" xr:uid="{00000000-0005-0000-0000-0000D3030000}"/>
    <cellStyle name="Percent 41" xfId="964" xr:uid="{00000000-0005-0000-0000-0000D4030000}"/>
    <cellStyle name="Percent 41 2" xfId="965" xr:uid="{00000000-0005-0000-0000-0000D5030000}"/>
    <cellStyle name="Percent 42" xfId="966" xr:uid="{00000000-0005-0000-0000-0000D6030000}"/>
    <cellStyle name="Percent 42 2" xfId="967" xr:uid="{00000000-0005-0000-0000-0000D7030000}"/>
    <cellStyle name="Percent 43" xfId="968" xr:uid="{00000000-0005-0000-0000-0000D8030000}"/>
    <cellStyle name="Percent 43 2" xfId="969" xr:uid="{00000000-0005-0000-0000-0000D9030000}"/>
    <cellStyle name="Percent 44" xfId="970" xr:uid="{00000000-0005-0000-0000-0000DA030000}"/>
    <cellStyle name="Percent 44 2" xfId="971" xr:uid="{00000000-0005-0000-0000-0000DB030000}"/>
    <cellStyle name="Percent 45" xfId="972" xr:uid="{00000000-0005-0000-0000-0000DC030000}"/>
    <cellStyle name="Percent 45 2" xfId="973" xr:uid="{00000000-0005-0000-0000-0000DD030000}"/>
    <cellStyle name="Percent 46" xfId="974" xr:uid="{00000000-0005-0000-0000-0000DE030000}"/>
    <cellStyle name="Percent 47" xfId="975" xr:uid="{00000000-0005-0000-0000-0000DF030000}"/>
    <cellStyle name="Percent 48" xfId="976" xr:uid="{00000000-0005-0000-0000-0000E0030000}"/>
    <cellStyle name="Percent 49" xfId="977" xr:uid="{00000000-0005-0000-0000-0000E1030000}"/>
    <cellStyle name="Percent 49 2" xfId="978" xr:uid="{00000000-0005-0000-0000-0000E2030000}"/>
    <cellStyle name="Percent 5" xfId="192" xr:uid="{00000000-0005-0000-0000-0000C8000000}"/>
    <cellStyle name="Percent 5 2" xfId="529" xr:uid="{00000000-0005-0000-0000-00001E020000}"/>
    <cellStyle name="Percent 50" xfId="979" xr:uid="{00000000-0005-0000-0000-0000E3030000}"/>
    <cellStyle name="Percent 51" xfId="980" xr:uid="{00000000-0005-0000-0000-0000E4030000}"/>
    <cellStyle name="Percent 52" xfId="981" xr:uid="{00000000-0005-0000-0000-0000E5030000}"/>
    <cellStyle name="Percent 53" xfId="982" xr:uid="{00000000-0005-0000-0000-0000E6030000}"/>
    <cellStyle name="Percent 53 2" xfId="983" xr:uid="{00000000-0005-0000-0000-0000E7030000}"/>
    <cellStyle name="Percent 54" xfId="984" xr:uid="{00000000-0005-0000-0000-0000E8030000}"/>
    <cellStyle name="Percent 54 2" xfId="985" xr:uid="{00000000-0005-0000-0000-0000E9030000}"/>
    <cellStyle name="Percent 55" xfId="986" xr:uid="{00000000-0005-0000-0000-0000EA030000}"/>
    <cellStyle name="Percent 55 2" xfId="987" xr:uid="{00000000-0005-0000-0000-0000EB030000}"/>
    <cellStyle name="Percent 56" xfId="988" xr:uid="{00000000-0005-0000-0000-0000EC030000}"/>
    <cellStyle name="Percent 56 2" xfId="989" xr:uid="{00000000-0005-0000-0000-0000ED030000}"/>
    <cellStyle name="Percent 57" xfId="990" xr:uid="{00000000-0005-0000-0000-0000EE030000}"/>
    <cellStyle name="Percent 58" xfId="991" xr:uid="{00000000-0005-0000-0000-0000EF030000}"/>
    <cellStyle name="Percent 59" xfId="992" xr:uid="{00000000-0005-0000-0000-0000F0030000}"/>
    <cellStyle name="Percent 6" xfId="193" xr:uid="{00000000-0005-0000-0000-0000C9000000}"/>
    <cellStyle name="Percent 60" xfId="993" xr:uid="{00000000-0005-0000-0000-0000F1030000}"/>
    <cellStyle name="Percent 61" xfId="919" xr:uid="{00000000-0005-0000-0000-0000A7030000}"/>
    <cellStyle name="Percent 62" xfId="1256" xr:uid="{00000000-0005-0000-0000-0000F8040000}"/>
    <cellStyle name="Percent 63" xfId="1313" xr:uid="{00000000-0005-0000-0000-000031050000}"/>
    <cellStyle name="Percent 64" xfId="1315" xr:uid="{00000000-0005-0000-0000-000033050000}"/>
    <cellStyle name="Percent 65" xfId="1369" xr:uid="{00000000-0005-0000-0000-000069050000}"/>
    <cellStyle name="Percent 66" xfId="1582" xr:uid="{00000000-0005-0000-0000-00003E060000}"/>
    <cellStyle name="Percent 67" xfId="2003" xr:uid="{00000000-0005-0000-0000-0000E3070000}"/>
    <cellStyle name="Percent 68" xfId="2793" xr:uid="{00000000-0005-0000-0000-0000F90A0000}"/>
    <cellStyle name="Percent 69" xfId="2788" xr:uid="{00000000-0005-0000-0000-0000F40A0000}"/>
    <cellStyle name="Percent 7" xfId="194" xr:uid="{00000000-0005-0000-0000-0000CA000000}"/>
    <cellStyle name="Percent 7 2" xfId="995" xr:uid="{00000000-0005-0000-0000-0000F3030000}"/>
    <cellStyle name="Percent 7 3" xfId="996" xr:uid="{00000000-0005-0000-0000-0000F4030000}"/>
    <cellStyle name="Percent 7 4" xfId="997" xr:uid="{00000000-0005-0000-0000-0000F5030000}"/>
    <cellStyle name="Percent 7 5" xfId="998" xr:uid="{00000000-0005-0000-0000-0000F6030000}"/>
    <cellStyle name="Percent 7 6" xfId="999" xr:uid="{00000000-0005-0000-0000-0000F7030000}"/>
    <cellStyle name="Percent 7 7" xfId="994" xr:uid="{00000000-0005-0000-0000-0000F2030000}"/>
    <cellStyle name="Percent 7 8" xfId="402" xr:uid="{00000000-0005-0000-0000-00009C010000}"/>
    <cellStyle name="Percent 70" xfId="2855" xr:uid="{00000000-0005-0000-0000-0000380B0000}"/>
    <cellStyle name="Percent 71" xfId="4478" xr:uid="{00000000-0005-0000-0000-00008F110000}"/>
    <cellStyle name="Percent 72" xfId="4481" xr:uid="{00000000-0005-0000-0000-000092110000}"/>
    <cellStyle name="Percent 73" xfId="4489" xr:uid="{00000000-0005-0000-0000-00009A110000}"/>
    <cellStyle name="Percent 74" xfId="2807" xr:uid="{00000000-0005-0000-0000-0000080B0000}"/>
    <cellStyle name="Percent 75" xfId="4492" xr:uid="{00000000-0005-0000-0000-00009D110000}"/>
    <cellStyle name="Percent 76" xfId="2840" xr:uid="{00000000-0005-0000-0000-0000290B0000}"/>
    <cellStyle name="Percent 77" xfId="4491" xr:uid="{00000000-0005-0000-0000-00009C110000}"/>
    <cellStyle name="Percent 78" xfId="2799" xr:uid="{00000000-0005-0000-0000-0000000B0000}"/>
    <cellStyle name="Percent 79" xfId="2803" xr:uid="{00000000-0005-0000-0000-0000040B0000}"/>
    <cellStyle name="Percent 8" xfId="195" xr:uid="{00000000-0005-0000-0000-0000CB000000}"/>
    <cellStyle name="Percent 8 2" xfId="1000" xr:uid="{00000000-0005-0000-0000-0000F8030000}"/>
    <cellStyle name="Percent 8 3" xfId="1001" xr:uid="{00000000-0005-0000-0000-0000F9030000}"/>
    <cellStyle name="Percent 8 4" xfId="1002" xr:uid="{00000000-0005-0000-0000-0000FA030000}"/>
    <cellStyle name="Percent 80" xfId="2794" xr:uid="{00000000-0005-0000-0000-0000FB0A0000}"/>
    <cellStyle name="Percent 81" xfId="2800" xr:uid="{00000000-0005-0000-0000-0000010B0000}"/>
    <cellStyle name="Percent 82" xfId="2852" xr:uid="{00000000-0005-0000-0000-0000350B0000}"/>
    <cellStyle name="Percent 83" xfId="4548" xr:uid="{00000000-0005-0000-0000-0000D5110000}"/>
    <cellStyle name="Percent 84" xfId="6169" xr:uid="{00000000-0005-0000-0000-00002A180000}"/>
    <cellStyle name="Percent 85" xfId="6170" xr:uid="{00000000-0005-0000-0000-00002B180000}"/>
    <cellStyle name="Percent 86" xfId="6176" xr:uid="{00000000-0005-0000-0000-000031180000}"/>
    <cellStyle name="Percent 87" xfId="4502" xr:uid="{00000000-0005-0000-0000-0000A7110000}"/>
    <cellStyle name="Percent 88" xfId="6177" xr:uid="{00000000-0005-0000-0000-000032180000}"/>
    <cellStyle name="Percent 89" xfId="4534" xr:uid="{00000000-0005-0000-0000-0000C7110000}"/>
    <cellStyle name="Percent 9" xfId="196" xr:uid="{00000000-0005-0000-0000-0000CC000000}"/>
    <cellStyle name="Percent 9 2" xfId="1003" xr:uid="{00000000-0005-0000-0000-0000FB030000}"/>
    <cellStyle name="Percent 9 3" xfId="1004" xr:uid="{00000000-0005-0000-0000-0000FC030000}"/>
    <cellStyle name="Percent 90" xfId="11258" xr:uid="{00000000-0005-0000-0000-00000B2C0000}"/>
    <cellStyle name="Percent 91" xfId="16230" xr:uid="{00000000-0005-0000-0000-0000773F0000}"/>
    <cellStyle name="Percent 92" xfId="16224" xr:uid="{00000000-0005-0000-0000-0000713F0000}"/>
    <cellStyle name="Percent 93" xfId="16221" xr:uid="{00000000-0005-0000-0000-00006E3F0000}"/>
    <cellStyle name="Percent 94" xfId="6237" xr:uid="{00000000-0005-0000-0000-00006E180000}"/>
    <cellStyle name="Percent 95" xfId="6179" xr:uid="{00000000-0005-0000-0000-000034180000}"/>
    <cellStyle name="Percent 96" xfId="16264" xr:uid="{00000000-0005-0000-0000-00009C3F0000}"/>
    <cellStyle name="Percent 97" xfId="16241" xr:uid="{00000000-0005-0000-0000-0000823F0000}"/>
    <cellStyle name="Percent 98" xfId="16268" xr:uid="{00000000-0005-0000-0000-0000A03F0000}"/>
    <cellStyle name="Percent 99" xfId="16237" xr:uid="{00000000-0005-0000-0000-00007E3F0000}"/>
    <cellStyle name="Percent Complete" xfId="31354" xr:uid="{7546BD71-B0C3-4AE4-BAA9-E1329CE4FAA4}"/>
    <cellStyle name="Period Headers" xfId="31352" xr:uid="{971EE664-DD79-46B8-98D1-2E54FBF3E7B7}"/>
    <cellStyle name="Period Highlight Control" xfId="31345" xr:uid="{ABEAFC83-EF65-44CD-9986-1E7C49A72FE0}"/>
    <cellStyle name="Period Value" xfId="31346" xr:uid="{1F78C983-C37E-43CC-B4FB-C7D6DD8F0195}"/>
    <cellStyle name="Plan legend" xfId="31347" xr:uid="{01D3400E-49D8-45AC-96FE-5C38C370FBA7}"/>
    <cellStyle name="Project Headers" xfId="31351" xr:uid="{3E34BCB0-E02A-47B2-979D-5D6C090FF7D4}"/>
    <cellStyle name="SAPBEXaggData" xfId="197" xr:uid="{00000000-0005-0000-0000-0000CD000000}"/>
    <cellStyle name="SAPBEXaggData 2" xfId="198" xr:uid="{00000000-0005-0000-0000-0000CE000000}"/>
    <cellStyle name="SAPBEXaggData 2 2" xfId="199" xr:uid="{00000000-0005-0000-0000-0000CF000000}"/>
    <cellStyle name="SAPBEXaggData 3" xfId="200" xr:uid="{00000000-0005-0000-0000-0000D0000000}"/>
    <cellStyle name="SAPBEXaggData 4" xfId="426" xr:uid="{00000000-0005-0000-0000-0000B4010000}"/>
    <cellStyle name="SAPBEXaggData_Sept 2011 Total BW Data" xfId="201" xr:uid="{00000000-0005-0000-0000-0000D1000000}"/>
    <cellStyle name="SAPBEXaggDataEmph" xfId="202" xr:uid="{00000000-0005-0000-0000-0000D2000000}"/>
    <cellStyle name="SAPBEXaggDataEmph 2" xfId="427" xr:uid="{00000000-0005-0000-0000-0000B5010000}"/>
    <cellStyle name="SAPBEXaggExc1" xfId="203" xr:uid="{00000000-0005-0000-0000-0000D3000000}"/>
    <cellStyle name="SAPBEXaggExc1Emph" xfId="204" xr:uid="{00000000-0005-0000-0000-0000D4000000}"/>
    <cellStyle name="SAPBEXaggExc2" xfId="205" xr:uid="{00000000-0005-0000-0000-0000D5000000}"/>
    <cellStyle name="SAPBEXaggExc2Emph" xfId="206" xr:uid="{00000000-0005-0000-0000-0000D6000000}"/>
    <cellStyle name="SAPBEXaggItem" xfId="207" xr:uid="{00000000-0005-0000-0000-0000D7000000}"/>
    <cellStyle name="SAPBEXaggItem 2" xfId="208" xr:uid="{00000000-0005-0000-0000-0000D8000000}"/>
    <cellStyle name="SAPBEXaggItem 2 2" xfId="209" xr:uid="{00000000-0005-0000-0000-0000D9000000}"/>
    <cellStyle name="SAPBEXaggItem 3" xfId="210" xr:uid="{00000000-0005-0000-0000-0000DA000000}"/>
    <cellStyle name="SAPBEXaggItem 4" xfId="428" xr:uid="{00000000-0005-0000-0000-0000B6010000}"/>
    <cellStyle name="SAPBEXaggItem_Sept 2011 Total BW Data" xfId="211" xr:uid="{00000000-0005-0000-0000-0000DB000000}"/>
    <cellStyle name="SAPBEXaggItemX" xfId="212" xr:uid="{00000000-0005-0000-0000-0000DC000000}"/>
    <cellStyle name="SAPBEXaggItemX 2" xfId="429" xr:uid="{00000000-0005-0000-0000-0000B7010000}"/>
    <cellStyle name="SAPBEXchaText" xfId="213" xr:uid="{00000000-0005-0000-0000-0000DD000000}"/>
    <cellStyle name="SAPBEXchaText 2" xfId="430" xr:uid="{00000000-0005-0000-0000-0000B8010000}"/>
    <cellStyle name="SAPBEXColoum_Header_SA" xfId="214" xr:uid="{00000000-0005-0000-0000-0000DE000000}"/>
    <cellStyle name="SAPBEXexcBad" xfId="431" xr:uid="{00000000-0005-0000-0000-0000B9010000}"/>
    <cellStyle name="SAPBEXexcBad7" xfId="215" xr:uid="{00000000-0005-0000-0000-0000DF000000}"/>
    <cellStyle name="SAPBEXexcBad7 2" xfId="216" xr:uid="{00000000-0005-0000-0000-0000E0000000}"/>
    <cellStyle name="SAPBEXexcBad8" xfId="217" xr:uid="{00000000-0005-0000-0000-0000E1000000}"/>
    <cellStyle name="SAPBEXexcBad8 2" xfId="218" xr:uid="{00000000-0005-0000-0000-0000E2000000}"/>
    <cellStyle name="SAPBEXexcBad9" xfId="219" xr:uid="{00000000-0005-0000-0000-0000E3000000}"/>
    <cellStyle name="SAPBEXexcBad9 2" xfId="220" xr:uid="{00000000-0005-0000-0000-0000E4000000}"/>
    <cellStyle name="SAPBEXexcCritical" xfId="432" xr:uid="{00000000-0005-0000-0000-0000BA010000}"/>
    <cellStyle name="SAPBEXexcCritical4" xfId="221" xr:uid="{00000000-0005-0000-0000-0000E5000000}"/>
    <cellStyle name="SAPBEXexcCritical4 2" xfId="222" xr:uid="{00000000-0005-0000-0000-0000E6000000}"/>
    <cellStyle name="SAPBEXexcCritical5" xfId="223" xr:uid="{00000000-0005-0000-0000-0000E7000000}"/>
    <cellStyle name="SAPBEXexcCritical5 2" xfId="224" xr:uid="{00000000-0005-0000-0000-0000E8000000}"/>
    <cellStyle name="SAPBEXexcCritical6" xfId="225" xr:uid="{00000000-0005-0000-0000-0000E9000000}"/>
    <cellStyle name="SAPBEXexcCritical6 2" xfId="226" xr:uid="{00000000-0005-0000-0000-0000EA000000}"/>
    <cellStyle name="SAPBEXexcGood" xfId="433" xr:uid="{00000000-0005-0000-0000-0000BB010000}"/>
    <cellStyle name="SAPBEXexcGood1" xfId="227" xr:uid="{00000000-0005-0000-0000-0000EB000000}"/>
    <cellStyle name="SAPBEXexcGood1 2" xfId="228" xr:uid="{00000000-0005-0000-0000-0000EC000000}"/>
    <cellStyle name="SAPBEXexcGood2" xfId="229" xr:uid="{00000000-0005-0000-0000-0000ED000000}"/>
    <cellStyle name="SAPBEXexcGood2 2" xfId="230" xr:uid="{00000000-0005-0000-0000-0000EE000000}"/>
    <cellStyle name="SAPBEXexcGood3" xfId="231" xr:uid="{00000000-0005-0000-0000-0000EF000000}"/>
    <cellStyle name="SAPBEXexcGood3 2" xfId="232" xr:uid="{00000000-0005-0000-0000-0000F0000000}"/>
    <cellStyle name="SAPBEXexcVeryBad" xfId="434" xr:uid="{00000000-0005-0000-0000-0000BC010000}"/>
    <cellStyle name="SAPBEXfilterDrill" xfId="233" xr:uid="{00000000-0005-0000-0000-0000F1000000}"/>
    <cellStyle name="SAPBEXfilterDrill 2" xfId="435" xr:uid="{00000000-0005-0000-0000-0000BD010000}"/>
    <cellStyle name="SAPBEXfilterItem" xfId="234" xr:uid="{00000000-0005-0000-0000-0000F2000000}"/>
    <cellStyle name="SAPBEXfilterItem 2" xfId="235" xr:uid="{00000000-0005-0000-0000-0000F3000000}"/>
    <cellStyle name="SAPBEXfilterItem 3" xfId="436" xr:uid="{00000000-0005-0000-0000-0000BE010000}"/>
    <cellStyle name="SAPBEXfilterItem_2011-10 LIEE Table 6 (2)" xfId="236" xr:uid="{00000000-0005-0000-0000-0000F4000000}"/>
    <cellStyle name="SAPBEXfilterText" xfId="237" xr:uid="{00000000-0005-0000-0000-0000F5000000}"/>
    <cellStyle name="SAPBEXfilterText 2" xfId="238" xr:uid="{00000000-0005-0000-0000-0000F6000000}"/>
    <cellStyle name="SAPBEXfilterText 2 2" xfId="239" xr:uid="{00000000-0005-0000-0000-0000F7000000}"/>
    <cellStyle name="SAPBEXfilterText 3" xfId="437" xr:uid="{00000000-0005-0000-0000-0000BF010000}"/>
    <cellStyle name="SAPBEXfilterText_2011-12 LIEE Table 1 Updated budget" xfId="240" xr:uid="{00000000-0005-0000-0000-0000F8000000}"/>
    <cellStyle name="SAPBEXformats" xfId="241" xr:uid="{00000000-0005-0000-0000-0000F9000000}"/>
    <cellStyle name="SAPBEXformats 2" xfId="438" xr:uid="{00000000-0005-0000-0000-0000C0010000}"/>
    <cellStyle name="SAPBEXheaderData" xfId="242" xr:uid="{00000000-0005-0000-0000-0000FA000000}"/>
    <cellStyle name="SAPBEXheaderData 2" xfId="439" xr:uid="{00000000-0005-0000-0000-0000C1010000}"/>
    <cellStyle name="SAPBEXheaderItem" xfId="243" xr:uid="{00000000-0005-0000-0000-0000FB000000}"/>
    <cellStyle name="SAPBEXheaderItem 2" xfId="244" xr:uid="{00000000-0005-0000-0000-0000FC000000}"/>
    <cellStyle name="SAPBEXheaderItem 2 2" xfId="245" xr:uid="{00000000-0005-0000-0000-0000FD000000}"/>
    <cellStyle name="SAPBEXheaderItem 3" xfId="440" xr:uid="{00000000-0005-0000-0000-0000C2010000}"/>
    <cellStyle name="SAPBEXheaderItem_2011-10 LIEE Table 6 (2)" xfId="246" xr:uid="{00000000-0005-0000-0000-0000FE000000}"/>
    <cellStyle name="SAPBEXheaderText" xfId="247" xr:uid="{00000000-0005-0000-0000-0000FF000000}"/>
    <cellStyle name="SAPBEXheaderText 2" xfId="248" xr:uid="{00000000-0005-0000-0000-000000010000}"/>
    <cellStyle name="SAPBEXheaderText 2 2" xfId="249" xr:uid="{00000000-0005-0000-0000-000001010000}"/>
    <cellStyle name="SAPBEXheaderText 3" xfId="441" xr:uid="{00000000-0005-0000-0000-0000C3010000}"/>
    <cellStyle name="SAPBEXheaderText_2011-10 LIEE Table 6 (2)" xfId="250" xr:uid="{00000000-0005-0000-0000-000002010000}"/>
    <cellStyle name="SAPBEXHLevel0" xfId="251" xr:uid="{00000000-0005-0000-0000-000003010000}"/>
    <cellStyle name="SAPBEXHLevel0 10" xfId="1006" xr:uid="{00000000-0005-0000-0000-0000FE030000}"/>
    <cellStyle name="SAPBEXHLevel0 10 2" xfId="1007" xr:uid="{00000000-0005-0000-0000-0000FF030000}"/>
    <cellStyle name="SAPBEXHLevel0 11" xfId="1005" xr:uid="{00000000-0005-0000-0000-0000FD030000}"/>
    <cellStyle name="SAPBEXHLevel0 12" xfId="442" xr:uid="{00000000-0005-0000-0000-0000C4010000}"/>
    <cellStyle name="SAPBEXHLevel0 2" xfId="252" xr:uid="{00000000-0005-0000-0000-000004010000}"/>
    <cellStyle name="SAPBEXHLevel0 2 2" xfId="253" xr:uid="{00000000-0005-0000-0000-000005010000}"/>
    <cellStyle name="SAPBEXHLevel0 2 2 2" xfId="531" xr:uid="{00000000-0005-0000-0000-000020020000}"/>
    <cellStyle name="SAPBEXHLevel0 2 2 3" xfId="444" xr:uid="{00000000-0005-0000-0000-0000C6010000}"/>
    <cellStyle name="SAPBEXHLevel0 2 3" xfId="530" xr:uid="{00000000-0005-0000-0000-00001F020000}"/>
    <cellStyle name="SAPBEXHLevel0 2 4" xfId="443" xr:uid="{00000000-0005-0000-0000-0000C5010000}"/>
    <cellStyle name="SAPBEXHLevel0 3" xfId="445" xr:uid="{00000000-0005-0000-0000-0000C7010000}"/>
    <cellStyle name="SAPBEXHLevel0 3 2" xfId="532" xr:uid="{00000000-0005-0000-0000-000021020000}"/>
    <cellStyle name="SAPBEXHLevel0 4" xfId="1008" xr:uid="{00000000-0005-0000-0000-000000040000}"/>
    <cellStyle name="SAPBEXHLevel0 5" xfId="1009" xr:uid="{00000000-0005-0000-0000-000001040000}"/>
    <cellStyle name="SAPBEXHLevel0 5 2" xfId="1010" xr:uid="{00000000-0005-0000-0000-000002040000}"/>
    <cellStyle name="SAPBEXHLevel0 5 3" xfId="1011" xr:uid="{00000000-0005-0000-0000-000003040000}"/>
    <cellStyle name="SAPBEXHLevel0 6" xfId="1012" xr:uid="{00000000-0005-0000-0000-000004040000}"/>
    <cellStyle name="SAPBEXHLevel0 6 2" xfId="1013" xr:uid="{00000000-0005-0000-0000-000005040000}"/>
    <cellStyle name="SAPBEXHLevel0 7" xfId="1014" xr:uid="{00000000-0005-0000-0000-000006040000}"/>
    <cellStyle name="SAPBEXHLevel0 7 2" xfId="1015" xr:uid="{00000000-0005-0000-0000-000007040000}"/>
    <cellStyle name="SAPBEXHLevel0 8" xfId="1016" xr:uid="{00000000-0005-0000-0000-000008040000}"/>
    <cellStyle name="SAPBEXHLevel0 9" xfId="1017" xr:uid="{00000000-0005-0000-0000-000009040000}"/>
    <cellStyle name="SAPBEXHLevel0 9 2" xfId="1018" xr:uid="{00000000-0005-0000-0000-00000A040000}"/>
    <cellStyle name="SAPBEXHLevel0_2011-10 LIEE Table 6 (2)" xfId="254" xr:uid="{00000000-0005-0000-0000-000006010000}"/>
    <cellStyle name="SAPBEXHLevel0X" xfId="255" xr:uid="{00000000-0005-0000-0000-000007010000}"/>
    <cellStyle name="SAPBEXHLevel0X 10" xfId="1020" xr:uid="{00000000-0005-0000-0000-00000C040000}"/>
    <cellStyle name="SAPBEXHLevel0X 10 2" xfId="1021" xr:uid="{00000000-0005-0000-0000-00000D040000}"/>
    <cellStyle name="SAPBEXHLevel0X 11" xfId="1019" xr:uid="{00000000-0005-0000-0000-00000B040000}"/>
    <cellStyle name="SAPBEXHLevel0X 12" xfId="446" xr:uid="{00000000-0005-0000-0000-0000C8010000}"/>
    <cellStyle name="SAPBEXHLevel0X 2" xfId="256" xr:uid="{00000000-0005-0000-0000-000008010000}"/>
    <cellStyle name="SAPBEXHLevel0X 2 2" xfId="257" xr:uid="{00000000-0005-0000-0000-000009010000}"/>
    <cellStyle name="SAPBEXHLevel0X 2 2 2" xfId="534" xr:uid="{00000000-0005-0000-0000-000023020000}"/>
    <cellStyle name="SAPBEXHLevel0X 2 2 3" xfId="448" xr:uid="{00000000-0005-0000-0000-0000CA010000}"/>
    <cellStyle name="SAPBEXHLevel0X 2 3" xfId="533" xr:uid="{00000000-0005-0000-0000-000022020000}"/>
    <cellStyle name="SAPBEXHLevel0X 2 4" xfId="447" xr:uid="{00000000-0005-0000-0000-0000C9010000}"/>
    <cellStyle name="SAPBEXHLevel0X 3" xfId="258" xr:uid="{00000000-0005-0000-0000-00000A010000}"/>
    <cellStyle name="SAPBEXHLevel0X 3 2" xfId="259" xr:uid="{00000000-0005-0000-0000-00000B010000}"/>
    <cellStyle name="SAPBEXHLevel0X 3 2 2" xfId="535" xr:uid="{00000000-0005-0000-0000-000024020000}"/>
    <cellStyle name="SAPBEXHLevel0X 3 3" xfId="449" xr:uid="{00000000-0005-0000-0000-0000CB010000}"/>
    <cellStyle name="SAPBEXHLevel0X 4" xfId="260" xr:uid="{00000000-0005-0000-0000-00000C010000}"/>
    <cellStyle name="SAPBEXHLevel0X 4 2" xfId="1022" xr:uid="{00000000-0005-0000-0000-00000E040000}"/>
    <cellStyle name="SAPBEXHLevel0X 5" xfId="1023" xr:uid="{00000000-0005-0000-0000-00000F040000}"/>
    <cellStyle name="SAPBEXHLevel0X 5 2" xfId="1024" xr:uid="{00000000-0005-0000-0000-000010040000}"/>
    <cellStyle name="SAPBEXHLevel0X 5 3" xfId="1025" xr:uid="{00000000-0005-0000-0000-000011040000}"/>
    <cellStyle name="SAPBEXHLevel0X 6" xfId="1026" xr:uid="{00000000-0005-0000-0000-000012040000}"/>
    <cellStyle name="SAPBEXHLevel0X 6 2" xfId="1027" xr:uid="{00000000-0005-0000-0000-000013040000}"/>
    <cellStyle name="SAPBEXHLevel0X 7" xfId="1028" xr:uid="{00000000-0005-0000-0000-000014040000}"/>
    <cellStyle name="SAPBEXHLevel0X 7 2" xfId="1029" xr:uid="{00000000-0005-0000-0000-000015040000}"/>
    <cellStyle name="SAPBEXHLevel0X 8" xfId="1030" xr:uid="{00000000-0005-0000-0000-000016040000}"/>
    <cellStyle name="SAPBEXHLevel0X 9" xfId="1031" xr:uid="{00000000-0005-0000-0000-000017040000}"/>
    <cellStyle name="SAPBEXHLevel0X 9 2" xfId="1032" xr:uid="{00000000-0005-0000-0000-000018040000}"/>
    <cellStyle name="SAPBEXHLevel1" xfId="261" xr:uid="{00000000-0005-0000-0000-00000D010000}"/>
    <cellStyle name="SAPBEXHLevel1 10" xfId="1034" xr:uid="{00000000-0005-0000-0000-00001A040000}"/>
    <cellStyle name="SAPBEXHLevel1 10 2" xfId="1035" xr:uid="{00000000-0005-0000-0000-00001B040000}"/>
    <cellStyle name="SAPBEXHLevel1 11" xfId="1033" xr:uid="{00000000-0005-0000-0000-000019040000}"/>
    <cellStyle name="SAPBEXHLevel1 12" xfId="450" xr:uid="{00000000-0005-0000-0000-0000CC010000}"/>
    <cellStyle name="SAPBEXHLevel1 2" xfId="262" xr:uid="{00000000-0005-0000-0000-00000E010000}"/>
    <cellStyle name="SAPBEXHLevel1 2 2" xfId="263" xr:uid="{00000000-0005-0000-0000-00000F010000}"/>
    <cellStyle name="SAPBEXHLevel1 2 2 2" xfId="537" xr:uid="{00000000-0005-0000-0000-000026020000}"/>
    <cellStyle name="SAPBEXHLevel1 2 2 3" xfId="452" xr:uid="{00000000-0005-0000-0000-0000CE010000}"/>
    <cellStyle name="SAPBEXHLevel1 2 3" xfId="536" xr:uid="{00000000-0005-0000-0000-000025020000}"/>
    <cellStyle name="SAPBEXHLevel1 2 4" xfId="451" xr:uid="{00000000-0005-0000-0000-0000CD010000}"/>
    <cellStyle name="SAPBEXHLevel1 3" xfId="453" xr:uid="{00000000-0005-0000-0000-0000CF010000}"/>
    <cellStyle name="SAPBEXHLevel1 3 2" xfId="538" xr:uid="{00000000-0005-0000-0000-000027020000}"/>
    <cellStyle name="SAPBEXHLevel1 4" xfId="1036" xr:uid="{00000000-0005-0000-0000-00001C040000}"/>
    <cellStyle name="SAPBEXHLevel1 5" xfId="1037" xr:uid="{00000000-0005-0000-0000-00001D040000}"/>
    <cellStyle name="SAPBEXHLevel1 5 2" xfId="1038" xr:uid="{00000000-0005-0000-0000-00001E040000}"/>
    <cellStyle name="SAPBEXHLevel1 5 3" xfId="1039" xr:uid="{00000000-0005-0000-0000-00001F040000}"/>
    <cellStyle name="SAPBEXHLevel1 6" xfId="1040" xr:uid="{00000000-0005-0000-0000-000020040000}"/>
    <cellStyle name="SAPBEXHLevel1 6 2" xfId="1041" xr:uid="{00000000-0005-0000-0000-000021040000}"/>
    <cellStyle name="SAPBEXHLevel1 7" xfId="1042" xr:uid="{00000000-0005-0000-0000-000022040000}"/>
    <cellStyle name="SAPBEXHLevel1 7 2" xfId="1043" xr:uid="{00000000-0005-0000-0000-000023040000}"/>
    <cellStyle name="SAPBEXHLevel1 8" xfId="1044" xr:uid="{00000000-0005-0000-0000-000024040000}"/>
    <cellStyle name="SAPBEXHLevel1 9" xfId="1045" xr:uid="{00000000-0005-0000-0000-000025040000}"/>
    <cellStyle name="SAPBEXHLevel1 9 2" xfId="1046" xr:uid="{00000000-0005-0000-0000-000026040000}"/>
    <cellStyle name="SAPBEXHLevel1_2011-12 LIEE Table 1 Updated budget" xfId="264" xr:uid="{00000000-0005-0000-0000-000010010000}"/>
    <cellStyle name="SAPBEXHLevel1X" xfId="265" xr:uid="{00000000-0005-0000-0000-000011010000}"/>
    <cellStyle name="SAPBEXHLevel1X 10" xfId="1048" xr:uid="{00000000-0005-0000-0000-000028040000}"/>
    <cellStyle name="SAPBEXHLevel1X 10 2" xfId="1049" xr:uid="{00000000-0005-0000-0000-000029040000}"/>
    <cellStyle name="SAPBEXHLevel1X 11" xfId="1047" xr:uid="{00000000-0005-0000-0000-000027040000}"/>
    <cellStyle name="SAPBEXHLevel1X 12" xfId="454" xr:uid="{00000000-0005-0000-0000-0000D0010000}"/>
    <cellStyle name="SAPBEXHLevel1X 2" xfId="266" xr:uid="{00000000-0005-0000-0000-000012010000}"/>
    <cellStyle name="SAPBEXHLevel1X 2 2" xfId="267" xr:uid="{00000000-0005-0000-0000-000013010000}"/>
    <cellStyle name="SAPBEXHLevel1X 2 2 2" xfId="540" xr:uid="{00000000-0005-0000-0000-000029020000}"/>
    <cellStyle name="SAPBEXHLevel1X 2 2 3" xfId="456" xr:uid="{00000000-0005-0000-0000-0000D2010000}"/>
    <cellStyle name="SAPBEXHLevel1X 2 3" xfId="539" xr:uid="{00000000-0005-0000-0000-000028020000}"/>
    <cellStyle name="SAPBEXHLevel1X 2 4" xfId="455" xr:uid="{00000000-0005-0000-0000-0000D1010000}"/>
    <cellStyle name="SAPBEXHLevel1X 3" xfId="268" xr:uid="{00000000-0005-0000-0000-000014010000}"/>
    <cellStyle name="SAPBEXHLevel1X 3 2" xfId="269" xr:uid="{00000000-0005-0000-0000-000015010000}"/>
    <cellStyle name="SAPBEXHLevel1X 3 2 2" xfId="541" xr:uid="{00000000-0005-0000-0000-00002A020000}"/>
    <cellStyle name="SAPBEXHLevel1X 3 3" xfId="457" xr:uid="{00000000-0005-0000-0000-0000D3010000}"/>
    <cellStyle name="SAPBEXHLevel1X 4" xfId="270" xr:uid="{00000000-0005-0000-0000-000016010000}"/>
    <cellStyle name="SAPBEXHLevel1X 4 2" xfId="1050" xr:uid="{00000000-0005-0000-0000-00002A040000}"/>
    <cellStyle name="SAPBEXHLevel1X 5" xfId="1051" xr:uid="{00000000-0005-0000-0000-00002B040000}"/>
    <cellStyle name="SAPBEXHLevel1X 5 2" xfId="1052" xr:uid="{00000000-0005-0000-0000-00002C040000}"/>
    <cellStyle name="SAPBEXHLevel1X 5 3" xfId="1053" xr:uid="{00000000-0005-0000-0000-00002D040000}"/>
    <cellStyle name="SAPBEXHLevel1X 6" xfId="1054" xr:uid="{00000000-0005-0000-0000-00002E040000}"/>
    <cellStyle name="SAPBEXHLevel1X 6 2" xfId="1055" xr:uid="{00000000-0005-0000-0000-00002F040000}"/>
    <cellStyle name="SAPBEXHLevel1X 7" xfId="1056" xr:uid="{00000000-0005-0000-0000-000030040000}"/>
    <cellStyle name="SAPBEXHLevel1X 7 2" xfId="1057" xr:uid="{00000000-0005-0000-0000-000031040000}"/>
    <cellStyle name="SAPBEXHLevel1X 8" xfId="1058" xr:uid="{00000000-0005-0000-0000-000032040000}"/>
    <cellStyle name="SAPBEXHLevel1X 9" xfId="1059" xr:uid="{00000000-0005-0000-0000-000033040000}"/>
    <cellStyle name="SAPBEXHLevel1X 9 2" xfId="1060" xr:uid="{00000000-0005-0000-0000-000034040000}"/>
    <cellStyle name="SAPBEXHLevel2" xfId="271" xr:uid="{00000000-0005-0000-0000-000017010000}"/>
    <cellStyle name="SAPBEXHLevel2 10" xfId="1062" xr:uid="{00000000-0005-0000-0000-000036040000}"/>
    <cellStyle name="SAPBEXHLevel2 10 2" xfId="1063" xr:uid="{00000000-0005-0000-0000-000037040000}"/>
    <cellStyle name="SAPBEXHLevel2 11" xfId="1061" xr:uid="{00000000-0005-0000-0000-000035040000}"/>
    <cellStyle name="SAPBEXHLevel2 12" xfId="458" xr:uid="{00000000-0005-0000-0000-0000D4010000}"/>
    <cellStyle name="SAPBEXHLevel2 2" xfId="272" xr:uid="{00000000-0005-0000-0000-000018010000}"/>
    <cellStyle name="SAPBEXHLevel2 2 2" xfId="273" xr:uid="{00000000-0005-0000-0000-000019010000}"/>
    <cellStyle name="SAPBEXHLevel2 2 2 2" xfId="543" xr:uid="{00000000-0005-0000-0000-00002C020000}"/>
    <cellStyle name="SAPBEXHLevel2 2 2 3" xfId="460" xr:uid="{00000000-0005-0000-0000-0000D6010000}"/>
    <cellStyle name="SAPBEXHLevel2 2 3" xfId="542" xr:uid="{00000000-0005-0000-0000-00002B020000}"/>
    <cellStyle name="SAPBEXHLevel2 2 4" xfId="459" xr:uid="{00000000-0005-0000-0000-0000D5010000}"/>
    <cellStyle name="SAPBEXHLevel2 3" xfId="461" xr:uid="{00000000-0005-0000-0000-0000D7010000}"/>
    <cellStyle name="SAPBEXHLevel2 3 2" xfId="544" xr:uid="{00000000-0005-0000-0000-00002D020000}"/>
    <cellStyle name="SAPBEXHLevel2 4" xfId="1064" xr:uid="{00000000-0005-0000-0000-000038040000}"/>
    <cellStyle name="SAPBEXHLevel2 5" xfId="1065" xr:uid="{00000000-0005-0000-0000-000039040000}"/>
    <cellStyle name="SAPBEXHLevel2 5 2" xfId="1066" xr:uid="{00000000-0005-0000-0000-00003A040000}"/>
    <cellStyle name="SAPBEXHLevel2 5 3" xfId="1067" xr:uid="{00000000-0005-0000-0000-00003B040000}"/>
    <cellStyle name="SAPBEXHLevel2 6" xfId="1068" xr:uid="{00000000-0005-0000-0000-00003C040000}"/>
    <cellStyle name="SAPBEXHLevel2 6 2" xfId="1069" xr:uid="{00000000-0005-0000-0000-00003D040000}"/>
    <cellStyle name="SAPBEXHLevel2 7" xfId="1070" xr:uid="{00000000-0005-0000-0000-00003E040000}"/>
    <cellStyle name="SAPBEXHLevel2 7 2" xfId="1071" xr:uid="{00000000-0005-0000-0000-00003F040000}"/>
    <cellStyle name="SAPBEXHLevel2 8" xfId="1072" xr:uid="{00000000-0005-0000-0000-000040040000}"/>
    <cellStyle name="SAPBEXHLevel2 9" xfId="1073" xr:uid="{00000000-0005-0000-0000-000041040000}"/>
    <cellStyle name="SAPBEXHLevel2 9 2" xfId="1074" xr:uid="{00000000-0005-0000-0000-000042040000}"/>
    <cellStyle name="SAPBEXHLevel2_2011-12 LIEE Table 1 Updated budget" xfId="274" xr:uid="{00000000-0005-0000-0000-00001A010000}"/>
    <cellStyle name="SAPBEXHLevel2X" xfId="275" xr:uid="{00000000-0005-0000-0000-00001B010000}"/>
    <cellStyle name="SAPBEXHLevel2X 10" xfId="1076" xr:uid="{00000000-0005-0000-0000-000044040000}"/>
    <cellStyle name="SAPBEXHLevel2X 10 2" xfId="1077" xr:uid="{00000000-0005-0000-0000-000045040000}"/>
    <cellStyle name="SAPBEXHLevel2X 11" xfId="1075" xr:uid="{00000000-0005-0000-0000-000043040000}"/>
    <cellStyle name="SAPBEXHLevel2X 12" xfId="462" xr:uid="{00000000-0005-0000-0000-0000D8010000}"/>
    <cellStyle name="SAPBEXHLevel2X 2" xfId="276" xr:uid="{00000000-0005-0000-0000-00001C010000}"/>
    <cellStyle name="SAPBEXHLevel2X 2 2" xfId="277" xr:uid="{00000000-0005-0000-0000-00001D010000}"/>
    <cellStyle name="SAPBEXHLevel2X 2 2 2" xfId="546" xr:uid="{00000000-0005-0000-0000-00002F020000}"/>
    <cellStyle name="SAPBEXHLevel2X 2 2 3" xfId="464" xr:uid="{00000000-0005-0000-0000-0000DA010000}"/>
    <cellStyle name="SAPBEXHLevel2X 2 3" xfId="545" xr:uid="{00000000-0005-0000-0000-00002E020000}"/>
    <cellStyle name="SAPBEXHLevel2X 2 4" xfId="463" xr:uid="{00000000-0005-0000-0000-0000D9010000}"/>
    <cellStyle name="SAPBEXHLevel2X 3" xfId="278" xr:uid="{00000000-0005-0000-0000-00001E010000}"/>
    <cellStyle name="SAPBEXHLevel2X 3 2" xfId="279" xr:uid="{00000000-0005-0000-0000-00001F010000}"/>
    <cellStyle name="SAPBEXHLevel2X 3 2 2" xfId="547" xr:uid="{00000000-0005-0000-0000-000030020000}"/>
    <cellStyle name="SAPBEXHLevel2X 3 3" xfId="465" xr:uid="{00000000-0005-0000-0000-0000DB010000}"/>
    <cellStyle name="SAPBEXHLevel2X 4" xfId="280" xr:uid="{00000000-0005-0000-0000-000020010000}"/>
    <cellStyle name="SAPBEXHLevel2X 4 2" xfId="1078" xr:uid="{00000000-0005-0000-0000-000046040000}"/>
    <cellStyle name="SAPBEXHLevel2X 5" xfId="1079" xr:uid="{00000000-0005-0000-0000-000047040000}"/>
    <cellStyle name="SAPBEXHLevel2X 5 2" xfId="1080" xr:uid="{00000000-0005-0000-0000-000048040000}"/>
    <cellStyle name="SAPBEXHLevel2X 5 3" xfId="1081" xr:uid="{00000000-0005-0000-0000-000049040000}"/>
    <cellStyle name="SAPBEXHLevel2X 6" xfId="1082" xr:uid="{00000000-0005-0000-0000-00004A040000}"/>
    <cellStyle name="SAPBEXHLevel2X 6 2" xfId="1083" xr:uid="{00000000-0005-0000-0000-00004B040000}"/>
    <cellStyle name="SAPBEXHLevel2X 7" xfId="1084" xr:uid="{00000000-0005-0000-0000-00004C040000}"/>
    <cellStyle name="SAPBEXHLevel2X 7 2" xfId="1085" xr:uid="{00000000-0005-0000-0000-00004D040000}"/>
    <cellStyle name="SAPBEXHLevel2X 8" xfId="1086" xr:uid="{00000000-0005-0000-0000-00004E040000}"/>
    <cellStyle name="SAPBEXHLevel2X 9" xfId="1087" xr:uid="{00000000-0005-0000-0000-00004F040000}"/>
    <cellStyle name="SAPBEXHLevel2X 9 2" xfId="1088" xr:uid="{00000000-0005-0000-0000-000050040000}"/>
    <cellStyle name="SAPBEXHLevel3" xfId="281" xr:uid="{00000000-0005-0000-0000-000021010000}"/>
    <cellStyle name="SAPBEXHLevel3 10" xfId="1090" xr:uid="{00000000-0005-0000-0000-000052040000}"/>
    <cellStyle name="SAPBEXHLevel3 10 2" xfId="1091" xr:uid="{00000000-0005-0000-0000-000053040000}"/>
    <cellStyle name="SAPBEXHLevel3 11" xfId="1089" xr:uid="{00000000-0005-0000-0000-000051040000}"/>
    <cellStyle name="SAPBEXHLevel3 12" xfId="466" xr:uid="{00000000-0005-0000-0000-0000DC010000}"/>
    <cellStyle name="SAPBEXHLevel3 2" xfId="282" xr:uid="{00000000-0005-0000-0000-000022010000}"/>
    <cellStyle name="SAPBEXHLevel3 2 2" xfId="283" xr:uid="{00000000-0005-0000-0000-000023010000}"/>
    <cellStyle name="SAPBEXHLevel3 2 2 2" xfId="549" xr:uid="{00000000-0005-0000-0000-000032020000}"/>
    <cellStyle name="SAPBEXHLevel3 2 2 3" xfId="468" xr:uid="{00000000-0005-0000-0000-0000DE010000}"/>
    <cellStyle name="SAPBEXHLevel3 2 3" xfId="548" xr:uid="{00000000-0005-0000-0000-000031020000}"/>
    <cellStyle name="SAPBEXHLevel3 2 4" xfId="467" xr:uid="{00000000-0005-0000-0000-0000DD010000}"/>
    <cellStyle name="SAPBEXHLevel3 3" xfId="469" xr:uid="{00000000-0005-0000-0000-0000DF010000}"/>
    <cellStyle name="SAPBEXHLevel3 3 2" xfId="550" xr:uid="{00000000-0005-0000-0000-000033020000}"/>
    <cellStyle name="SAPBEXHLevel3 4" xfId="1092" xr:uid="{00000000-0005-0000-0000-000054040000}"/>
    <cellStyle name="SAPBEXHLevel3 5" xfId="1093" xr:uid="{00000000-0005-0000-0000-000055040000}"/>
    <cellStyle name="SAPBEXHLevel3 5 2" xfId="1094" xr:uid="{00000000-0005-0000-0000-000056040000}"/>
    <cellStyle name="SAPBEXHLevel3 5 3" xfId="1095" xr:uid="{00000000-0005-0000-0000-000057040000}"/>
    <cellStyle name="SAPBEXHLevel3 6" xfId="1096" xr:uid="{00000000-0005-0000-0000-000058040000}"/>
    <cellStyle name="SAPBEXHLevel3 6 2" xfId="1097" xr:uid="{00000000-0005-0000-0000-000059040000}"/>
    <cellStyle name="SAPBEXHLevel3 7" xfId="1098" xr:uid="{00000000-0005-0000-0000-00005A040000}"/>
    <cellStyle name="SAPBEXHLevel3 7 2" xfId="1099" xr:uid="{00000000-0005-0000-0000-00005B040000}"/>
    <cellStyle name="SAPBEXHLevel3 8" xfId="1100" xr:uid="{00000000-0005-0000-0000-00005C040000}"/>
    <cellStyle name="SAPBEXHLevel3 9" xfId="1101" xr:uid="{00000000-0005-0000-0000-00005D040000}"/>
    <cellStyle name="SAPBEXHLevel3 9 2" xfId="1102" xr:uid="{00000000-0005-0000-0000-00005E040000}"/>
    <cellStyle name="SAPBEXHLevel3_2011-12 LIEE Table 1 Updated budget" xfId="284" xr:uid="{00000000-0005-0000-0000-000024010000}"/>
    <cellStyle name="SAPBEXHLevel3X" xfId="285" xr:uid="{00000000-0005-0000-0000-000025010000}"/>
    <cellStyle name="SAPBEXHLevel3X 10" xfId="1104" xr:uid="{00000000-0005-0000-0000-000060040000}"/>
    <cellStyle name="SAPBEXHLevel3X 10 2" xfId="1105" xr:uid="{00000000-0005-0000-0000-000061040000}"/>
    <cellStyle name="SAPBEXHLevel3X 11" xfId="1103" xr:uid="{00000000-0005-0000-0000-00005F040000}"/>
    <cellStyle name="SAPBEXHLevel3X 12" xfId="470" xr:uid="{00000000-0005-0000-0000-0000E0010000}"/>
    <cellStyle name="SAPBEXHLevel3X 2" xfId="286" xr:uid="{00000000-0005-0000-0000-000026010000}"/>
    <cellStyle name="SAPBEXHLevel3X 2 2" xfId="287" xr:uid="{00000000-0005-0000-0000-000027010000}"/>
    <cellStyle name="SAPBEXHLevel3X 2 2 2" xfId="552" xr:uid="{00000000-0005-0000-0000-000035020000}"/>
    <cellStyle name="SAPBEXHLevel3X 2 2 3" xfId="472" xr:uid="{00000000-0005-0000-0000-0000E2010000}"/>
    <cellStyle name="SAPBEXHLevel3X 2 3" xfId="551" xr:uid="{00000000-0005-0000-0000-000034020000}"/>
    <cellStyle name="SAPBEXHLevel3X 2 4" xfId="471" xr:uid="{00000000-0005-0000-0000-0000E1010000}"/>
    <cellStyle name="SAPBEXHLevel3X 3" xfId="288" xr:uid="{00000000-0005-0000-0000-000028010000}"/>
    <cellStyle name="SAPBEXHLevel3X 3 2" xfId="289" xr:uid="{00000000-0005-0000-0000-000029010000}"/>
    <cellStyle name="SAPBEXHLevel3X 3 2 2" xfId="553" xr:uid="{00000000-0005-0000-0000-000036020000}"/>
    <cellStyle name="SAPBEXHLevel3X 3 3" xfId="473" xr:uid="{00000000-0005-0000-0000-0000E3010000}"/>
    <cellStyle name="SAPBEXHLevel3X 4" xfId="290" xr:uid="{00000000-0005-0000-0000-00002A010000}"/>
    <cellStyle name="SAPBEXHLevel3X 4 2" xfId="1106" xr:uid="{00000000-0005-0000-0000-000062040000}"/>
    <cellStyle name="SAPBEXHLevel3X 5" xfId="1107" xr:uid="{00000000-0005-0000-0000-000063040000}"/>
    <cellStyle name="SAPBEXHLevel3X 5 2" xfId="1108" xr:uid="{00000000-0005-0000-0000-000064040000}"/>
    <cellStyle name="SAPBEXHLevel3X 5 3" xfId="1109" xr:uid="{00000000-0005-0000-0000-000065040000}"/>
    <cellStyle name="SAPBEXHLevel3X 6" xfId="1110" xr:uid="{00000000-0005-0000-0000-000066040000}"/>
    <cellStyle name="SAPBEXHLevel3X 6 2" xfId="1111" xr:uid="{00000000-0005-0000-0000-000067040000}"/>
    <cellStyle name="SAPBEXHLevel3X 7" xfId="1112" xr:uid="{00000000-0005-0000-0000-000068040000}"/>
    <cellStyle name="SAPBEXHLevel3X 7 2" xfId="1113" xr:uid="{00000000-0005-0000-0000-000069040000}"/>
    <cellStyle name="SAPBEXHLevel3X 8" xfId="1114" xr:uid="{00000000-0005-0000-0000-00006A040000}"/>
    <cellStyle name="SAPBEXHLevel3X 9" xfId="1115" xr:uid="{00000000-0005-0000-0000-00006B040000}"/>
    <cellStyle name="SAPBEXHLevel3X 9 2" xfId="1116" xr:uid="{00000000-0005-0000-0000-00006C040000}"/>
    <cellStyle name="SAPBEXresData" xfId="291" xr:uid="{00000000-0005-0000-0000-00002B010000}"/>
    <cellStyle name="SAPBEXresData 2" xfId="292" xr:uid="{00000000-0005-0000-0000-00002C010000}"/>
    <cellStyle name="SAPBEXresData 3" xfId="474" xr:uid="{00000000-0005-0000-0000-0000E4010000}"/>
    <cellStyle name="SAPBEXresDataEmph" xfId="293" xr:uid="{00000000-0005-0000-0000-00002D010000}"/>
    <cellStyle name="SAPBEXresDataEmph 2" xfId="475" xr:uid="{00000000-0005-0000-0000-0000E5010000}"/>
    <cellStyle name="SAPBEXresExc1" xfId="294" xr:uid="{00000000-0005-0000-0000-00002E010000}"/>
    <cellStyle name="SAPBEXresExc1Emph" xfId="295" xr:uid="{00000000-0005-0000-0000-00002F010000}"/>
    <cellStyle name="SAPBEXresExc2" xfId="296" xr:uid="{00000000-0005-0000-0000-000030010000}"/>
    <cellStyle name="SAPBEXresExc2Emph" xfId="297" xr:uid="{00000000-0005-0000-0000-000031010000}"/>
    <cellStyle name="SAPBEXresItem" xfId="298" xr:uid="{00000000-0005-0000-0000-000032010000}"/>
    <cellStyle name="SAPBEXresItem 2" xfId="476" xr:uid="{00000000-0005-0000-0000-0000E6010000}"/>
    <cellStyle name="SAPBEXresItemX" xfId="299" xr:uid="{00000000-0005-0000-0000-000033010000}"/>
    <cellStyle name="SAPBEXresItemX 2" xfId="300" xr:uid="{00000000-0005-0000-0000-000034010000}"/>
    <cellStyle name="SAPBEXresItemX 2 2" xfId="478" xr:uid="{00000000-0005-0000-0000-0000E8010000}"/>
    <cellStyle name="SAPBEXresItemX 3" xfId="477" xr:uid="{00000000-0005-0000-0000-0000E7010000}"/>
    <cellStyle name="SAPBEXRow_Headings_SA" xfId="301" xr:uid="{00000000-0005-0000-0000-000035010000}"/>
    <cellStyle name="SAPBEXRowResults_SA" xfId="302" xr:uid="{00000000-0005-0000-0000-000036010000}"/>
    <cellStyle name="SAPBEXstdData" xfId="303" xr:uid="{00000000-0005-0000-0000-000037010000}"/>
    <cellStyle name="SAPBEXstdData 2" xfId="304" xr:uid="{00000000-0005-0000-0000-000038010000}"/>
    <cellStyle name="SAPBEXstdData 2 2" xfId="305" xr:uid="{00000000-0005-0000-0000-000039010000}"/>
    <cellStyle name="SAPBEXstdData 3" xfId="306" xr:uid="{00000000-0005-0000-0000-00003A010000}"/>
    <cellStyle name="SAPBEXstdData 4" xfId="479" xr:uid="{00000000-0005-0000-0000-0000E9010000}"/>
    <cellStyle name="SAPBEXstdData_Sept 2011 Total BW Data" xfId="307" xr:uid="{00000000-0005-0000-0000-00003B010000}"/>
    <cellStyle name="SAPBEXstdDataEmph" xfId="308" xr:uid="{00000000-0005-0000-0000-00003C010000}"/>
    <cellStyle name="SAPBEXstdDataEmph 2" xfId="480" xr:uid="{00000000-0005-0000-0000-0000EA010000}"/>
    <cellStyle name="SAPBEXstdExc1" xfId="309" xr:uid="{00000000-0005-0000-0000-00003D010000}"/>
    <cellStyle name="SAPBEXstdExc1Emph" xfId="310" xr:uid="{00000000-0005-0000-0000-00003E010000}"/>
    <cellStyle name="SAPBEXstdExc2" xfId="311" xr:uid="{00000000-0005-0000-0000-00003F010000}"/>
    <cellStyle name="SAPBEXstdExc2Emph" xfId="312" xr:uid="{00000000-0005-0000-0000-000040010000}"/>
    <cellStyle name="SAPBEXstdItem" xfId="313" xr:uid="{00000000-0005-0000-0000-000041010000}"/>
    <cellStyle name="SAPBEXstdItem 2" xfId="314" xr:uid="{00000000-0005-0000-0000-000042010000}"/>
    <cellStyle name="SAPBEXstdItem 2 2" xfId="315" xr:uid="{00000000-0005-0000-0000-000043010000}"/>
    <cellStyle name="SAPBEXstdItem 3" xfId="316" xr:uid="{00000000-0005-0000-0000-000044010000}"/>
    <cellStyle name="SAPBEXstdItem 3 2" xfId="317" xr:uid="{00000000-0005-0000-0000-000045010000}"/>
    <cellStyle name="SAPBEXstdItem 4" xfId="318" xr:uid="{00000000-0005-0000-0000-000046010000}"/>
    <cellStyle name="SAPBEXstdItem 5" xfId="481" xr:uid="{00000000-0005-0000-0000-0000EB010000}"/>
    <cellStyle name="SAPBEXstdItem_Sept 2011 Total BW Data" xfId="319" xr:uid="{00000000-0005-0000-0000-000047010000}"/>
    <cellStyle name="SAPBEXstdItemX" xfId="320" xr:uid="{00000000-0005-0000-0000-000048010000}"/>
    <cellStyle name="SAPBEXstdItemX 2" xfId="483" xr:uid="{00000000-0005-0000-0000-0000ED010000}"/>
    <cellStyle name="SAPBEXstdItemX 3" xfId="482" xr:uid="{00000000-0005-0000-0000-0000EC010000}"/>
    <cellStyle name="SAPBEXsubData" xfId="321" xr:uid="{00000000-0005-0000-0000-000049010000}"/>
    <cellStyle name="SAPBEXsubData 2" xfId="484" xr:uid="{00000000-0005-0000-0000-0000EE010000}"/>
    <cellStyle name="SAPBEXsubDataEmph" xfId="322" xr:uid="{00000000-0005-0000-0000-00004A010000}"/>
    <cellStyle name="SAPBEXsubDataEmph 2" xfId="485" xr:uid="{00000000-0005-0000-0000-0000EF010000}"/>
    <cellStyle name="SAPBEXsubExc1" xfId="323" xr:uid="{00000000-0005-0000-0000-00004B010000}"/>
    <cellStyle name="SAPBEXsubExc1Emph" xfId="324" xr:uid="{00000000-0005-0000-0000-00004C010000}"/>
    <cellStyle name="SAPBEXsubExc2" xfId="325" xr:uid="{00000000-0005-0000-0000-00004D010000}"/>
    <cellStyle name="SAPBEXsubExc2Emph" xfId="326" xr:uid="{00000000-0005-0000-0000-00004E010000}"/>
    <cellStyle name="SAPBEXsubItem" xfId="327" xr:uid="{00000000-0005-0000-0000-00004F010000}"/>
    <cellStyle name="SAPBEXsubItem 2" xfId="486" xr:uid="{00000000-0005-0000-0000-0000F0010000}"/>
    <cellStyle name="SAPBEXtitle" xfId="328" xr:uid="{00000000-0005-0000-0000-000050010000}"/>
    <cellStyle name="SAPBEXtitle 2" xfId="487" xr:uid="{00000000-0005-0000-0000-0000F1010000}"/>
    <cellStyle name="SAPBEXundefined" xfId="329" xr:uid="{00000000-0005-0000-0000-000051010000}"/>
    <cellStyle name="SAPBEXundefined 2" xfId="330" xr:uid="{00000000-0005-0000-0000-000052010000}"/>
    <cellStyle name="SAPBEXundefined 3" xfId="488" xr:uid="{00000000-0005-0000-0000-0000F2010000}"/>
    <cellStyle name="SAPBEXundefined_Sheet2" xfId="352" xr:uid="{00000000-0005-0000-0000-000069010000}"/>
    <cellStyle name="SEM-BPS-input-on" xfId="331" xr:uid="{00000000-0005-0000-0000-000053010000}"/>
    <cellStyle name="SEM-BPS-key" xfId="332" xr:uid="{00000000-0005-0000-0000-000054010000}"/>
    <cellStyle name="Style 1" xfId="333" xr:uid="{00000000-0005-0000-0000-000055010000}"/>
    <cellStyle name="Style 26" xfId="334" xr:uid="{00000000-0005-0000-0000-000056010000}"/>
    <cellStyle name="Style 26 2" xfId="335" xr:uid="{00000000-0005-0000-0000-000057010000}"/>
    <cellStyle name="Style 26 2 2" xfId="336" xr:uid="{00000000-0005-0000-0000-000058010000}"/>
    <cellStyle name="Style 26 3" xfId="489" xr:uid="{00000000-0005-0000-0000-0000F3010000}"/>
    <cellStyle name="Title 2" xfId="337" xr:uid="{00000000-0005-0000-0000-000059010000}"/>
    <cellStyle name="Title 2 2" xfId="1118" xr:uid="{00000000-0005-0000-0000-00006E040000}"/>
    <cellStyle name="Title 2 3" xfId="1119" xr:uid="{00000000-0005-0000-0000-00006F040000}"/>
    <cellStyle name="Title 2 4" xfId="1120" xr:uid="{00000000-0005-0000-0000-000070040000}"/>
    <cellStyle name="Title 2 5" xfId="1121" xr:uid="{00000000-0005-0000-0000-000071040000}"/>
    <cellStyle name="Title 2 6" xfId="1122" xr:uid="{00000000-0005-0000-0000-000072040000}"/>
    <cellStyle name="Title 2 7" xfId="1117" xr:uid="{00000000-0005-0000-0000-00006D040000}"/>
    <cellStyle name="Title 2 8" xfId="403" xr:uid="{00000000-0005-0000-0000-00009D010000}"/>
    <cellStyle name="Title 2 9" xfId="31356" xr:uid="{7EBA5CFA-B6A4-4C84-BECF-8C1105CF6362}"/>
    <cellStyle name="Total 10" xfId="1124" xr:uid="{00000000-0005-0000-0000-000074040000}"/>
    <cellStyle name="Total 11" xfId="1125" xr:uid="{00000000-0005-0000-0000-000075040000}"/>
    <cellStyle name="Total 11 2" xfId="1126" xr:uid="{00000000-0005-0000-0000-000076040000}"/>
    <cellStyle name="Total 12" xfId="1127" xr:uid="{00000000-0005-0000-0000-000077040000}"/>
    <cellStyle name="Total 12 2" xfId="1128" xr:uid="{00000000-0005-0000-0000-000078040000}"/>
    <cellStyle name="Total 13" xfId="1129" xr:uid="{00000000-0005-0000-0000-000079040000}"/>
    <cellStyle name="Total 14" xfId="1130" xr:uid="{00000000-0005-0000-0000-00007A040000}"/>
    <cellStyle name="Total 15" xfId="1123" xr:uid="{00000000-0005-0000-0000-000073040000}"/>
    <cellStyle name="Total 2" xfId="338" xr:uid="{00000000-0005-0000-0000-00005A010000}"/>
    <cellStyle name="Total 2 2" xfId="339" xr:uid="{00000000-0005-0000-0000-00005B010000}"/>
    <cellStyle name="Total 2 2 2" xfId="555" xr:uid="{00000000-0005-0000-0000-000038020000}"/>
    <cellStyle name="Total 2 2 3" xfId="492" xr:uid="{00000000-0005-0000-0000-0000F6010000}"/>
    <cellStyle name="Total 2 3" xfId="554" xr:uid="{00000000-0005-0000-0000-000037020000}"/>
    <cellStyle name="Total 2 4" xfId="491" xr:uid="{00000000-0005-0000-0000-0000F5010000}"/>
    <cellStyle name="Total 3" xfId="340" xr:uid="{00000000-0005-0000-0000-00005C010000}"/>
    <cellStyle name="Total 3 2" xfId="556" xr:uid="{00000000-0005-0000-0000-000039020000}"/>
    <cellStyle name="Total 3 3" xfId="493" xr:uid="{00000000-0005-0000-0000-0000F7010000}"/>
    <cellStyle name="Total 4" xfId="341" xr:uid="{00000000-0005-0000-0000-00005D010000}"/>
    <cellStyle name="Total 4 2" xfId="490" xr:uid="{00000000-0005-0000-0000-0000F4010000}"/>
    <cellStyle name="Total 5" xfId="404" xr:uid="{00000000-0005-0000-0000-00009E010000}"/>
    <cellStyle name="Total 5 2" xfId="1132" xr:uid="{00000000-0005-0000-0000-00007C040000}"/>
    <cellStyle name="Total 5 3" xfId="1133" xr:uid="{00000000-0005-0000-0000-00007D040000}"/>
    <cellStyle name="Total 5 4" xfId="1134" xr:uid="{00000000-0005-0000-0000-00007E040000}"/>
    <cellStyle name="Total 5 5" xfId="1135" xr:uid="{00000000-0005-0000-0000-00007F040000}"/>
    <cellStyle name="Total 5 6" xfId="1136" xr:uid="{00000000-0005-0000-0000-000080040000}"/>
    <cellStyle name="Total 5 7" xfId="1131" xr:uid="{00000000-0005-0000-0000-00007B040000}"/>
    <cellStyle name="Total 6" xfId="1137" xr:uid="{00000000-0005-0000-0000-000081040000}"/>
    <cellStyle name="Total 6 2" xfId="1138" xr:uid="{00000000-0005-0000-0000-000082040000}"/>
    <cellStyle name="Total 6 3" xfId="1139" xr:uid="{00000000-0005-0000-0000-000083040000}"/>
    <cellStyle name="Total 7" xfId="1140" xr:uid="{00000000-0005-0000-0000-000084040000}"/>
    <cellStyle name="Total 7 2" xfId="1141" xr:uid="{00000000-0005-0000-0000-000085040000}"/>
    <cellStyle name="Total 8" xfId="1142" xr:uid="{00000000-0005-0000-0000-000086040000}"/>
    <cellStyle name="Total 8 2" xfId="1143" xr:uid="{00000000-0005-0000-0000-000087040000}"/>
    <cellStyle name="Total 9" xfId="1144" xr:uid="{00000000-0005-0000-0000-000088040000}"/>
    <cellStyle name="Total 9 2" xfId="1145" xr:uid="{00000000-0005-0000-0000-000089040000}"/>
    <cellStyle name="Unprot" xfId="342" xr:uid="{00000000-0005-0000-0000-00005E010000}"/>
    <cellStyle name="Unprot 2" xfId="343" xr:uid="{00000000-0005-0000-0000-00005F010000}"/>
    <cellStyle name="Unprot$" xfId="344" xr:uid="{00000000-0005-0000-0000-000060010000}"/>
    <cellStyle name="Unprot$ 2" xfId="345" xr:uid="{00000000-0005-0000-0000-000061010000}"/>
    <cellStyle name="Unprot$ 2 2" xfId="346" xr:uid="{00000000-0005-0000-0000-000062010000}"/>
    <cellStyle name="Unprot$_2011-10 LIEE Table 6 (2)" xfId="347" xr:uid="{00000000-0005-0000-0000-000063010000}"/>
    <cellStyle name="Unprotect" xfId="348" xr:uid="{00000000-0005-0000-0000-000064010000}"/>
    <cellStyle name="Warning Text 2" xfId="349" xr:uid="{00000000-0005-0000-0000-000065010000}"/>
    <cellStyle name="Warning Text 2 2" xfId="405" xr:uid="{00000000-0005-0000-0000-00009F010000}"/>
    <cellStyle name="wr_0" xfId="31362" xr:uid="{2706C981-24B5-44A6-B235-3957DBD6BBA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9.xml"/><Relationship Id="rId21" Type="http://schemas.openxmlformats.org/officeDocument/2006/relationships/worksheet" Target="worksheets/sheet21.xml"/><Relationship Id="rId34" Type="http://schemas.openxmlformats.org/officeDocument/2006/relationships/externalLink" Target="externalLinks/externalLink4.xml"/><Relationship Id="rId42" Type="http://schemas.openxmlformats.org/officeDocument/2006/relationships/externalLink" Target="externalLinks/externalLink12.xml"/><Relationship Id="rId47" Type="http://schemas.openxmlformats.org/officeDocument/2006/relationships/externalLink" Target="externalLinks/externalLink17.xml"/><Relationship Id="rId50" Type="http://schemas.openxmlformats.org/officeDocument/2006/relationships/externalLink" Target="externalLinks/externalLink20.xml"/><Relationship Id="rId55" Type="http://schemas.openxmlformats.org/officeDocument/2006/relationships/externalLink" Target="externalLinks/externalLink25.xml"/><Relationship Id="rId63" Type="http://schemas.openxmlformats.org/officeDocument/2006/relationships/theme" Target="theme/theme1.xml"/><Relationship Id="rId68"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37" Type="http://schemas.openxmlformats.org/officeDocument/2006/relationships/externalLink" Target="externalLinks/externalLink7.xml"/><Relationship Id="rId40" Type="http://schemas.openxmlformats.org/officeDocument/2006/relationships/externalLink" Target="externalLinks/externalLink10.xml"/><Relationship Id="rId45" Type="http://schemas.openxmlformats.org/officeDocument/2006/relationships/externalLink" Target="externalLinks/externalLink15.xml"/><Relationship Id="rId53" Type="http://schemas.openxmlformats.org/officeDocument/2006/relationships/externalLink" Target="externalLinks/externalLink23.xml"/><Relationship Id="rId58" Type="http://schemas.openxmlformats.org/officeDocument/2006/relationships/externalLink" Target="externalLinks/externalLink28.xml"/><Relationship Id="rId66"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6.xml"/><Relationship Id="rId49" Type="http://schemas.openxmlformats.org/officeDocument/2006/relationships/externalLink" Target="externalLinks/externalLink19.xml"/><Relationship Id="rId57" Type="http://schemas.openxmlformats.org/officeDocument/2006/relationships/externalLink" Target="externalLinks/externalLink27.xml"/><Relationship Id="rId61" Type="http://schemas.openxmlformats.org/officeDocument/2006/relationships/externalLink" Target="externalLinks/externalLink3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4" Type="http://schemas.openxmlformats.org/officeDocument/2006/relationships/externalLink" Target="externalLinks/externalLink14.xml"/><Relationship Id="rId52" Type="http://schemas.openxmlformats.org/officeDocument/2006/relationships/externalLink" Target="externalLinks/externalLink22.xml"/><Relationship Id="rId60" Type="http://schemas.openxmlformats.org/officeDocument/2006/relationships/externalLink" Target="externalLinks/externalLink30.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5.xml"/><Relationship Id="rId43" Type="http://schemas.openxmlformats.org/officeDocument/2006/relationships/externalLink" Target="externalLinks/externalLink13.xml"/><Relationship Id="rId48" Type="http://schemas.openxmlformats.org/officeDocument/2006/relationships/externalLink" Target="externalLinks/externalLink18.xml"/><Relationship Id="rId56" Type="http://schemas.openxmlformats.org/officeDocument/2006/relationships/externalLink" Target="externalLinks/externalLink26.xml"/><Relationship Id="rId64" Type="http://schemas.openxmlformats.org/officeDocument/2006/relationships/styles" Target="styles.xml"/><Relationship Id="rId69"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externalLink" Target="externalLinks/externalLink2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3.xml"/><Relationship Id="rId38" Type="http://schemas.openxmlformats.org/officeDocument/2006/relationships/externalLink" Target="externalLinks/externalLink8.xml"/><Relationship Id="rId46" Type="http://schemas.openxmlformats.org/officeDocument/2006/relationships/externalLink" Target="externalLinks/externalLink16.xml"/><Relationship Id="rId59" Type="http://schemas.openxmlformats.org/officeDocument/2006/relationships/externalLink" Target="externalLinks/externalLink29.xml"/><Relationship Id="rId67" Type="http://schemas.openxmlformats.org/officeDocument/2006/relationships/customXml" Target="../customXml/item1.xml"/><Relationship Id="rId20" Type="http://schemas.openxmlformats.org/officeDocument/2006/relationships/worksheet" Target="worksheets/sheet20.xml"/><Relationship Id="rId41" Type="http://schemas.openxmlformats.org/officeDocument/2006/relationships/externalLink" Target="externalLinks/externalLink11.xml"/><Relationship Id="rId54" Type="http://schemas.openxmlformats.org/officeDocument/2006/relationships/externalLink" Target="externalLinks/externalLink24.xml"/><Relationship Id="rId62" Type="http://schemas.openxmlformats.org/officeDocument/2006/relationships/externalLink" Target="externalLinks/externalLink32.xml"/><Relationship Id="rId70" Type="http://schemas.openxmlformats.org/officeDocument/2006/relationships/customXml" Target="../customXml/item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as-cp1b\data\04048\01RET\BENCALC\Rawlings,%20Roy-HCE-SCG-July2001A.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as-cp1b\data\DATA\EXCEL\93CAPADJ.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Nas-cp1b\data\04048\02RET\DUNCAN\SCG%20back%20into%20orig%20ben.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as-cp1b\data\Documents%20and%20Settings\gblaney\Local%20Settings\Temporary%20Internet%20Files\OLK2\HFM%20SCG%20Cash%20Flow%205-05.xls" TargetMode="External"/></Relationships>
</file>

<file path=xl/externalLinks/_rels/externalLink13.xml.rels><?xml version="1.0" encoding="UTF-8" standalone="yes"?>
<Relationships xmlns="http://schemas.openxmlformats.org/package/2006/relationships"><Relationship Id="rId2" Type="http://schemas.openxmlformats.org/officeDocument/2006/relationships/externalLinkPath" Target="../../../../../../../../ACTG/DATA/CORPACCT/DPLUCIEN/ACCTREC/SCG%20Acct%20Rec%20Listing.xls" TargetMode="External"/><Relationship Id="rId1" Type="http://schemas.openxmlformats.org/officeDocument/2006/relationships/externalLinkPath" Target="/ACTG/DATA/CORPACCT/DPLUCIEN/ACCTREC/SCG%20Acct%20Rec%20Listing.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My%20Documents\MSM_INC\Piggy\Project_renewable\CRS%20Rev%20Madison%20Proforma%207-14-99_Chris_Sauer.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s-hypfm-p05\Templates\windows\TEMP\Financials%20Base%20Case.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Nas-cp1b\data\Documents%20and%20Settings\tharms\My%20Documents\Client%20Work\Sempra%20disclosures\Disc2006_FAS158.xls" TargetMode="External"/></Relationships>
</file>

<file path=xl/externalLinks/_rels/externalLink17.xml.rels><?xml version="1.0" encoding="UTF-8" standalone="yes"?>
<Relationships xmlns="http://schemas.openxmlformats.org/package/2006/relationships"><Relationship Id="rId3" Type="http://schemas.openxmlformats.org/officeDocument/2006/relationships/externalLinkPath" Target="file:///C:\Users\ML1X\AppData\Local\Microsoft\Olk\Attachments\ooa-1fec4927-21ab-480f-95d9-7972bf6d8b13\37d230c73d4b9dbbdcf12a70c8d575f22bed2da1615143fedcbec96abfd86261\3807d425edecf391cb4bd4b829d635f6b171d7d595c4e8b4634b939658c.xlsx" TargetMode="External"/><Relationship Id="rId2" Type="http://schemas.microsoft.com/office/2019/04/relationships/externalLinkLongPath" Target="file:///C:\Users\ML1X\AppData\Local\Microsoft\Olk\Attachments\ooa-1fec4927-21ab-480f-95d9-7972bf6d8b13\37d230c73d4b9dbbdcf12a70c8d575f22bed2da1615143fedcbec96abfd86261\3807d425edecf391cb4bd4b829d635f6b171d7d595c4e8b4634b939658c.xlsx?53E60665" TargetMode="External"/><Relationship Id="rId1" Type="http://schemas.openxmlformats.org/officeDocument/2006/relationships/externalLinkPath" Target="file:///\\53E60665\3807d425edecf391cb4bd4b829d635f6b171d7d595c4e8b4634b939658c.xlsx" TargetMode="External"/></Relationships>
</file>

<file path=xl/externalLinks/_rels/externalLink18.xml.rels><?xml version="1.0" encoding="UTF-8" standalone="yes"?>
<Relationships xmlns="http://schemas.openxmlformats.org/package/2006/relationships"><Relationship Id="rId2" Type="http://schemas.openxmlformats.org/officeDocument/2006/relationships/externalLinkPath" Target="file:///C:\Users\ML1X\Downloads\v4-SOW_Attachment-I_Reporting_05-2026_DSA%20Realized%20Savings%20-%2006-10-2026_Final.xlsx" TargetMode="External"/><Relationship Id="rId1" Type="http://schemas.openxmlformats.org/officeDocument/2006/relationships/externalLinkPath" Target="file:///C:\Users\ML1X\Downloads\v4-SOW_Attachment-I_Reporting_05-2026_DSA%20Realized%20Savings%20-%2006-10-2026_Final.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ws-hypfm-p05\Templates\CES%20Plans\CESWay%20Plan%201998%20Rev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as-cp1b\data\04048\01RET\_Serp\serp%2000%20final.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ws-hypfm-p05\Templates\Allegro\DPR4-23-0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Q:\04048\03RET\FAS132\fastoolTP%20summary%20Sempra%20Corp%20(v3).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Nas-cp1b\data\04048\03RET\SERP\Valuation\restated%20Serp%202003.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M:\Chase%20Manhattan\Robin\SAESA.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ws-hypfm-p05\Templates\Documents%20and%20Settings\rdickerson\My%20Documents\SES%20Plans\Facilities%20Plan%202002%20-%202006\CPI_2002.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Nas-cp1b\data\DATA\CORPACCT\Fin%20Acctg\EmpBenefits\ICP\2011\SCG%20Dec%202011%20Calculation.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ws-hypfm-p05\Templates\agarza\P%20&amp;%20A\Freeze%20Allegro%20Gas%204-01-02.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E:\TEMP\Harq_10-10-00.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E:\My%20Documents\MSM_INC\Piggy\Pro_Formas\Consolidation_1\Consolidator.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ws-hypfm-p05\Templates\TEMP\ALL\VA%20Hospitals\Miami\Miami%20LTG%20Fin%2013Dec9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MyDocs\Finance\Athens_Model\Athens%20Model%2009-13-00%20Jan%202003%20COD.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E:\TEAMS\Harquahala\Harquahala%20Pro%20Forma\Pro%20Forma\BankModels\Harquahala_02-02-01.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H:\Stomayko\SEI%20Standardized%20Model\Bangor\Bangor_FAS142ValuationModel_Simple4.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ws-hypfm-p05\Templates\DOCUME~1\RDICKE~1\LOCALS~1\Temp\HILLMOD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ocuments%20and%20Settings\Michael\My%20Documents\4MCORP\RAMCO\PG&amp;E_Project\Pro%20Forma\West_Fresno\Plains%20End%20New_Oct_2004_exampl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as-cp1b\data\SEU_Risk_Mgmt\Production\_Daily%20Portfolio%20Runs\Portfolio%20Runs\varworks-Fuel_Flee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Ptijsegecyx01\reportestjn\Consolidation%20Files\2003\0302\Cash%20Flow%2003-0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s-hypfm-p05\Templates\DOCUME~1\cyc\LOCALS~1\Temp\Savanah%20River%20TO3%2022Mar0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sempra.sharepoint.com/Users/DYThomas/Desktop/JEs/2016/2016-08/TIMP/TIMP%20-%202016%20GRC%20-%20Post%202015%20Activity_07-16.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s-hypfm-p05\Templates\unzipped\Consolidated%20CI%20Plans1\Proforma%20Model%20-%20Preferred%20Scenario%20April%20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sentation"/>
      <sheetName val="Profile"/>
      <sheetName val="GF Formula Earn"/>
      <sheetName val="fae calc"/>
      <sheetName val="Cash Bal Earn"/>
      <sheetName val="Qual cb proj 578"/>
      <sheetName val="Qual cb proj 650"/>
      <sheetName val="Qual cb proj 750"/>
      <sheetName val="Tot cb proj 578"/>
      <sheetName val="Tot cb proj 650"/>
      <sheetName val="Tot cb proj 750"/>
      <sheetName val="Pension Ben 7.1.2001"/>
      <sheetName val="Pension Ben 7.1.2002"/>
      <sheetName val="Pension Ben 8.1.2006"/>
      <sheetName val="SERP 7.1.01"/>
      <sheetName val="SERP 7.1.02"/>
      <sheetName val="SERP 8.1.06"/>
      <sheetName val="415 calc 7.1.01"/>
      <sheetName val="415 calc 7.1.02"/>
      <sheetName val="415 calc 8.1.06"/>
      <sheetName val="J&amp;S Factor"/>
      <sheetName val="Fac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ow r="13">
          <cell r="AW13">
            <v>5</v>
          </cell>
          <cell r="AX13">
            <v>3.5681999999999998E-2</v>
          </cell>
          <cell r="AY13">
            <v>2.6315999999999999E-2</v>
          </cell>
          <cell r="AZ13">
            <v>3.2319000000000001E-2</v>
          </cell>
          <cell r="BA13">
            <v>2.7521E-2</v>
          </cell>
        </row>
        <row r="14">
          <cell r="AW14">
            <v>6</v>
          </cell>
          <cell r="AX14">
            <v>3.7532000000000003E-2</v>
          </cell>
          <cell r="AY14">
            <v>2.7873999999999999E-2</v>
          </cell>
          <cell r="AZ14">
            <v>3.4230999999999998E-2</v>
          </cell>
          <cell r="BA14">
            <v>2.9135000000000001E-2</v>
          </cell>
        </row>
        <row r="15">
          <cell r="AW15">
            <v>7</v>
          </cell>
          <cell r="AX15">
            <v>3.9481000000000002E-2</v>
          </cell>
          <cell r="AY15">
            <v>2.9524999999999999E-2</v>
          </cell>
          <cell r="AZ15">
            <v>3.6259E-2</v>
          </cell>
          <cell r="BA15">
            <v>3.0845000000000001E-2</v>
          </cell>
        </row>
        <row r="16">
          <cell r="AW16">
            <v>8</v>
          </cell>
          <cell r="AX16">
            <v>4.1534000000000001E-2</v>
          </cell>
          <cell r="AY16">
            <v>3.1275999999999998E-2</v>
          </cell>
          <cell r="AZ16">
            <v>3.841E-2</v>
          </cell>
          <cell r="BA16">
            <v>3.2656999999999999E-2</v>
          </cell>
        </row>
        <row r="17">
          <cell r="AW17">
            <v>9</v>
          </cell>
          <cell r="AX17">
            <v>4.3698000000000001E-2</v>
          </cell>
          <cell r="AY17">
            <v>3.3133000000000003E-2</v>
          </cell>
          <cell r="AZ17">
            <v>4.0690999999999998E-2</v>
          </cell>
          <cell r="BA17">
            <v>3.4576999999999997E-2</v>
          </cell>
        </row>
        <row r="18">
          <cell r="AW18">
            <v>10</v>
          </cell>
          <cell r="AX18">
            <v>4.598E-2</v>
          </cell>
          <cell r="AY18">
            <v>3.5104000000000003E-2</v>
          </cell>
          <cell r="AZ18">
            <v>4.3110999999999997E-2</v>
          </cell>
          <cell r="BA18">
            <v>3.6611999999999999E-2</v>
          </cell>
        </row>
        <row r="19">
          <cell r="AW19">
            <v>11</v>
          </cell>
          <cell r="AX19">
            <v>4.8384999999999997E-2</v>
          </cell>
          <cell r="AY19">
            <v>3.7194999999999999E-2</v>
          </cell>
          <cell r="AZ19">
            <v>4.5678000000000003E-2</v>
          </cell>
          <cell r="BA19">
            <v>3.8768999999999998E-2</v>
          </cell>
        </row>
        <row r="20">
          <cell r="AW20">
            <v>12</v>
          </cell>
          <cell r="AX20">
            <v>5.0921000000000001E-2</v>
          </cell>
          <cell r="AY20">
            <v>3.9412999999999997E-2</v>
          </cell>
          <cell r="AZ20">
            <v>4.8403000000000002E-2</v>
          </cell>
          <cell r="BA20">
            <v>4.1055000000000001E-2</v>
          </cell>
        </row>
        <row r="21">
          <cell r="AW21">
            <v>13</v>
          </cell>
          <cell r="AX21">
            <v>5.3596999999999999E-2</v>
          </cell>
          <cell r="AY21">
            <v>4.1768E-2</v>
          </cell>
          <cell r="AZ21">
            <v>5.1295E-2</v>
          </cell>
          <cell r="BA21">
            <v>4.3478999999999997E-2</v>
          </cell>
        </row>
        <row r="22">
          <cell r="AW22">
            <v>14</v>
          </cell>
          <cell r="AX22">
            <v>5.6418999999999997E-2</v>
          </cell>
          <cell r="AY22">
            <v>4.4268000000000002E-2</v>
          </cell>
          <cell r="AZ22">
            <v>5.4364999999999997E-2</v>
          </cell>
          <cell r="BA22">
            <v>4.6050000000000001E-2</v>
          </cell>
        </row>
        <row r="23">
          <cell r="AW23">
            <v>15</v>
          </cell>
          <cell r="AX23">
            <v>5.9396999999999998E-2</v>
          </cell>
          <cell r="AY23">
            <v>4.6921999999999998E-2</v>
          </cell>
          <cell r="AZ23">
            <v>5.7625000000000003E-2</v>
          </cell>
          <cell r="BA23">
            <v>4.8776E-2</v>
          </cell>
        </row>
        <row r="24">
          <cell r="AW24">
            <v>16</v>
          </cell>
          <cell r="AX24">
            <v>6.2540999999999999E-2</v>
          </cell>
          <cell r="AY24">
            <v>4.9741E-2</v>
          </cell>
          <cell r="AZ24">
            <v>6.1086000000000001E-2</v>
          </cell>
          <cell r="BA24">
            <v>5.1667999999999999E-2</v>
          </cell>
        </row>
        <row r="25">
          <cell r="AW25">
            <v>17</v>
          </cell>
          <cell r="AX25">
            <v>6.5860000000000002E-2</v>
          </cell>
          <cell r="AY25">
            <v>5.2734999999999997E-2</v>
          </cell>
          <cell r="AZ25">
            <v>6.4764000000000002E-2</v>
          </cell>
          <cell r="BA25">
            <v>5.4734999999999999E-2</v>
          </cell>
        </row>
        <row r="26">
          <cell r="AW26">
            <v>18</v>
          </cell>
          <cell r="AX26">
            <v>6.9363999999999995E-2</v>
          </cell>
          <cell r="AY26">
            <v>5.5917000000000001E-2</v>
          </cell>
          <cell r="AZ26">
            <v>6.8670999999999996E-2</v>
          </cell>
          <cell r="BA26">
            <v>5.799E-2</v>
          </cell>
        </row>
        <row r="27">
          <cell r="AW27">
            <v>19</v>
          </cell>
          <cell r="AX27">
            <v>7.3066000000000006E-2</v>
          </cell>
          <cell r="AY27">
            <v>5.9297999999999997E-2</v>
          </cell>
          <cell r="AZ27">
            <v>7.2822999999999999E-2</v>
          </cell>
          <cell r="BA27">
            <v>6.1445E-2</v>
          </cell>
        </row>
        <row r="28">
          <cell r="AW28">
            <v>20</v>
          </cell>
          <cell r="AX28">
            <v>7.6978000000000005E-2</v>
          </cell>
          <cell r="AY28">
            <v>6.2891000000000002E-2</v>
          </cell>
          <cell r="AZ28">
            <v>7.7235999999999999E-2</v>
          </cell>
          <cell r="BA28">
            <v>6.5111000000000002E-2</v>
          </cell>
        </row>
        <row r="29">
          <cell r="AW29">
            <v>21</v>
          </cell>
          <cell r="AX29">
            <v>8.1113000000000005E-2</v>
          </cell>
          <cell r="AY29">
            <v>6.6712999999999995E-2</v>
          </cell>
          <cell r="AZ29">
            <v>8.1929000000000002E-2</v>
          </cell>
          <cell r="BA29">
            <v>6.9002999999999995E-2</v>
          </cell>
        </row>
        <row r="30">
          <cell r="AW30">
            <v>22</v>
          </cell>
          <cell r="AX30">
            <v>8.5485000000000005E-2</v>
          </cell>
          <cell r="AY30">
            <v>7.0777000000000007E-2</v>
          </cell>
          <cell r="AZ30">
            <v>8.6919999999999997E-2</v>
          </cell>
          <cell r="BA30">
            <v>7.3136999999999994E-2</v>
          </cell>
        </row>
        <row r="31">
          <cell r="AW31">
            <v>23</v>
          </cell>
          <cell r="AX31">
            <v>9.0107999999999994E-2</v>
          </cell>
          <cell r="AY31">
            <v>7.5101000000000001E-2</v>
          </cell>
          <cell r="AZ31">
            <v>9.2230000000000006E-2</v>
          </cell>
          <cell r="BA31">
            <v>7.7526999999999999E-2</v>
          </cell>
        </row>
        <row r="32">
          <cell r="AW32">
            <v>24</v>
          </cell>
          <cell r="AX32">
            <v>9.5001000000000002E-2</v>
          </cell>
          <cell r="AY32">
            <v>7.9702999999999996E-2</v>
          </cell>
          <cell r="AZ32">
            <v>9.7881999999999997E-2</v>
          </cell>
          <cell r="BA32">
            <v>8.2191E-2</v>
          </cell>
        </row>
        <row r="33">
          <cell r="AW33">
            <v>25</v>
          </cell>
          <cell r="AX33">
            <v>0.100179</v>
          </cell>
          <cell r="AY33">
            <v>8.4600999999999996E-2</v>
          </cell>
          <cell r="AZ33">
            <v>0.103898</v>
          </cell>
          <cell r="BA33">
            <v>8.7148000000000003E-2</v>
          </cell>
        </row>
        <row r="34">
          <cell r="AW34">
            <v>26</v>
          </cell>
          <cell r="AX34">
            <v>0.10566200000000001</v>
          </cell>
          <cell r="AY34">
            <v>8.9818999999999996E-2</v>
          </cell>
          <cell r="AZ34">
            <v>0.110305</v>
          </cell>
          <cell r="BA34">
            <v>9.2415999999999998E-2</v>
          </cell>
        </row>
        <row r="35">
          <cell r="AW35">
            <v>27</v>
          </cell>
          <cell r="AX35">
            <v>0.111471</v>
          </cell>
          <cell r="AY35">
            <v>9.5377000000000003E-2</v>
          </cell>
          <cell r="AZ35">
            <v>0.117131</v>
          </cell>
          <cell r="BA35">
            <v>9.8017999999999994E-2</v>
          </cell>
        </row>
        <row r="36">
          <cell r="AW36">
            <v>28</v>
          </cell>
          <cell r="AX36">
            <v>0.117627</v>
          </cell>
          <cell r="AY36">
            <v>0.101301</v>
          </cell>
          <cell r="AZ36">
            <v>0.124406</v>
          </cell>
          <cell r="BA36">
            <v>0.103976</v>
          </cell>
        </row>
        <row r="37">
          <cell r="AW37">
            <v>29</v>
          </cell>
          <cell r="AX37">
            <v>0.124154</v>
          </cell>
          <cell r="AY37">
            <v>0.10761800000000001</v>
          </cell>
          <cell r="AZ37">
            <v>0.132164</v>
          </cell>
          <cell r="BA37">
            <v>0.110316</v>
          </cell>
        </row>
        <row r="38">
          <cell r="AW38">
            <v>30</v>
          </cell>
          <cell r="AX38">
            <v>0.131079</v>
          </cell>
          <cell r="AY38">
            <v>0.114356</v>
          </cell>
          <cell r="AZ38">
            <v>0.14043900000000001</v>
          </cell>
          <cell r="BA38">
            <v>0.117063</v>
          </cell>
        </row>
        <row r="39">
          <cell r="AW39">
            <v>31</v>
          </cell>
          <cell r="AX39">
            <v>0.138428</v>
          </cell>
          <cell r="AY39">
            <v>0.121547</v>
          </cell>
          <cell r="AZ39">
            <v>0.14927000000000001</v>
          </cell>
          <cell r="BA39">
            <v>0.124247</v>
          </cell>
        </row>
        <row r="40">
          <cell r="AW40">
            <v>32</v>
          </cell>
          <cell r="AX40">
            <v>0.146233</v>
          </cell>
          <cell r="AY40">
            <v>0.12922500000000001</v>
          </cell>
          <cell r="AZ40">
            <v>0.15869900000000001</v>
          </cell>
          <cell r="BA40">
            <v>0.13189899999999999</v>
          </cell>
        </row>
        <row r="41">
          <cell r="AW41">
            <v>33</v>
          </cell>
          <cell r="AX41">
            <v>0.154527</v>
          </cell>
          <cell r="AY41">
            <v>0.13742799999999999</v>
          </cell>
          <cell r="AZ41">
            <v>0.16877300000000001</v>
          </cell>
          <cell r="BA41">
            <v>0.14005400000000001</v>
          </cell>
        </row>
        <row r="42">
          <cell r="AW42">
            <v>34</v>
          </cell>
          <cell r="AX42">
            <v>0.16334499999999999</v>
          </cell>
          <cell r="AY42">
            <v>0.14619599999999999</v>
          </cell>
          <cell r="AZ42">
            <v>0.17954100000000001</v>
          </cell>
          <cell r="BA42">
            <v>0.14874699999999999</v>
          </cell>
        </row>
        <row r="43">
          <cell r="AW43">
            <v>35</v>
          </cell>
          <cell r="AX43">
            <v>0.17272599999999999</v>
          </cell>
          <cell r="AY43">
            <v>0.15557399999999999</v>
          </cell>
          <cell r="AZ43">
            <v>0.19105800000000001</v>
          </cell>
          <cell r="BA43">
            <v>0.15801999999999999</v>
          </cell>
        </row>
        <row r="44">
          <cell r="AW44">
            <v>36</v>
          </cell>
          <cell r="AX44">
            <v>0.18271399999999999</v>
          </cell>
          <cell r="AY44">
            <v>0.16561000000000001</v>
          </cell>
          <cell r="AZ44">
            <v>0.20338400000000001</v>
          </cell>
          <cell r="BA44">
            <v>0.16791600000000001</v>
          </cell>
        </row>
        <row r="45">
          <cell r="AW45">
            <v>37</v>
          </cell>
          <cell r="AX45">
            <v>0.193356</v>
          </cell>
          <cell r="AY45">
            <v>0.17635899999999999</v>
          </cell>
          <cell r="AZ45">
            <v>0.216584</v>
          </cell>
          <cell r="BA45">
            <v>0.178482</v>
          </cell>
        </row>
        <row r="46">
          <cell r="AW46">
            <v>38</v>
          </cell>
          <cell r="AX46">
            <v>0.20470099999999999</v>
          </cell>
          <cell r="AY46">
            <v>0.18787799999999999</v>
          </cell>
          <cell r="AZ46">
            <v>0.23072999999999999</v>
          </cell>
          <cell r="BA46">
            <v>0.189772</v>
          </cell>
        </row>
        <row r="47">
          <cell r="AW47">
            <v>39</v>
          </cell>
          <cell r="AX47">
            <v>0.216808</v>
          </cell>
          <cell r="AY47">
            <v>0.20023199999999999</v>
          </cell>
          <cell r="AZ47">
            <v>0.24590100000000001</v>
          </cell>
          <cell r="BA47">
            <v>0.20184099999999999</v>
          </cell>
        </row>
        <row r="48">
          <cell r="AW48">
            <v>40</v>
          </cell>
          <cell r="AX48">
            <v>0.229738</v>
          </cell>
          <cell r="AY48">
            <v>0.21349199999999999</v>
          </cell>
          <cell r="AZ48">
            <v>0.26218599999999997</v>
          </cell>
          <cell r="BA48">
            <v>0.214752</v>
          </cell>
        </row>
        <row r="49">
          <cell r="AW49">
            <v>41</v>
          </cell>
          <cell r="AX49">
            <v>0.243558</v>
          </cell>
          <cell r="AY49">
            <v>0.22773599999999999</v>
          </cell>
          <cell r="AZ49">
            <v>0.27967900000000001</v>
          </cell>
          <cell r="BA49">
            <v>0.228575</v>
          </cell>
        </row>
        <row r="50">
          <cell r="AW50">
            <v>42</v>
          </cell>
          <cell r="AX50">
            <v>0.25834499999999999</v>
          </cell>
          <cell r="AY50">
            <v>0.24305099999999999</v>
          </cell>
          <cell r="AZ50">
            <v>0.29848799999999998</v>
          </cell>
          <cell r="BA50">
            <v>0.24338499999999999</v>
          </cell>
        </row>
        <row r="51">
          <cell r="AW51">
            <v>43</v>
          </cell>
          <cell r="AX51">
            <v>0.27418100000000001</v>
          </cell>
          <cell r="AY51">
            <v>0.25953399999999999</v>
          </cell>
          <cell r="AZ51">
            <v>0.31872899999999998</v>
          </cell>
          <cell r="BA51">
            <v>0.25926500000000002</v>
          </cell>
        </row>
        <row r="52">
          <cell r="AW52">
            <v>44</v>
          </cell>
          <cell r="AX52">
            <v>0.29115799999999997</v>
          </cell>
          <cell r="AY52">
            <v>0.27728799999999998</v>
          </cell>
          <cell r="AZ52">
            <v>0.340534</v>
          </cell>
          <cell r="BA52">
            <v>0.27630900000000003</v>
          </cell>
        </row>
        <row r="53">
          <cell r="AW53">
            <v>45</v>
          </cell>
          <cell r="AX53">
            <v>0.30937799999999999</v>
          </cell>
          <cell r="AY53">
            <v>0.29643399999999998</v>
          </cell>
          <cell r="AZ53">
            <v>0.36404599999999998</v>
          </cell>
          <cell r="BA53">
            <v>0.29461799999999999</v>
          </cell>
        </row>
        <row r="54">
          <cell r="AW54">
            <v>46</v>
          </cell>
          <cell r="AX54">
            <v>0.328953</v>
          </cell>
          <cell r="AY54">
            <v>0.31710100000000002</v>
          </cell>
          <cell r="AZ54">
            <v>0.38942700000000002</v>
          </cell>
          <cell r="BA54">
            <v>0.314307</v>
          </cell>
        </row>
        <row r="55">
          <cell r="AW55">
            <v>47</v>
          </cell>
          <cell r="AX55">
            <v>0.35000900000000001</v>
          </cell>
          <cell r="AY55">
            <v>0.33943499999999999</v>
          </cell>
          <cell r="AZ55">
            <v>0.41685499999999998</v>
          </cell>
          <cell r="BA55">
            <v>0.33550400000000002</v>
          </cell>
        </row>
        <row r="56">
          <cell r="AW56">
            <v>48</v>
          </cell>
          <cell r="AX56">
            <v>0.37268499999999999</v>
          </cell>
          <cell r="AY56">
            <v>0.36359900000000001</v>
          </cell>
          <cell r="AZ56">
            <v>0.44652999999999998</v>
          </cell>
          <cell r="BA56">
            <v>0.35835</v>
          </cell>
        </row>
        <row r="57">
          <cell r="AW57">
            <v>49</v>
          </cell>
          <cell r="AX57">
            <v>0.39713700000000002</v>
          </cell>
          <cell r="AY57">
            <v>0.38977400000000001</v>
          </cell>
          <cell r="AZ57">
            <v>0.47867599999999999</v>
          </cell>
          <cell r="BA57">
            <v>0.38300499999999998</v>
          </cell>
        </row>
        <row r="58">
          <cell r="AW58">
            <v>50</v>
          </cell>
          <cell r="AX58">
            <v>0.42354000000000003</v>
          </cell>
          <cell r="AY58">
            <v>0.41816599999999998</v>
          </cell>
          <cell r="AZ58">
            <v>0.51354299999999997</v>
          </cell>
          <cell r="BA58">
            <v>0.40965000000000001</v>
          </cell>
        </row>
        <row r="59">
          <cell r="AW59">
            <v>51</v>
          </cell>
          <cell r="AX59">
            <v>0.45208999999999999</v>
          </cell>
          <cell r="AY59">
            <v>0.44900400000000001</v>
          </cell>
          <cell r="AZ59">
            <v>0.55141499999999999</v>
          </cell>
          <cell r="BA59">
            <v>0.43848799999999999</v>
          </cell>
        </row>
        <row r="60">
          <cell r="AW60">
            <v>52</v>
          </cell>
          <cell r="AX60">
            <v>0.48300799999999999</v>
          </cell>
          <cell r="AY60">
            <v>0.482547</v>
          </cell>
          <cell r="AZ60">
            <v>0.59260900000000005</v>
          </cell>
          <cell r="BA60">
            <v>0.46975</v>
          </cell>
        </row>
        <row r="61">
          <cell r="AW61">
            <v>53</v>
          </cell>
          <cell r="AX61">
            <v>0.516544</v>
          </cell>
          <cell r="AY61">
            <v>0.51909099999999997</v>
          </cell>
          <cell r="AZ61">
            <v>0.63748700000000003</v>
          </cell>
          <cell r="BA61">
            <v>0.50369900000000001</v>
          </cell>
        </row>
        <row r="62">
          <cell r="AW62">
            <v>54</v>
          </cell>
          <cell r="AX62">
            <v>0.55298400000000003</v>
          </cell>
          <cell r="AY62">
            <v>0.55896900000000005</v>
          </cell>
          <cell r="AZ62">
            <v>0.68646099999999999</v>
          </cell>
          <cell r="BA62">
            <v>0.54063600000000001</v>
          </cell>
        </row>
        <row r="63">
          <cell r="AW63">
            <v>55</v>
          </cell>
          <cell r="AX63">
            <v>0.59264899999999998</v>
          </cell>
          <cell r="AY63">
            <v>0.60256399999999999</v>
          </cell>
          <cell r="AZ63">
            <v>0.74</v>
          </cell>
          <cell r="BA63">
            <v>0.58090699999999995</v>
          </cell>
        </row>
        <row r="64">
          <cell r="AW64">
            <v>56</v>
          </cell>
          <cell r="AX64">
            <v>0.635911</v>
          </cell>
          <cell r="AY64">
            <v>0.64102599999999998</v>
          </cell>
          <cell r="AZ64">
            <v>0.78</v>
          </cell>
          <cell r="BA64">
            <v>0.62491200000000002</v>
          </cell>
        </row>
        <row r="65">
          <cell r="AW65">
            <v>57</v>
          </cell>
          <cell r="AX65">
            <v>0.68319399999999997</v>
          </cell>
          <cell r="AY65">
            <v>0.67948699999999995</v>
          </cell>
          <cell r="AZ65">
            <v>0.82</v>
          </cell>
          <cell r="BA65">
            <v>0.67311600000000005</v>
          </cell>
        </row>
        <row r="66">
          <cell r="AW66">
            <v>58</v>
          </cell>
          <cell r="AX66">
            <v>0.73498600000000003</v>
          </cell>
          <cell r="AY66">
            <v>0.730769</v>
          </cell>
          <cell r="AZ66">
            <v>0.86</v>
          </cell>
          <cell r="BA66">
            <v>0.72606199999999999</v>
          </cell>
        </row>
        <row r="67">
          <cell r="AW67">
            <v>59</v>
          </cell>
          <cell r="AX67">
            <v>0.79185300000000003</v>
          </cell>
          <cell r="AY67">
            <v>0.79487200000000002</v>
          </cell>
          <cell r="AZ67">
            <v>0.9</v>
          </cell>
          <cell r="BA67">
            <v>0.78439000000000003</v>
          </cell>
        </row>
        <row r="68">
          <cell r="AW68">
            <v>60</v>
          </cell>
          <cell r="AX68">
            <v>0.85444900000000001</v>
          </cell>
          <cell r="AY68">
            <v>0.85897400000000002</v>
          </cell>
          <cell r="AZ68">
            <v>0.94</v>
          </cell>
          <cell r="BA68">
            <v>0.84885500000000003</v>
          </cell>
        </row>
        <row r="69">
          <cell r="AW69">
            <v>61</v>
          </cell>
          <cell r="AX69">
            <v>0.92353499999999999</v>
          </cell>
          <cell r="AY69">
            <v>0.92307700000000004</v>
          </cell>
          <cell r="AZ69">
            <v>0.97</v>
          </cell>
          <cell r="BA69">
            <v>0.92036300000000004</v>
          </cell>
        </row>
        <row r="70">
          <cell r="AW70">
            <v>62</v>
          </cell>
          <cell r="AX70">
            <v>1</v>
          </cell>
          <cell r="AY70">
            <v>1</v>
          </cell>
          <cell r="AZ70">
            <v>1</v>
          </cell>
          <cell r="BA70">
            <v>1</v>
          </cell>
        </row>
        <row r="71">
          <cell r="AW71">
            <v>63</v>
          </cell>
          <cell r="AX71">
            <v>1</v>
          </cell>
          <cell r="AY71">
            <v>1.089744</v>
          </cell>
          <cell r="AZ71">
            <v>1</v>
          </cell>
          <cell r="BA71">
            <v>1</v>
          </cell>
        </row>
        <row r="72">
          <cell r="AW72">
            <v>64</v>
          </cell>
          <cell r="AX72">
            <v>1</v>
          </cell>
          <cell r="AY72">
            <v>1.179487</v>
          </cell>
          <cell r="AZ72">
            <v>1</v>
          </cell>
          <cell r="BA72">
            <v>1</v>
          </cell>
        </row>
        <row r="73">
          <cell r="AW73">
            <v>65</v>
          </cell>
          <cell r="AX73">
            <v>1</v>
          </cell>
          <cell r="AY73">
            <v>1.2820510000000001</v>
          </cell>
          <cell r="AZ73">
            <v>1</v>
          </cell>
          <cell r="BA73">
            <v>1</v>
          </cell>
        </row>
        <row r="74">
          <cell r="AW74">
            <v>66</v>
          </cell>
          <cell r="AX74">
            <v>1</v>
          </cell>
          <cell r="AY74">
            <v>1.2820510000000001</v>
          </cell>
          <cell r="AZ74">
            <v>1</v>
          </cell>
          <cell r="BA74">
            <v>1</v>
          </cell>
        </row>
        <row r="75">
          <cell r="AW75">
            <v>67</v>
          </cell>
          <cell r="AX75">
            <v>1</v>
          </cell>
          <cell r="AY75">
            <v>1.2820510000000001</v>
          </cell>
          <cell r="AZ75">
            <v>1</v>
          </cell>
          <cell r="BA75">
            <v>1</v>
          </cell>
        </row>
        <row r="76">
          <cell r="AW76">
            <v>68</v>
          </cell>
          <cell r="AX76">
            <v>1</v>
          </cell>
          <cell r="AY76">
            <v>1.2820510000000001</v>
          </cell>
          <cell r="AZ76">
            <v>1</v>
          </cell>
          <cell r="BA76">
            <v>1</v>
          </cell>
        </row>
        <row r="77">
          <cell r="AW77">
            <v>69</v>
          </cell>
          <cell r="AX77">
            <v>1</v>
          </cell>
          <cell r="AY77">
            <v>1.2820510000000001</v>
          </cell>
          <cell r="AZ77">
            <v>1</v>
          </cell>
          <cell r="BA77">
            <v>1</v>
          </cell>
        </row>
        <row r="78">
          <cell r="AW78">
            <v>70</v>
          </cell>
          <cell r="AX78">
            <v>1</v>
          </cell>
          <cell r="AY78">
            <v>1.2820510000000001</v>
          </cell>
          <cell r="AZ78">
            <v>1</v>
          </cell>
          <cell r="BA78">
            <v>1</v>
          </cell>
        </row>
        <row r="79">
          <cell r="AW79">
            <v>71</v>
          </cell>
          <cell r="AX79">
            <v>1</v>
          </cell>
          <cell r="AY79">
            <v>1.2820510000000001</v>
          </cell>
          <cell r="AZ79">
            <v>1</v>
          </cell>
          <cell r="BA79">
            <v>1</v>
          </cell>
        </row>
        <row r="80">
          <cell r="AW80">
            <v>72</v>
          </cell>
          <cell r="AX80">
            <v>1</v>
          </cell>
          <cell r="AY80">
            <v>1.2820510000000001</v>
          </cell>
          <cell r="AZ80">
            <v>1</v>
          </cell>
          <cell r="BA80">
            <v>1</v>
          </cell>
        </row>
        <row r="81">
          <cell r="AW81">
            <v>73</v>
          </cell>
          <cell r="AX81">
            <v>1</v>
          </cell>
          <cell r="AY81">
            <v>1.2820510000000001</v>
          </cell>
          <cell r="AZ81">
            <v>1</v>
          </cell>
          <cell r="BA81">
            <v>1</v>
          </cell>
        </row>
        <row r="82">
          <cell r="AW82">
            <v>74</v>
          </cell>
          <cell r="AX82">
            <v>1</v>
          </cell>
          <cell r="AY82">
            <v>1.2820510000000001</v>
          </cell>
          <cell r="AZ82">
            <v>1</v>
          </cell>
          <cell r="BA82">
            <v>1</v>
          </cell>
        </row>
        <row r="83">
          <cell r="AW83">
            <v>75</v>
          </cell>
          <cell r="AX83">
            <v>1</v>
          </cell>
          <cell r="AY83">
            <v>1.2820510000000001</v>
          </cell>
          <cell r="AZ83">
            <v>1</v>
          </cell>
          <cell r="BA83">
            <v>1</v>
          </cell>
        </row>
        <row r="84">
          <cell r="AW84">
            <v>76</v>
          </cell>
          <cell r="AX84">
            <v>1</v>
          </cell>
          <cell r="AY84">
            <v>1.2820510000000001</v>
          </cell>
          <cell r="AZ84">
            <v>1</v>
          </cell>
          <cell r="BA84">
            <v>1</v>
          </cell>
        </row>
        <row r="85">
          <cell r="AW85">
            <v>77</v>
          </cell>
          <cell r="AX85">
            <v>1</v>
          </cell>
          <cell r="AY85">
            <v>1.2820510000000001</v>
          </cell>
          <cell r="AZ85">
            <v>1</v>
          </cell>
          <cell r="BA85">
            <v>1</v>
          </cell>
        </row>
        <row r="86">
          <cell r="AW86">
            <v>78</v>
          </cell>
          <cell r="AX86">
            <v>1</v>
          </cell>
          <cell r="AY86">
            <v>1.2820510000000001</v>
          </cell>
          <cell r="AZ86">
            <v>1</v>
          </cell>
          <cell r="BA86">
            <v>1</v>
          </cell>
        </row>
        <row r="87">
          <cell r="AW87">
            <v>79</v>
          </cell>
          <cell r="AX87">
            <v>1</v>
          </cell>
          <cell r="AY87">
            <v>1.2820510000000001</v>
          </cell>
          <cell r="AZ87">
            <v>1</v>
          </cell>
          <cell r="BA87">
            <v>1</v>
          </cell>
        </row>
        <row r="88">
          <cell r="AW88">
            <v>80</v>
          </cell>
          <cell r="AX88">
            <v>1</v>
          </cell>
          <cell r="AY88">
            <v>1.2820510000000001</v>
          </cell>
          <cell r="AZ88">
            <v>1</v>
          </cell>
          <cell r="BA88">
            <v>1</v>
          </cell>
        </row>
        <row r="89">
          <cell r="AW89">
            <v>81</v>
          </cell>
          <cell r="AX89">
            <v>1</v>
          </cell>
          <cell r="AY89">
            <v>1.2820510000000001</v>
          </cell>
          <cell r="AZ89">
            <v>1</v>
          </cell>
          <cell r="BA89">
            <v>1</v>
          </cell>
        </row>
        <row r="90">
          <cell r="AW90">
            <v>82</v>
          </cell>
          <cell r="AX90">
            <v>1</v>
          </cell>
          <cell r="AY90">
            <v>1.2820510000000001</v>
          </cell>
          <cell r="AZ90">
            <v>1</v>
          </cell>
          <cell r="BA90">
            <v>1</v>
          </cell>
        </row>
        <row r="91">
          <cell r="AW91">
            <v>83</v>
          </cell>
          <cell r="AX91">
            <v>1</v>
          </cell>
          <cell r="AY91">
            <v>1.2820510000000001</v>
          </cell>
          <cell r="AZ91">
            <v>1</v>
          </cell>
          <cell r="BA91">
            <v>1</v>
          </cell>
        </row>
        <row r="92">
          <cell r="AW92">
            <v>84</v>
          </cell>
          <cell r="AX92">
            <v>1</v>
          </cell>
          <cell r="AY92">
            <v>1.2820510000000001</v>
          </cell>
          <cell r="AZ92">
            <v>1</v>
          </cell>
          <cell r="BA92">
            <v>1</v>
          </cell>
        </row>
        <row r="93">
          <cell r="AW93">
            <v>85</v>
          </cell>
          <cell r="AX93">
            <v>1</v>
          </cell>
          <cell r="AY93">
            <v>1.2820510000000001</v>
          </cell>
          <cell r="AZ93">
            <v>1</v>
          </cell>
          <cell r="BA93">
            <v>1</v>
          </cell>
        </row>
        <row r="94">
          <cell r="AW94">
            <v>86</v>
          </cell>
          <cell r="AX94">
            <v>1</v>
          </cell>
          <cell r="AY94">
            <v>1.2820510000000001</v>
          </cell>
          <cell r="AZ94">
            <v>1</v>
          </cell>
          <cell r="BA94">
            <v>1</v>
          </cell>
        </row>
        <row r="95">
          <cell r="AW95">
            <v>87</v>
          </cell>
          <cell r="AX95">
            <v>1</v>
          </cell>
          <cell r="AY95">
            <v>1.2820510000000001</v>
          </cell>
          <cell r="AZ95">
            <v>1</v>
          </cell>
          <cell r="BA95">
            <v>1</v>
          </cell>
        </row>
        <row r="96">
          <cell r="AW96">
            <v>88</v>
          </cell>
          <cell r="AX96">
            <v>1</v>
          </cell>
          <cell r="AY96">
            <v>1.2820510000000001</v>
          </cell>
          <cell r="AZ96">
            <v>1</v>
          </cell>
          <cell r="BA96">
            <v>1</v>
          </cell>
        </row>
        <row r="97">
          <cell r="AW97">
            <v>89</v>
          </cell>
          <cell r="AX97">
            <v>1</v>
          </cell>
          <cell r="AY97">
            <v>1.2820510000000001</v>
          </cell>
          <cell r="AZ97">
            <v>1</v>
          </cell>
          <cell r="BA97">
            <v>1</v>
          </cell>
        </row>
        <row r="98">
          <cell r="AW98">
            <v>90</v>
          </cell>
          <cell r="AX98">
            <v>1</v>
          </cell>
          <cell r="AY98">
            <v>1.2820510000000001</v>
          </cell>
          <cell r="AZ98">
            <v>1</v>
          </cell>
          <cell r="BA98">
            <v>1</v>
          </cell>
        </row>
        <row r="99">
          <cell r="AW99">
            <v>91</v>
          </cell>
          <cell r="AX99">
            <v>1</v>
          </cell>
          <cell r="AY99">
            <v>1.2820510000000001</v>
          </cell>
          <cell r="AZ99">
            <v>1</v>
          </cell>
          <cell r="BA99">
            <v>1</v>
          </cell>
        </row>
        <row r="100">
          <cell r="AW100">
            <v>92</v>
          </cell>
          <cell r="AX100">
            <v>1</v>
          </cell>
          <cell r="AY100">
            <v>1.2820510000000001</v>
          </cell>
          <cell r="AZ100">
            <v>1</v>
          </cell>
          <cell r="BA100">
            <v>1</v>
          </cell>
        </row>
        <row r="101">
          <cell r="AW101">
            <v>93</v>
          </cell>
          <cell r="AX101">
            <v>1</v>
          </cell>
          <cell r="AY101">
            <v>1.2820510000000001</v>
          </cell>
          <cell r="AZ101">
            <v>1</v>
          </cell>
          <cell r="BA101">
            <v>1</v>
          </cell>
        </row>
        <row r="102">
          <cell r="AW102">
            <v>94</v>
          </cell>
          <cell r="AX102">
            <v>1</v>
          </cell>
          <cell r="AY102">
            <v>1.2820510000000001</v>
          </cell>
          <cell r="AZ102">
            <v>1</v>
          </cell>
          <cell r="BA102">
            <v>1</v>
          </cell>
        </row>
        <row r="103">
          <cell r="AW103">
            <v>95</v>
          </cell>
          <cell r="AX103">
            <v>1</v>
          </cell>
          <cell r="AY103">
            <v>1.2820510000000001</v>
          </cell>
          <cell r="AZ103">
            <v>1</v>
          </cell>
          <cell r="BA103">
            <v>1</v>
          </cell>
        </row>
        <row r="104">
          <cell r="AW104">
            <v>96</v>
          </cell>
          <cell r="AX104">
            <v>1</v>
          </cell>
          <cell r="AY104">
            <v>1.2820510000000001</v>
          </cell>
          <cell r="AZ104">
            <v>1</v>
          </cell>
          <cell r="BA104">
            <v>1</v>
          </cell>
        </row>
        <row r="105">
          <cell r="AW105">
            <v>97</v>
          </cell>
          <cell r="AX105">
            <v>1</v>
          </cell>
          <cell r="AY105">
            <v>1.2820510000000001</v>
          </cell>
          <cell r="AZ105">
            <v>1</v>
          </cell>
          <cell r="BA105">
            <v>1</v>
          </cell>
        </row>
        <row r="106">
          <cell r="AW106">
            <v>98</v>
          </cell>
          <cell r="AX106">
            <v>1</v>
          </cell>
          <cell r="AY106">
            <v>1.2820510000000001</v>
          </cell>
          <cell r="AZ106">
            <v>1</v>
          </cell>
          <cell r="BA106">
            <v>1</v>
          </cell>
        </row>
        <row r="107">
          <cell r="AW107">
            <v>99</v>
          </cell>
          <cell r="AX107">
            <v>1</v>
          </cell>
          <cell r="AY107">
            <v>1.2820510000000001</v>
          </cell>
          <cell r="AZ107">
            <v>1</v>
          </cell>
          <cell r="BA107">
            <v>1</v>
          </cell>
        </row>
        <row r="108">
          <cell r="AW108">
            <v>100</v>
          </cell>
          <cell r="AX108">
            <v>1</v>
          </cell>
          <cell r="AY108">
            <v>1.2820510000000001</v>
          </cell>
          <cell r="AZ108">
            <v>1</v>
          </cell>
          <cell r="BA108">
            <v>1</v>
          </cell>
        </row>
        <row r="109">
          <cell r="AW109">
            <v>101</v>
          </cell>
          <cell r="AX109">
            <v>1</v>
          </cell>
          <cell r="AY109">
            <v>1.2820510000000001</v>
          </cell>
          <cell r="AZ109">
            <v>1</v>
          </cell>
          <cell r="BA109">
            <v>1</v>
          </cell>
        </row>
        <row r="110">
          <cell r="AW110">
            <v>102</v>
          </cell>
          <cell r="AX110">
            <v>1</v>
          </cell>
          <cell r="AY110">
            <v>1.2820510000000001</v>
          </cell>
          <cell r="AZ110">
            <v>1</v>
          </cell>
          <cell r="BA110">
            <v>1</v>
          </cell>
        </row>
        <row r="111">
          <cell r="AW111">
            <v>103</v>
          </cell>
          <cell r="AX111">
            <v>1</v>
          </cell>
          <cell r="AY111">
            <v>1.2820510000000001</v>
          </cell>
          <cell r="AZ111">
            <v>1</v>
          </cell>
          <cell r="BA111">
            <v>1</v>
          </cell>
        </row>
        <row r="112">
          <cell r="AW112">
            <v>104</v>
          </cell>
          <cell r="AX112">
            <v>1</v>
          </cell>
          <cell r="AY112">
            <v>1.2820510000000001</v>
          </cell>
          <cell r="AZ112">
            <v>1</v>
          </cell>
          <cell r="BA112">
            <v>1</v>
          </cell>
        </row>
        <row r="113">
          <cell r="AW113">
            <v>105</v>
          </cell>
          <cell r="AX113">
            <v>1</v>
          </cell>
          <cell r="AY113">
            <v>1.2820510000000001</v>
          </cell>
          <cell r="AZ113">
            <v>1</v>
          </cell>
          <cell r="BA113">
            <v>1</v>
          </cell>
        </row>
        <row r="114">
          <cell r="AW114">
            <v>106</v>
          </cell>
          <cell r="AX114">
            <v>1</v>
          </cell>
          <cell r="AY114">
            <v>1.2820510000000001</v>
          </cell>
          <cell r="AZ114">
            <v>1</v>
          </cell>
          <cell r="BA114">
            <v>1</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 ADJ"/>
      <sheetName val="A"/>
    </sheetNames>
    <sheetDataSet>
      <sheetData sheetId="0"/>
      <sheetData sheetId="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G Summ by YOR"/>
      <sheetName val="SCG Summ by part"/>
      <sheetName val="missing term code"/>
      <sheetName val="Sheet1"/>
      <sheetName val="past cola's"/>
      <sheetName val="cum CPI"/>
    </sheetNames>
    <sheetDataSet>
      <sheetData sheetId="0"/>
      <sheetData sheetId="1"/>
      <sheetData sheetId="2"/>
      <sheetData sheetId="3"/>
      <sheetData sheetId="4"/>
      <sheetData sheetId="5">
        <row r="7">
          <cell r="A7">
            <v>1965</v>
          </cell>
          <cell r="B7">
            <v>4.5599999999999996</v>
          </cell>
        </row>
        <row r="8">
          <cell r="A8">
            <v>1966</v>
          </cell>
          <cell r="B8">
            <v>4.46</v>
          </cell>
        </row>
        <row r="9">
          <cell r="A9">
            <v>1967</v>
          </cell>
          <cell r="B9">
            <v>4.28</v>
          </cell>
        </row>
        <row r="10">
          <cell r="A10">
            <v>1968</v>
          </cell>
          <cell r="B10">
            <v>4.12</v>
          </cell>
        </row>
        <row r="11">
          <cell r="A11">
            <v>1969</v>
          </cell>
          <cell r="B11">
            <v>3.89</v>
          </cell>
        </row>
        <row r="12">
          <cell r="A12">
            <v>1970</v>
          </cell>
          <cell r="B12">
            <v>3.61</v>
          </cell>
        </row>
        <row r="13">
          <cell r="A13">
            <v>1971</v>
          </cell>
          <cell r="B13">
            <v>3.37</v>
          </cell>
        </row>
        <row r="14">
          <cell r="A14">
            <v>1972</v>
          </cell>
          <cell r="B14">
            <v>3.23</v>
          </cell>
        </row>
        <row r="15">
          <cell r="A15">
            <v>1973</v>
          </cell>
          <cell r="B15">
            <v>3.09</v>
          </cell>
        </row>
        <row r="16">
          <cell r="A16">
            <v>1974</v>
          </cell>
          <cell r="B16">
            <v>2.77</v>
          </cell>
        </row>
        <row r="17">
          <cell r="A17">
            <v>1975</v>
          </cell>
          <cell r="B17">
            <v>2.35</v>
          </cell>
        </row>
        <row r="18">
          <cell r="A18">
            <v>1976</v>
          </cell>
          <cell r="B18">
            <v>2.14</v>
          </cell>
        </row>
        <row r="19">
          <cell r="A19">
            <v>1977</v>
          </cell>
          <cell r="B19">
            <v>1.99</v>
          </cell>
        </row>
        <row r="20">
          <cell r="A20">
            <v>1978</v>
          </cell>
          <cell r="B20">
            <v>1.8</v>
          </cell>
        </row>
        <row r="21">
          <cell r="A21">
            <v>1979</v>
          </cell>
          <cell r="B21">
            <v>1.57</v>
          </cell>
        </row>
        <row r="22">
          <cell r="A22">
            <v>1980</v>
          </cell>
          <cell r="B22">
            <v>1.27</v>
          </cell>
        </row>
        <row r="23">
          <cell r="A23">
            <v>1981</v>
          </cell>
          <cell r="B23">
            <v>1.02</v>
          </cell>
        </row>
        <row r="24">
          <cell r="A24">
            <v>1982</v>
          </cell>
          <cell r="B24">
            <v>0.85</v>
          </cell>
        </row>
        <row r="25">
          <cell r="A25">
            <v>1983</v>
          </cell>
          <cell r="B25">
            <v>0.78</v>
          </cell>
        </row>
        <row r="26">
          <cell r="A26">
            <v>1984</v>
          </cell>
          <cell r="B26">
            <v>0.72</v>
          </cell>
        </row>
        <row r="27">
          <cell r="A27">
            <v>1985</v>
          </cell>
          <cell r="B27">
            <v>0.65</v>
          </cell>
        </row>
        <row r="28">
          <cell r="A28">
            <v>1986</v>
          </cell>
          <cell r="B28">
            <v>0.59</v>
          </cell>
        </row>
        <row r="29">
          <cell r="A29">
            <v>1987</v>
          </cell>
          <cell r="B29">
            <v>0.56999999999999995</v>
          </cell>
        </row>
        <row r="30">
          <cell r="A30">
            <v>1988</v>
          </cell>
          <cell r="B30">
            <v>0.51</v>
          </cell>
        </row>
        <row r="31">
          <cell r="A31">
            <v>1989</v>
          </cell>
          <cell r="B31">
            <v>0.44</v>
          </cell>
        </row>
        <row r="32">
          <cell r="A32">
            <v>1990</v>
          </cell>
          <cell r="B32">
            <v>0.38</v>
          </cell>
        </row>
        <row r="33">
          <cell r="A33">
            <v>1991</v>
          </cell>
          <cell r="B33">
            <v>0.3</v>
          </cell>
        </row>
        <row r="34">
          <cell r="A34">
            <v>1992</v>
          </cell>
          <cell r="B34">
            <v>0.26</v>
          </cell>
        </row>
        <row r="35">
          <cell r="A35">
            <v>1993</v>
          </cell>
          <cell r="B35">
            <v>0.23</v>
          </cell>
        </row>
        <row r="36">
          <cell r="A36">
            <v>1994</v>
          </cell>
          <cell r="B36">
            <v>0.19</v>
          </cell>
        </row>
        <row r="37">
          <cell r="A37">
            <v>1995</v>
          </cell>
          <cell r="B37">
            <v>0.16</v>
          </cell>
        </row>
        <row r="38">
          <cell r="A38">
            <v>1996</v>
          </cell>
          <cell r="B38">
            <v>0.13</v>
          </cell>
        </row>
        <row r="39">
          <cell r="A39">
            <v>1997</v>
          </cell>
          <cell r="B39">
            <v>0.1</v>
          </cell>
        </row>
        <row r="40">
          <cell r="A40">
            <v>1998</v>
          </cell>
          <cell r="B40">
            <v>0.08</v>
          </cell>
        </row>
        <row r="41">
          <cell r="A41">
            <v>1999</v>
          </cell>
          <cell r="B41">
            <v>0.06</v>
          </cell>
        </row>
        <row r="42">
          <cell r="A42">
            <v>2000</v>
          </cell>
          <cell r="B42">
            <v>0.03</v>
          </cell>
        </row>
        <row r="43">
          <cell r="A43">
            <v>2001</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gt;"/>
      <sheetName val="Setup -&gt;"/>
      <sheetName val="BS Reference"/>
      <sheetName val="Input -&gt;"/>
      <sheetName val="CF Report"/>
      <sheetName val="HFM Export"/>
      <sheetName val="Sheet1"/>
      <sheetName val="CAP ADJ"/>
    </sheetNames>
    <sheetDataSet>
      <sheetData sheetId="0" refreshError="1"/>
      <sheetData sheetId="1" refreshError="1">
        <row r="10">
          <cell r="C10" t="str">
            <v>May</v>
          </cell>
        </row>
        <row r="27">
          <cell r="G27" t="str">
            <v>E#SCGCON.PD#Dec.Y#2004.S#ACTUAL.VW#YTD.VL#&lt;Entity Curr Total&gt;.I#[ICP Top].C1#TopC1.C2#TopC2.C3#TopC3.C4#TopC4.</v>
          </cell>
        </row>
        <row r="29">
          <cell r="G29" t="str">
            <v>E#SCGCON.PD#May.Y#2005.S#ACTUAL.VW#YTD.VL#&lt;Entity Curr Total&gt;.I#[ICP Top].C1#TopC1.C2#TopC2.C3#TopC3.C4#TopC4.</v>
          </cell>
        </row>
      </sheetData>
      <sheetData sheetId="2" refreshError="1"/>
      <sheetData sheetId="3" refreshError="1"/>
      <sheetData sheetId="4" refreshError="1">
        <row r="65">
          <cell r="C65">
            <v>-9.9999999976716936E-2</v>
          </cell>
        </row>
      </sheetData>
      <sheetData sheetId="5" refreshError="1"/>
      <sheetData sheetId="6" refreshError="1"/>
      <sheetData sheetId="7"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FS Dnld SAVE THIS"/>
      <sheetName val="Non-Cost Element by Area"/>
      <sheetName val="Non-Cost ElementMASTER"/>
      <sheetName val="ATTACH B - Area Order"/>
      <sheetName val="MASTER-Fin Stmt Order"/>
      <sheetName val="ATTACH A - Acct Order"/>
      <sheetName val="Working Copy"/>
      <sheetName val="Orig"/>
    </sheetNames>
    <sheetDataSet>
      <sheetData sheetId="0">
        <row r="5">
          <cell r="A5">
            <v>1100000</v>
          </cell>
          <cell r="B5" t="str">
            <v>BANK I</v>
          </cell>
          <cell r="C5">
            <v>4864177.59</v>
          </cell>
          <cell r="D5">
            <v>1284863979.1500001</v>
          </cell>
        </row>
        <row r="6">
          <cell r="A6">
            <v>1100002</v>
          </cell>
          <cell r="B6" t="str">
            <v>BANK I-WIRE CLEARING</v>
          </cell>
          <cell r="C6">
            <v>0</v>
          </cell>
          <cell r="D6">
            <v>-1271637196.48</v>
          </cell>
        </row>
        <row r="7">
          <cell r="A7">
            <v>1100100</v>
          </cell>
          <cell r="B7" t="str">
            <v>BANK II</v>
          </cell>
          <cell r="C7">
            <v>50765.59</v>
          </cell>
          <cell r="D7">
            <v>28621.25</v>
          </cell>
        </row>
        <row r="8">
          <cell r="A8">
            <v>1100101</v>
          </cell>
          <cell r="B8" t="str">
            <v>BANK II-CHECK WRITE</v>
          </cell>
          <cell r="C8">
            <v>-556840.93999999994</v>
          </cell>
          <cell r="D8">
            <v>-397846.15</v>
          </cell>
        </row>
        <row r="9">
          <cell r="A9">
            <v>1100200</v>
          </cell>
          <cell r="B9" t="str">
            <v>BANK III</v>
          </cell>
          <cell r="C9">
            <v>0.13</v>
          </cell>
          <cell r="D9">
            <v>687511.68</v>
          </cell>
        </row>
        <row r="10">
          <cell r="A10">
            <v>1100201</v>
          </cell>
          <cell r="B10" t="str">
            <v>BANK III-CHECK WRITE</v>
          </cell>
          <cell r="C10">
            <v>-828204.19</v>
          </cell>
          <cell r="D10">
            <v>-15566975.84</v>
          </cell>
        </row>
        <row r="11">
          <cell r="A11">
            <v>1100202</v>
          </cell>
          <cell r="B11" t="str">
            <v>BANK III-WIRE CLEARING</v>
          </cell>
          <cell r="C11">
            <v>1577.02</v>
          </cell>
          <cell r="D11">
            <v>492.02</v>
          </cell>
        </row>
        <row r="12">
          <cell r="A12">
            <v>1100300</v>
          </cell>
          <cell r="B12" t="str">
            <v>BANK IV</v>
          </cell>
          <cell r="C12">
            <v>72546.83</v>
          </cell>
          <cell r="D12">
            <v>33258.480000000003</v>
          </cell>
        </row>
        <row r="13">
          <cell r="A13">
            <v>1100301</v>
          </cell>
          <cell r="B13" t="str">
            <v>BANK IV-CHECK WRITE</v>
          </cell>
          <cell r="C13">
            <v>-291370.59000000003</v>
          </cell>
          <cell r="D13">
            <v>-394809.8</v>
          </cell>
        </row>
        <row r="14">
          <cell r="A14">
            <v>1100500</v>
          </cell>
          <cell r="B14" t="str">
            <v>BANK VI</v>
          </cell>
          <cell r="C14">
            <v>7198831.5599999996</v>
          </cell>
          <cell r="D14">
            <v>0</v>
          </cell>
        </row>
        <row r="15">
          <cell r="A15">
            <v>1100501</v>
          </cell>
          <cell r="B15" t="str">
            <v>BANK VI-CHECK WRITING</v>
          </cell>
          <cell r="C15">
            <v>-12162313.74</v>
          </cell>
          <cell r="D15">
            <v>0</v>
          </cell>
        </row>
        <row r="16">
          <cell r="A16">
            <v>1102350</v>
          </cell>
          <cell r="B16" t="str">
            <v>CASH IN BANK-B OF A</v>
          </cell>
          <cell r="C16">
            <v>37326.79</v>
          </cell>
          <cell r="D16">
            <v>37326.79</v>
          </cell>
        </row>
        <row r="17">
          <cell r="A17">
            <v>1102353</v>
          </cell>
          <cell r="B17" t="str">
            <v>KEY BANK: CONTROLLED DISB</v>
          </cell>
          <cell r="C17">
            <v>-1552400.33</v>
          </cell>
          <cell r="D17">
            <v>-1562588.89</v>
          </cell>
        </row>
        <row r="18">
          <cell r="A18">
            <v>1102354</v>
          </cell>
          <cell r="B18" t="str">
            <v>UNION-CONCNTRTN ACCT</v>
          </cell>
          <cell r="C18">
            <v>5356004.7</v>
          </cell>
          <cell r="D18">
            <v>12996.47</v>
          </cell>
        </row>
        <row r="19">
          <cell r="A19">
            <v>1102355</v>
          </cell>
          <cell r="B19" t="str">
            <v>UNION-SUPP PENSION ACCT</v>
          </cell>
          <cell r="C19">
            <v>-324.02</v>
          </cell>
          <cell r="D19">
            <v>-10172.51</v>
          </cell>
        </row>
        <row r="20">
          <cell r="A20">
            <v>1102357</v>
          </cell>
          <cell r="B20" t="str">
            <v>CASH ON HAND-BOFA</v>
          </cell>
          <cell r="C20">
            <v>699011.29</v>
          </cell>
          <cell r="D20">
            <v>1841114.59</v>
          </cell>
        </row>
        <row r="21">
          <cell r="A21">
            <v>1102358</v>
          </cell>
          <cell r="B21" t="str">
            <v>B OF A-DIRECT DEBIT A/C</v>
          </cell>
          <cell r="C21">
            <v>9080.06</v>
          </cell>
          <cell r="D21">
            <v>352204.24</v>
          </cell>
        </row>
        <row r="22">
          <cell r="A22">
            <v>1102360</v>
          </cell>
          <cell r="B22" t="str">
            <v>EDI ACCT-UNION BANK</v>
          </cell>
          <cell r="C22">
            <v>59132.31</v>
          </cell>
          <cell r="D22">
            <v>-14976.12</v>
          </cell>
        </row>
        <row r="23">
          <cell r="A23">
            <v>1102361</v>
          </cell>
          <cell r="B23" t="str">
            <v>CR CARD SETTL-UNION BK</v>
          </cell>
          <cell r="C23">
            <v>54755.83</v>
          </cell>
          <cell r="D23">
            <v>23029.48</v>
          </cell>
        </row>
        <row r="24">
          <cell r="A24">
            <v>1102363</v>
          </cell>
          <cell r="B24" t="str">
            <v>AP NO CASH BAL UB CON DSB</v>
          </cell>
          <cell r="C24">
            <v>-83603.070000000007</v>
          </cell>
          <cell r="D24">
            <v>-83603.070000000007</v>
          </cell>
        </row>
        <row r="25">
          <cell r="A25">
            <v>1102365</v>
          </cell>
          <cell r="B25" t="str">
            <v>AP NO CASH BAL UB PR CHKS</v>
          </cell>
          <cell r="C25">
            <v>-365316.51</v>
          </cell>
          <cell r="D25">
            <v>-1568724.55</v>
          </cell>
        </row>
        <row r="26">
          <cell r="A26">
            <v>1102366</v>
          </cell>
          <cell r="B26" t="str">
            <v>AP NO CASH BAL UB WEATHERIZAT</v>
          </cell>
          <cell r="C26">
            <v>-197122.58</v>
          </cell>
          <cell r="D26">
            <v>-197122.58</v>
          </cell>
        </row>
        <row r="27">
          <cell r="A27">
            <v>1102367</v>
          </cell>
          <cell r="B27" t="str">
            <v>AP NO CASH BAL UB REIMBUR REF</v>
          </cell>
          <cell r="C27">
            <v>-1883106.21</v>
          </cell>
          <cell r="D27">
            <v>-5312587.55</v>
          </cell>
        </row>
        <row r="28">
          <cell r="A28">
            <v>1102368</v>
          </cell>
          <cell r="B28" t="str">
            <v>AP NO CASH BAL UB DEP CHECKS</v>
          </cell>
          <cell r="C28">
            <v>-2610749.15</v>
          </cell>
          <cell r="D28">
            <v>-2693288.62</v>
          </cell>
        </row>
        <row r="29">
          <cell r="A29">
            <v>1102369</v>
          </cell>
          <cell r="B29" t="str">
            <v>WORK COMP ACCT UNION BK</v>
          </cell>
          <cell r="C29">
            <v>-152107.28</v>
          </cell>
          <cell r="D29">
            <v>74543.22</v>
          </cell>
        </row>
        <row r="30">
          <cell r="A30">
            <v>1102370</v>
          </cell>
          <cell r="B30" t="str">
            <v>CASH</v>
          </cell>
          <cell r="C30">
            <v>7342509.5499999998</v>
          </cell>
          <cell r="D30">
            <v>14878975.67</v>
          </cell>
        </row>
        <row r="31">
          <cell r="A31">
            <v>1102374</v>
          </cell>
          <cell r="B31" t="str">
            <v>SPECIAL FUNDS-BROKER BAL</v>
          </cell>
          <cell r="C31">
            <v>1807254.72</v>
          </cell>
          <cell r="D31">
            <v>3795617.13</v>
          </cell>
        </row>
        <row r="32">
          <cell r="A32">
            <v>1102375</v>
          </cell>
          <cell r="B32" t="str">
            <v>UN-CON ACCT-PYMNT AG DEP</v>
          </cell>
          <cell r="C32">
            <v>3364127.85</v>
          </cell>
          <cell r="D32">
            <v>712982.93</v>
          </cell>
        </row>
        <row r="33">
          <cell r="A33">
            <v>1102376</v>
          </cell>
          <cell r="B33" t="str">
            <v>UN-CON ACCT-PYMNT AG RET</v>
          </cell>
          <cell r="C33">
            <v>77034.84</v>
          </cell>
          <cell r="D33">
            <v>125316.69</v>
          </cell>
        </row>
        <row r="34">
          <cell r="A34">
            <v>1102377</v>
          </cell>
          <cell r="B34" t="str">
            <v>CASH TRANS BUS UNIT RECLASS</v>
          </cell>
          <cell r="C34">
            <v>1881702.74</v>
          </cell>
          <cell r="D34">
            <v>2267697.59</v>
          </cell>
        </row>
        <row r="35">
          <cell r="A35">
            <v>1102378</v>
          </cell>
          <cell r="B35" t="str">
            <v>UNPOSTED CASH TRANSACTION</v>
          </cell>
          <cell r="C35">
            <v>-214845.11</v>
          </cell>
          <cell r="D35">
            <v>-221781.62</v>
          </cell>
        </row>
        <row r="36">
          <cell r="A36">
            <v>1102379</v>
          </cell>
          <cell r="B36" t="str">
            <v>CSH ACCT TRK SOCAL BUS UNIT</v>
          </cell>
          <cell r="C36">
            <v>2350.5300000000002</v>
          </cell>
          <cell r="D36">
            <v>144159.92000000001</v>
          </cell>
        </row>
        <row r="37">
          <cell r="A37">
            <v>1102381</v>
          </cell>
          <cell r="B37" t="str">
            <v>WF UB TREASURY SPCL CHECKS</v>
          </cell>
          <cell r="C37">
            <v>-992.99</v>
          </cell>
          <cell r="D37">
            <v>-742.99</v>
          </cell>
        </row>
        <row r="38">
          <cell r="A38">
            <v>1102382</v>
          </cell>
          <cell r="B38" t="str">
            <v>OTHER WORKING FUNDS</v>
          </cell>
          <cell r="C38">
            <v>108310.68</v>
          </cell>
          <cell r="D38">
            <v>116538.22</v>
          </cell>
        </row>
        <row r="39">
          <cell r="A39">
            <v>1102383</v>
          </cell>
          <cell r="B39" t="str">
            <v>CTAS BK AP PSTAGE CHG B OF A</v>
          </cell>
          <cell r="C39">
            <v>-4300</v>
          </cell>
          <cell r="D39">
            <v>-4300</v>
          </cell>
        </row>
        <row r="40">
          <cell r="A40">
            <v>1102384</v>
          </cell>
          <cell r="B40" t="str">
            <v>CASH WORK FUND EMERGENCY</v>
          </cell>
          <cell r="C40">
            <v>10000</v>
          </cell>
          <cell r="D40">
            <v>10000</v>
          </cell>
        </row>
        <row r="41">
          <cell r="A41">
            <v>1102385</v>
          </cell>
          <cell r="B41" t="str">
            <v>AP PD  US SAVING BND SER E</v>
          </cell>
          <cell r="C41">
            <v>0</v>
          </cell>
          <cell r="D41">
            <v>3817.87</v>
          </cell>
        </row>
        <row r="42">
          <cell r="A42">
            <v>1102386</v>
          </cell>
          <cell r="B42" t="str">
            <v>AP NO CASH BAL MOS PURCH</v>
          </cell>
          <cell r="C42">
            <v>0</v>
          </cell>
          <cell r="D42">
            <v>19135.43</v>
          </cell>
        </row>
        <row r="43">
          <cell r="A43">
            <v>1102387</v>
          </cell>
          <cell r="B43" t="str">
            <v>AP NO CASH BAL MAIL PMT ADJ</v>
          </cell>
          <cell r="C43">
            <v>0</v>
          </cell>
          <cell r="D43">
            <v>194884.16</v>
          </cell>
        </row>
        <row r="44">
          <cell r="A44">
            <v>1102399</v>
          </cell>
          <cell r="B44" t="str">
            <v>INACTIVE BANK ACCOUNTS</v>
          </cell>
          <cell r="C44">
            <v>0</v>
          </cell>
          <cell r="D44">
            <v>2144.31</v>
          </cell>
        </row>
        <row r="45">
          <cell r="A45">
            <v>1102450</v>
          </cell>
          <cell r="B45" t="str">
            <v>OTHER SPECIAL DEPOSITS</v>
          </cell>
          <cell r="C45">
            <v>31763.74</v>
          </cell>
          <cell r="D45">
            <v>31763.74</v>
          </cell>
        </row>
        <row r="46">
          <cell r="A46">
            <v>1102550</v>
          </cell>
          <cell r="B46" t="str">
            <v>SHORT TERM INVESTMENT</v>
          </cell>
          <cell r="C46">
            <v>56068362.32</v>
          </cell>
          <cell r="D46">
            <v>739.64</v>
          </cell>
        </row>
        <row r="47">
          <cell r="A47">
            <v>1102602</v>
          </cell>
          <cell r="B47" t="str">
            <v>N/R EMP EMERGENCY LOANS</v>
          </cell>
          <cell r="C47">
            <v>4221.01</v>
          </cell>
          <cell r="D47">
            <v>7942.02</v>
          </cell>
        </row>
        <row r="48">
          <cell r="A48">
            <v>1102603</v>
          </cell>
          <cell r="B48" t="str">
            <v>NOTES RECEIVABLE OTHER</v>
          </cell>
          <cell r="C48">
            <v>1270358.92</v>
          </cell>
          <cell r="D48">
            <v>1270358.92</v>
          </cell>
        </row>
        <row r="49">
          <cell r="A49">
            <v>1102604</v>
          </cell>
          <cell r="B49" t="str">
            <v>EMP EMER LOANS EAP REFER</v>
          </cell>
          <cell r="C49">
            <v>-735.54</v>
          </cell>
          <cell r="D49">
            <v>-254.61</v>
          </cell>
        </row>
        <row r="50">
          <cell r="A50">
            <v>1102820</v>
          </cell>
          <cell r="B50" t="str">
            <v>N/R-SE CORPORATE</v>
          </cell>
          <cell r="C50">
            <v>342343728.94999999</v>
          </cell>
          <cell r="D50">
            <v>0</v>
          </cell>
        </row>
        <row r="51">
          <cell r="A51">
            <v>1103000</v>
          </cell>
          <cell r="B51" t="str">
            <v>ACCOUNTS RECEIVABLE-TRADE</v>
          </cell>
          <cell r="C51">
            <v>-124438.51</v>
          </cell>
          <cell r="D51">
            <v>-616409.42000000004</v>
          </cell>
        </row>
        <row r="52">
          <cell r="A52">
            <v>1103001</v>
          </cell>
          <cell r="B52" t="str">
            <v>AR DUE FROM CUSTOMER</v>
          </cell>
          <cell r="C52">
            <v>20278183.43</v>
          </cell>
          <cell r="D52">
            <v>121870045.77</v>
          </cell>
        </row>
        <row r="53">
          <cell r="A53">
            <v>1103002</v>
          </cell>
          <cell r="B53" t="str">
            <v>AR  LA CITY IMPUT FRAN FEES</v>
          </cell>
          <cell r="C53">
            <v>367998.16</v>
          </cell>
          <cell r="D53">
            <v>367998.16</v>
          </cell>
        </row>
        <row r="54">
          <cell r="A54">
            <v>1103003</v>
          </cell>
          <cell r="B54" t="str">
            <v>AR EXCHANGE GAS SERVICE</v>
          </cell>
          <cell r="C54">
            <v>0</v>
          </cell>
          <cell r="D54">
            <v>2542.35</v>
          </cell>
        </row>
        <row r="55">
          <cell r="A55">
            <v>1103004</v>
          </cell>
          <cell r="B55" t="str">
            <v>AR INSTALLMENT ACCOUNTS</v>
          </cell>
          <cell r="C55">
            <v>52963.14</v>
          </cell>
          <cell r="D55">
            <v>52963.14</v>
          </cell>
        </row>
        <row r="56">
          <cell r="A56">
            <v>1103005</v>
          </cell>
          <cell r="B56" t="str">
            <v>CUST AR INTRCO REV FR SHIPRS</v>
          </cell>
          <cell r="C56">
            <v>25238.32</v>
          </cell>
          <cell r="D56">
            <v>25238.32</v>
          </cell>
        </row>
        <row r="57">
          <cell r="A57">
            <v>1103006</v>
          </cell>
          <cell r="B57" t="str">
            <v>AR ACCRUED SALES ON MTRS</v>
          </cell>
          <cell r="C57">
            <v>118000516.13</v>
          </cell>
          <cell r="D57">
            <v>101629901.06</v>
          </cell>
        </row>
        <row r="58">
          <cell r="A58">
            <v>1103007</v>
          </cell>
          <cell r="B58" t="str">
            <v>CUST AR VEG &amp; WHOLESALE BILL</v>
          </cell>
          <cell r="C58">
            <v>433098.05</v>
          </cell>
          <cell r="D58">
            <v>449015.31</v>
          </cell>
        </row>
        <row r="59">
          <cell r="A59">
            <v>1103008</v>
          </cell>
          <cell r="B59" t="str">
            <v>UNBILLED MAIN WORK</v>
          </cell>
          <cell r="C59">
            <v>27418.85</v>
          </cell>
          <cell r="D59">
            <v>444715.05</v>
          </cell>
        </row>
        <row r="60">
          <cell r="A60">
            <v>1103009</v>
          </cell>
          <cell r="B60" t="str">
            <v>UNBILLED SERVICE WORK</v>
          </cell>
          <cell r="C60">
            <v>45385.4</v>
          </cell>
          <cell r="D60">
            <v>1682267.46</v>
          </cell>
        </row>
        <row r="61">
          <cell r="A61">
            <v>1103010</v>
          </cell>
          <cell r="B61" t="str">
            <v>OTH A/R-UNPOST CASH 142.501</v>
          </cell>
          <cell r="C61">
            <v>91782487.090000004</v>
          </cell>
          <cell r="D61">
            <v>77351745.730000004</v>
          </cell>
        </row>
        <row r="62">
          <cell r="A62">
            <v>1103011</v>
          </cell>
          <cell r="B62" t="str">
            <v>OTH A/R-UNPOST CASH 142.502</v>
          </cell>
          <cell r="C62">
            <v>198078.42</v>
          </cell>
          <cell r="D62">
            <v>205282.62</v>
          </cell>
        </row>
        <row r="63">
          <cell r="A63">
            <v>1103012</v>
          </cell>
          <cell r="B63" t="str">
            <v>A/R SUSPENSE ISOLATE CIS W/O</v>
          </cell>
          <cell r="C63">
            <v>291709.89</v>
          </cell>
          <cell r="D63">
            <v>291709.89</v>
          </cell>
        </row>
        <row r="64">
          <cell r="A64">
            <v>1103018</v>
          </cell>
          <cell r="B64" t="str">
            <v>ACCOUNTS RECEIVABLE (AR) NEW BUSINESS (</v>
          </cell>
          <cell r="C64">
            <v>632730</v>
          </cell>
          <cell r="D64">
            <v>-2022.96</v>
          </cell>
        </row>
        <row r="65">
          <cell r="A65">
            <v>1103019</v>
          </cell>
          <cell r="B65" t="str">
            <v>CUSTOMER AR UNALLOCATED COLLECTIONS-NBM</v>
          </cell>
          <cell r="C65">
            <v>1676.11</v>
          </cell>
          <cell r="D65">
            <v>0</v>
          </cell>
        </row>
        <row r="66">
          <cell r="A66">
            <v>1103021</v>
          </cell>
          <cell r="B66" t="str">
            <v>CUSTOMER AR UNALLOCATED CHARGES-NBMS</v>
          </cell>
          <cell r="C66">
            <v>-23740.61</v>
          </cell>
          <cell r="D66">
            <v>0</v>
          </cell>
        </row>
        <row r="67">
          <cell r="A67">
            <v>1105000</v>
          </cell>
          <cell r="B67" t="str">
            <v>INTERCOMPANY RECEIVABLE</v>
          </cell>
          <cell r="C67">
            <v>-91.17</v>
          </cell>
          <cell r="D67">
            <v>0</v>
          </cell>
        </row>
        <row r="68">
          <cell r="A68">
            <v>1105016</v>
          </cell>
          <cell r="B68" t="str">
            <v>INTERCO REC FROM/(TO)-SDG&amp;E</v>
          </cell>
          <cell r="C68">
            <v>-733303.97</v>
          </cell>
          <cell r="D68">
            <v>-4862614.74</v>
          </cell>
        </row>
        <row r="69">
          <cell r="A69">
            <v>1105019</v>
          </cell>
          <cell r="B69" t="str">
            <v>I/R FROM/TO SEMPRA CORPORATE CENTER</v>
          </cell>
          <cell r="C69">
            <v>-17449036.710000001</v>
          </cell>
          <cell r="D69">
            <v>-16417428.789999999</v>
          </cell>
        </row>
        <row r="70">
          <cell r="A70">
            <v>1105050</v>
          </cell>
          <cell r="B70" t="str">
            <v>I/R BILLING RECON ACCOUNT</v>
          </cell>
          <cell r="C70">
            <v>2209478.85</v>
          </cell>
          <cell r="D70">
            <v>109167160.61</v>
          </cell>
        </row>
        <row r="71">
          <cell r="A71">
            <v>1105055</v>
          </cell>
          <cell r="B71" t="str">
            <v>AFFILIATE BILLING NON-RECON ACCOUNT</v>
          </cell>
          <cell r="C71">
            <v>-58903.71</v>
          </cell>
          <cell r="D71">
            <v>-588983.63</v>
          </cell>
        </row>
        <row r="72">
          <cell r="A72">
            <v>1105060</v>
          </cell>
          <cell r="B72" t="str">
            <v>A/R SUNDRY RETIREES</v>
          </cell>
          <cell r="C72">
            <v>15767.76</v>
          </cell>
          <cell r="D72">
            <v>101110.36</v>
          </cell>
        </row>
        <row r="73">
          <cell r="A73">
            <v>1105223</v>
          </cell>
          <cell r="B73" t="str">
            <v>4130PACIFIC ENTERPRISES LNG</v>
          </cell>
          <cell r="C73">
            <v>2508</v>
          </cell>
          <cell r="D73">
            <v>0</v>
          </cell>
        </row>
        <row r="74">
          <cell r="A74">
            <v>1105225</v>
          </cell>
          <cell r="B74" t="str">
            <v>4185SEMPRA COMMUNICATIONS</v>
          </cell>
          <cell r="C74">
            <v>63298.68</v>
          </cell>
          <cell r="D74">
            <v>0</v>
          </cell>
        </row>
        <row r="75">
          <cell r="A75">
            <v>1105228</v>
          </cell>
          <cell r="B75" t="str">
            <v>5000SEMPRA ENERGY RESOURCES</v>
          </cell>
          <cell r="C75">
            <v>15713.92</v>
          </cell>
          <cell r="D75">
            <v>0</v>
          </cell>
        </row>
        <row r="76">
          <cell r="A76">
            <v>1105232</v>
          </cell>
          <cell r="B76" t="str">
            <v>4200SE INTERNATIONAL</v>
          </cell>
          <cell r="C76">
            <v>967173.34</v>
          </cell>
          <cell r="D76">
            <v>0</v>
          </cell>
        </row>
        <row r="77">
          <cell r="A77">
            <v>1106000</v>
          </cell>
          <cell r="B77" t="str">
            <v>SUNDRY BILLING RECON ACCT</v>
          </cell>
          <cell r="C77">
            <v>4539872.4800000004</v>
          </cell>
          <cell r="D77">
            <v>5663706.0800000001</v>
          </cell>
        </row>
        <row r="78">
          <cell r="A78">
            <v>1106009</v>
          </cell>
          <cell r="B78" t="str">
            <v>ARS SUNDRY-CONTRA ACCOUNT</v>
          </cell>
          <cell r="C78">
            <v>-5286933</v>
          </cell>
          <cell r="D78">
            <v>0</v>
          </cell>
        </row>
        <row r="79">
          <cell r="A79">
            <v>1106030</v>
          </cell>
          <cell r="B79" t="str">
            <v>AR ENERGY DIVERSION</v>
          </cell>
          <cell r="C79">
            <v>117934.85</v>
          </cell>
          <cell r="D79">
            <v>118706.5</v>
          </cell>
        </row>
        <row r="80">
          <cell r="A80">
            <v>1106031</v>
          </cell>
          <cell r="B80" t="str">
            <v>AR MISC SALES RENTALS &amp; JOBBNG</v>
          </cell>
          <cell r="C80">
            <v>-3029222.92</v>
          </cell>
          <cell r="D80">
            <v>-5224982.07</v>
          </cell>
        </row>
        <row r="81">
          <cell r="A81">
            <v>1106032</v>
          </cell>
          <cell r="B81" t="str">
            <v>AR DELIN ACCTS IN LITIGATION</v>
          </cell>
          <cell r="C81">
            <v>5217309.3099999996</v>
          </cell>
          <cell r="D81">
            <v>5217309.3099999996</v>
          </cell>
        </row>
        <row r="82">
          <cell r="A82">
            <v>1106033</v>
          </cell>
          <cell r="B82" t="str">
            <v>AR DEF CONST ADV NEW BUS MAIN</v>
          </cell>
          <cell r="C82">
            <v>513125.54</v>
          </cell>
          <cell r="D82">
            <v>-294099.38</v>
          </cell>
        </row>
        <row r="83">
          <cell r="A83">
            <v>1106034</v>
          </cell>
          <cell r="B83" t="str">
            <v>A/R GAS SALES HUB AND SWAP</v>
          </cell>
          <cell r="C83">
            <v>3473600.11</v>
          </cell>
          <cell r="D83">
            <v>3922222.01</v>
          </cell>
        </row>
        <row r="84">
          <cell r="A84">
            <v>1106035</v>
          </cell>
          <cell r="B84" t="str">
            <v>CUST AR UNALLOC COLL</v>
          </cell>
          <cell r="C84">
            <v>474006.49</v>
          </cell>
          <cell r="D84">
            <v>394517.18</v>
          </cell>
        </row>
        <row r="85">
          <cell r="A85">
            <v>1106036</v>
          </cell>
          <cell r="B85" t="str">
            <v>CUST AR UNALLOCATED CHARGES</v>
          </cell>
          <cell r="C85">
            <v>-4874118.01</v>
          </cell>
          <cell r="D85">
            <v>-5127985.71</v>
          </cell>
        </row>
        <row r="86">
          <cell r="A86">
            <v>1106037</v>
          </cell>
          <cell r="B86" t="str">
            <v>CUST AR UNPST COLL MAIL PYMT</v>
          </cell>
          <cell r="C86">
            <v>3613.99</v>
          </cell>
          <cell r="D86">
            <v>3613.99</v>
          </cell>
        </row>
        <row r="87">
          <cell r="A87">
            <v>1106038</v>
          </cell>
          <cell r="B87" t="str">
            <v>AR SP INVEST OF OVR &amp; SHORTS</v>
          </cell>
          <cell r="C87">
            <v>54982.74</v>
          </cell>
          <cell r="D87">
            <v>-9238.36</v>
          </cell>
        </row>
        <row r="88">
          <cell r="A88">
            <v>1106040</v>
          </cell>
          <cell r="B88" t="str">
            <v>AR MAT RETD OR SOLD TO VENDS</v>
          </cell>
          <cell r="C88">
            <v>136722.32</v>
          </cell>
          <cell r="D88">
            <v>133239.74</v>
          </cell>
        </row>
        <row r="89">
          <cell r="A89">
            <v>1106041</v>
          </cell>
          <cell r="B89" t="str">
            <v>OTHR ACCT REC CLAIMS</v>
          </cell>
          <cell r="C89">
            <v>1110023.5900000001</v>
          </cell>
          <cell r="D89">
            <v>1173720.54</v>
          </cell>
        </row>
        <row r="90">
          <cell r="A90">
            <v>1106042</v>
          </cell>
          <cell r="B90" t="str">
            <v>AR SUBSCRIPTION TO CAP STK</v>
          </cell>
          <cell r="C90">
            <v>0</v>
          </cell>
          <cell r="D90">
            <v>-26392.28</v>
          </cell>
        </row>
        <row r="91">
          <cell r="A91">
            <v>1106045</v>
          </cell>
          <cell r="B91" t="str">
            <v>AR EMP APPLIANCE CONTRACTS</v>
          </cell>
          <cell r="C91">
            <v>895008.73</v>
          </cell>
          <cell r="D91">
            <v>872045.53</v>
          </cell>
        </row>
        <row r="92">
          <cell r="A92">
            <v>1106046</v>
          </cell>
          <cell r="B92" t="str">
            <v>OTH AR INT ON REACQ BONDS</v>
          </cell>
          <cell r="C92">
            <v>0</v>
          </cell>
          <cell r="D92">
            <v>-10299</v>
          </cell>
        </row>
        <row r="93">
          <cell r="A93">
            <v>1106047</v>
          </cell>
          <cell r="B93" t="str">
            <v>AR WFCP COMM INVOLVE ENGY PGM</v>
          </cell>
          <cell r="C93">
            <v>0</v>
          </cell>
          <cell r="D93">
            <v>-320975.67</v>
          </cell>
        </row>
        <row r="94">
          <cell r="A94">
            <v>1106048</v>
          </cell>
          <cell r="B94" t="str">
            <v>EXTERNAL CLIENT ACCOUNTS RECEIVABLE-ERC</v>
          </cell>
          <cell r="C94">
            <v>82642.47</v>
          </cell>
          <cell r="D94">
            <v>83842.509999999995</v>
          </cell>
        </row>
        <row r="95">
          <cell r="A95">
            <v>1106049</v>
          </cell>
          <cell r="B95" t="str">
            <v>EMPL CUST AR PAYR ISSUE EXP ADV</v>
          </cell>
          <cell r="C95">
            <v>42248.23</v>
          </cell>
          <cell r="D95">
            <v>27434.32</v>
          </cell>
        </row>
        <row r="96">
          <cell r="A96">
            <v>1106050</v>
          </cell>
          <cell r="B96" t="str">
            <v>EMPL CUST AR OVERPYMT TO EMPL</v>
          </cell>
          <cell r="C96">
            <v>-2265.2399999999998</v>
          </cell>
          <cell r="D96">
            <v>-1593.24</v>
          </cell>
        </row>
        <row r="97">
          <cell r="A97">
            <v>1106051</v>
          </cell>
          <cell r="B97" t="str">
            <v>EMP ACCTS REC EXEC FUEL&amp;CARWAS</v>
          </cell>
          <cell r="C97">
            <v>1801.6</v>
          </cell>
          <cell r="D97">
            <v>1801.6</v>
          </cell>
        </row>
        <row r="98">
          <cell r="A98">
            <v>1106052</v>
          </cell>
          <cell r="B98" t="str">
            <v>UNBILLED REVENUE  (COST ACCTG USE ONLY)</v>
          </cell>
          <cell r="C98">
            <v>-235103.71</v>
          </cell>
          <cell r="D98">
            <v>1684244.68</v>
          </cell>
        </row>
        <row r="99">
          <cell r="A99">
            <v>1106054</v>
          </cell>
          <cell r="B99" t="str">
            <v>GAS DUE FROM OTHERS</v>
          </cell>
          <cell r="C99">
            <v>-723711.14</v>
          </cell>
          <cell r="D99">
            <v>-2330599.87</v>
          </cell>
        </row>
        <row r="100">
          <cell r="A100">
            <v>1106056</v>
          </cell>
          <cell r="B100" t="str">
            <v>PAC LIGHT GAS DEV CO FED</v>
          </cell>
          <cell r="C100">
            <v>5411</v>
          </cell>
          <cell r="D100">
            <v>5411</v>
          </cell>
        </row>
        <row r="101">
          <cell r="A101">
            <v>1106057</v>
          </cell>
          <cell r="B101" t="str">
            <v>PAC LIGHT GAS DEV CO STATE</v>
          </cell>
          <cell r="C101">
            <v>1296</v>
          </cell>
          <cell r="D101">
            <v>1296</v>
          </cell>
        </row>
        <row r="102">
          <cell r="A102">
            <v>1106058</v>
          </cell>
          <cell r="B102" t="str">
            <v>ACCOUNTS RECEIVABLE-OTHER</v>
          </cell>
          <cell r="C102">
            <v>107265.41</v>
          </cell>
          <cell r="D102">
            <v>-8004.86</v>
          </cell>
        </row>
        <row r="103">
          <cell r="A103">
            <v>1106070</v>
          </cell>
          <cell r="B103" t="str">
            <v>SUNDRY BILLING  NON-RECON ACCT</v>
          </cell>
          <cell r="C103">
            <v>287741.49</v>
          </cell>
          <cell r="D103">
            <v>696395.32</v>
          </cell>
        </row>
        <row r="104">
          <cell r="A104">
            <v>1106071</v>
          </cell>
          <cell r="B104" t="str">
            <v>A/R FOR FEDERAL WARRANTY SERVICES CORP.</v>
          </cell>
          <cell r="C104">
            <v>2396857.52</v>
          </cell>
          <cell r="D104">
            <v>1266240.3799999999</v>
          </cell>
        </row>
        <row r="105">
          <cell r="A105">
            <v>1106072</v>
          </cell>
          <cell r="B105" t="str">
            <v>CIS-CASH MAIL PMTS. FOR FWSC 143.100</v>
          </cell>
          <cell r="C105">
            <v>-2191792.9700000002</v>
          </cell>
          <cell r="D105">
            <v>-589423.48</v>
          </cell>
        </row>
        <row r="106">
          <cell r="A106">
            <v>1106073</v>
          </cell>
          <cell r="B106" t="str">
            <v>A/R FOR SSP NORTHRIDGE (SSP)</v>
          </cell>
          <cell r="C106">
            <v>-130.97999999999999</v>
          </cell>
          <cell r="D106">
            <v>-130.97999999999999</v>
          </cell>
        </row>
        <row r="107">
          <cell r="A107">
            <v>1106105</v>
          </cell>
          <cell r="B107" t="str">
            <v>STRATEGIC COLLABORATION CUSTOMERS</v>
          </cell>
          <cell r="C107">
            <v>160400</v>
          </cell>
          <cell r="D107">
            <v>160400</v>
          </cell>
        </row>
        <row r="108">
          <cell r="A108">
            <v>1106352</v>
          </cell>
          <cell r="B108" t="str">
            <v>TAXABLE CIAC-UNDERGROUND STORAGE WELLS</v>
          </cell>
          <cell r="C108">
            <v>358876.85</v>
          </cell>
          <cell r="D108">
            <v>307217.90000000002</v>
          </cell>
        </row>
        <row r="109">
          <cell r="A109">
            <v>1106356</v>
          </cell>
          <cell r="B109" t="str">
            <v>TAXABLE CIAC-UNDERGROUND STORAGE PURIFI</v>
          </cell>
          <cell r="C109">
            <v>18829.66</v>
          </cell>
          <cell r="D109">
            <v>5830.99</v>
          </cell>
        </row>
        <row r="110">
          <cell r="A110">
            <v>1106367</v>
          </cell>
          <cell r="B110" t="str">
            <v>TAXABLE CIAC-TRANSMISSION PLANT MAINS</v>
          </cell>
          <cell r="C110">
            <v>-1191662.32</v>
          </cell>
          <cell r="D110">
            <v>-102461.48</v>
          </cell>
        </row>
        <row r="111">
          <cell r="A111">
            <v>1106369</v>
          </cell>
          <cell r="B111" t="str">
            <v>TAXABLE CIAC-TRANSMISSION PLANT M&amp;R STA</v>
          </cell>
          <cell r="C111">
            <v>446294.92</v>
          </cell>
          <cell r="D111">
            <v>-188300.23</v>
          </cell>
        </row>
        <row r="112">
          <cell r="A112">
            <v>1106376</v>
          </cell>
          <cell r="B112" t="str">
            <v>TAXABLE CIAC-DISTRIBUTION PLANT MAINS</v>
          </cell>
          <cell r="C112">
            <v>3352214.32</v>
          </cell>
          <cell r="D112">
            <v>1724195.91</v>
          </cell>
        </row>
        <row r="113">
          <cell r="A113">
            <v>1106378</v>
          </cell>
          <cell r="B113" t="str">
            <v>TAXABLE CIAC-DISTRIBUTION PLANT M&amp;R STA</v>
          </cell>
          <cell r="C113">
            <v>71369.72</v>
          </cell>
          <cell r="D113">
            <v>32533.85</v>
          </cell>
        </row>
        <row r="114">
          <cell r="A114">
            <v>1106380</v>
          </cell>
          <cell r="B114" t="str">
            <v>TAXABLE CIAC-DISTRIBUTION PLANT SERVICE</v>
          </cell>
          <cell r="C114">
            <v>262045.74</v>
          </cell>
          <cell r="D114">
            <v>66265.98</v>
          </cell>
        </row>
        <row r="115">
          <cell r="A115">
            <v>1106382</v>
          </cell>
          <cell r="B115" t="str">
            <v>TAXABLE CIAC-DISTRIBUTION PLANT METER I</v>
          </cell>
          <cell r="C115">
            <v>69289.8</v>
          </cell>
          <cell r="D115">
            <v>42911.3</v>
          </cell>
        </row>
        <row r="116">
          <cell r="A116">
            <v>1106398</v>
          </cell>
          <cell r="B116" t="str">
            <v>TAXABLE CIAC-GENERAL PLANT MISC. EQUIP</v>
          </cell>
          <cell r="C116">
            <v>-12535.08</v>
          </cell>
          <cell r="D116">
            <v>0</v>
          </cell>
        </row>
        <row r="117">
          <cell r="A117">
            <v>1106400</v>
          </cell>
          <cell r="B117" t="str">
            <v>COLLECTIBLE WORK ORDERS-O&amp;M</v>
          </cell>
          <cell r="C117">
            <v>531760.61</v>
          </cell>
          <cell r="D117">
            <v>109308.12</v>
          </cell>
        </row>
        <row r="118">
          <cell r="A118">
            <v>1107501</v>
          </cell>
          <cell r="B118" t="str">
            <v>INTEREST &amp; DIVIDENDS REC OTHR</v>
          </cell>
          <cell r="C118">
            <v>0</v>
          </cell>
          <cell r="D118">
            <v>-35785</v>
          </cell>
        </row>
        <row r="119">
          <cell r="A119">
            <v>1107502</v>
          </cell>
          <cell r="B119" t="str">
            <v>INT REC SHT TRM INV MKT SECURS</v>
          </cell>
          <cell r="C119">
            <v>203365.03</v>
          </cell>
          <cell r="D119">
            <v>0</v>
          </cell>
        </row>
        <row r="120">
          <cell r="A120">
            <v>1108001</v>
          </cell>
          <cell r="B120" t="str">
            <v>RES FOR UNCOLL AC GAS ACCTS</v>
          </cell>
          <cell r="C120">
            <v>-18327312.359999999</v>
          </cell>
          <cell r="D120">
            <v>-16871339.289999999</v>
          </cell>
        </row>
        <row r="121">
          <cell r="A121">
            <v>1108002</v>
          </cell>
          <cell r="B121" t="str">
            <v>RES FOR UNCOLL ACCT OTHER</v>
          </cell>
          <cell r="C121">
            <v>611165.94999999995</v>
          </cell>
          <cell r="D121">
            <v>578957.34</v>
          </cell>
        </row>
        <row r="122">
          <cell r="A122">
            <v>1108003</v>
          </cell>
          <cell r="B122" t="str">
            <v>UNCOLL NEUTRAL PARTS REVENUE</v>
          </cell>
          <cell r="C122">
            <v>424359.46</v>
          </cell>
          <cell r="D122">
            <v>413558.48</v>
          </cell>
        </row>
        <row r="123">
          <cell r="A123">
            <v>1108004</v>
          </cell>
          <cell r="B123" t="str">
            <v>RESRV FOR UNCOLL SET TIME APTM</v>
          </cell>
          <cell r="C123">
            <v>4090.97</v>
          </cell>
          <cell r="D123">
            <v>3627.25</v>
          </cell>
        </row>
        <row r="124">
          <cell r="A124">
            <v>1108005</v>
          </cell>
          <cell r="B124" t="str">
            <v>RESRV FOR UNCOLL WATER HEATER</v>
          </cell>
          <cell r="C124">
            <v>561.04</v>
          </cell>
          <cell r="D124">
            <v>561.04</v>
          </cell>
        </row>
        <row r="125">
          <cell r="A125">
            <v>1108006</v>
          </cell>
          <cell r="B125" t="str">
            <v>RESRV FOR UNCOLL APPLIANCE CON</v>
          </cell>
          <cell r="C125">
            <v>198426.78</v>
          </cell>
          <cell r="D125">
            <v>192037.97</v>
          </cell>
        </row>
        <row r="126">
          <cell r="A126">
            <v>1109001</v>
          </cell>
          <cell r="B126" t="str">
            <v>NATURAL GAS STORED UNDERGROUND-CURRENT</v>
          </cell>
          <cell r="C126">
            <v>23188083</v>
          </cell>
          <cell r="D126">
            <v>65211823</v>
          </cell>
        </row>
        <row r="127">
          <cell r="A127">
            <v>1109002</v>
          </cell>
          <cell r="B127" t="str">
            <v>INVENTORY LINE PACK GAS</v>
          </cell>
          <cell r="C127">
            <v>1875168</v>
          </cell>
          <cell r="D127">
            <v>1875168</v>
          </cell>
        </row>
        <row r="128">
          <cell r="A128">
            <v>1110003</v>
          </cell>
          <cell r="B128" t="str">
            <v>PREPAID EXP-INSURANCE</v>
          </cell>
          <cell r="C128">
            <v>1881089.05</v>
          </cell>
          <cell r="D128">
            <v>2539380.5</v>
          </cell>
        </row>
        <row r="129">
          <cell r="A129">
            <v>1110025</v>
          </cell>
          <cell r="B129" t="str">
            <v>PREPAID EXP-PREPAYMENTS RENTS</v>
          </cell>
          <cell r="C129">
            <v>0</v>
          </cell>
          <cell r="D129">
            <v>-4713.8</v>
          </cell>
        </row>
        <row r="130">
          <cell r="A130">
            <v>1110500</v>
          </cell>
          <cell r="B130" t="str">
            <v>MISC DEFERRED DB SUNDRY&amp;CURR</v>
          </cell>
          <cell r="C130">
            <v>718785.88</v>
          </cell>
          <cell r="D130">
            <v>11727299.76</v>
          </cell>
        </row>
        <row r="131">
          <cell r="A131">
            <v>1110501</v>
          </cell>
          <cell r="B131" t="str">
            <v>DEPOSIT OF MISC CHECKS</v>
          </cell>
          <cell r="C131">
            <v>0</v>
          </cell>
          <cell r="D131">
            <v>249</v>
          </cell>
        </row>
        <row r="132">
          <cell r="A132">
            <v>1110502</v>
          </cell>
          <cell r="B132" t="str">
            <v>MISC DEF DEBITS PAYROLL ADV</v>
          </cell>
          <cell r="C132">
            <v>0</v>
          </cell>
          <cell r="D132">
            <v>-174</v>
          </cell>
        </row>
        <row r="133">
          <cell r="A133">
            <v>1110503</v>
          </cell>
          <cell r="B133" t="str">
            <v>MISC DEF DB SP EMPLOYE EARNING</v>
          </cell>
          <cell r="C133">
            <v>478248.83</v>
          </cell>
          <cell r="D133">
            <v>478248.83</v>
          </cell>
        </row>
        <row r="134">
          <cell r="A134">
            <v>1110510</v>
          </cell>
          <cell r="B134" t="str">
            <v>STORAGE PRICE DIFFERENTIAL-DF'D DEBIT</v>
          </cell>
          <cell r="C134">
            <v>26856905</v>
          </cell>
          <cell r="D134">
            <v>0</v>
          </cell>
        </row>
        <row r="135">
          <cell r="A135">
            <v>1111000</v>
          </cell>
          <cell r="B135" t="str">
            <v>PLANT MATERIALS &amp; OPERATING SUPPLIES</v>
          </cell>
          <cell r="C135">
            <v>7918872.6100000003</v>
          </cell>
          <cell r="D135">
            <v>7445961.4100000001</v>
          </cell>
        </row>
        <row r="136">
          <cell r="A136">
            <v>1111001</v>
          </cell>
          <cell r="B136" t="str">
            <v>MATERIAL SERVICES</v>
          </cell>
          <cell r="C136">
            <v>-106159.3</v>
          </cell>
          <cell r="D136">
            <v>7139063.5700000003</v>
          </cell>
        </row>
        <row r="137">
          <cell r="A137">
            <v>1111002</v>
          </cell>
          <cell r="B137" t="str">
            <v>UNDIST PYMTS &amp; ACCRUED CHARGES</v>
          </cell>
          <cell r="C137">
            <v>1866753.18</v>
          </cell>
          <cell r="D137">
            <v>1866753.18</v>
          </cell>
        </row>
        <row r="138">
          <cell r="A138">
            <v>1111003</v>
          </cell>
          <cell r="B138" t="str">
            <v>POSTAGE STAMPS &amp; IMPRESSIONS</v>
          </cell>
          <cell r="C138">
            <v>1050200.8799999999</v>
          </cell>
          <cell r="D138">
            <v>1425178.09</v>
          </cell>
        </row>
        <row r="139">
          <cell r="A139">
            <v>1111004</v>
          </cell>
          <cell r="B139" t="str">
            <v>RETD NONSTK MATLS HELD FORDISP</v>
          </cell>
          <cell r="C139">
            <v>1910.9</v>
          </cell>
          <cell r="D139">
            <v>1910.9</v>
          </cell>
        </row>
        <row r="140">
          <cell r="A140">
            <v>1111005</v>
          </cell>
          <cell r="B140" t="str">
            <v>NEW CHRG DIRECT SURPLUS MATRLS</v>
          </cell>
          <cell r="C140">
            <v>1728241.01</v>
          </cell>
          <cell r="D140">
            <v>1599627.2</v>
          </cell>
        </row>
        <row r="141">
          <cell r="A141">
            <v>1111006</v>
          </cell>
          <cell r="B141" t="str">
            <v>PARTS AND SUPPLIES FOR NGV STATION MAIN</v>
          </cell>
          <cell r="C141">
            <v>67999.72</v>
          </cell>
          <cell r="D141">
            <v>67999.72</v>
          </cell>
        </row>
        <row r="142">
          <cell r="A142">
            <v>1111007</v>
          </cell>
          <cell r="B142" t="str">
            <v>APP PTS &amp; CONS PRODS</v>
          </cell>
          <cell r="C142">
            <v>0</v>
          </cell>
          <cell r="D142">
            <v>648690.29</v>
          </cell>
        </row>
        <row r="143">
          <cell r="A143">
            <v>1111008</v>
          </cell>
          <cell r="B143" t="str">
            <v>LARGE APPLIANCES</v>
          </cell>
          <cell r="C143">
            <v>0</v>
          </cell>
          <cell r="D143">
            <v>-94510</v>
          </cell>
        </row>
        <row r="144">
          <cell r="A144">
            <v>1113010</v>
          </cell>
          <cell r="B144" t="str">
            <v>SMALL PRICE DIFFERENCE FOR STOCK MATERI</v>
          </cell>
          <cell r="C144">
            <v>15531.35</v>
          </cell>
          <cell r="D144">
            <v>318.08</v>
          </cell>
        </row>
        <row r="145">
          <cell r="A145">
            <v>1115000</v>
          </cell>
          <cell r="B145" t="str">
            <v>STORES EXPENSE UNDISTRIBUTED</v>
          </cell>
          <cell r="C145">
            <v>193159.66</v>
          </cell>
          <cell r="D145">
            <v>193301.07</v>
          </cell>
        </row>
        <row r="146">
          <cell r="A146">
            <v>1115010</v>
          </cell>
          <cell r="B146" t="str">
            <v>STORES EXPENSE UNDIST CONV W/O</v>
          </cell>
          <cell r="C146">
            <v>-193301.07</v>
          </cell>
          <cell r="D146">
            <v>-193301.07</v>
          </cell>
        </row>
        <row r="147">
          <cell r="A147">
            <v>1150002</v>
          </cell>
          <cell r="B147" t="str">
            <v>B/A UNDER-ACAP CPGA NPGA CORE</v>
          </cell>
          <cell r="C147">
            <v>53708928.259999998</v>
          </cell>
          <cell r="D147">
            <v>27940045.170000002</v>
          </cell>
        </row>
        <row r="148">
          <cell r="A148">
            <v>1150003</v>
          </cell>
          <cell r="B148" t="str">
            <v>B/A UNDER-ACAP CFCA NFCA CORE</v>
          </cell>
          <cell r="C148">
            <v>-122305997.08</v>
          </cell>
          <cell r="D148">
            <v>-70286832.150000006</v>
          </cell>
        </row>
        <row r="149">
          <cell r="A149">
            <v>1150005</v>
          </cell>
          <cell r="B149" t="str">
            <v>B/A UNDER-BCAP CORE PGA ACCOUNT</v>
          </cell>
          <cell r="C149">
            <v>0</v>
          </cell>
          <cell r="D149">
            <v>-1325704</v>
          </cell>
        </row>
        <row r="150">
          <cell r="A150">
            <v>1150006</v>
          </cell>
          <cell r="B150" t="str">
            <v>B/A UNDER-BCAP CORE STANDBY SVC PGA ACC</v>
          </cell>
          <cell r="C150">
            <v>0</v>
          </cell>
          <cell r="D150">
            <v>-419505</v>
          </cell>
        </row>
        <row r="151">
          <cell r="A151">
            <v>1150008</v>
          </cell>
          <cell r="B151" t="str">
            <v>B/A UNDER-NON CORE FIXED COST TRCKNG AC</v>
          </cell>
          <cell r="C151">
            <v>2840557.19</v>
          </cell>
          <cell r="D151">
            <v>3468827.63</v>
          </cell>
        </row>
        <row r="152">
          <cell r="A152">
            <v>1150011</v>
          </cell>
          <cell r="B152" t="str">
            <v>B/A UNDER-CONSERVATION EXP ACCT</v>
          </cell>
          <cell r="C152">
            <v>-42357956.479999997</v>
          </cell>
          <cell r="D152">
            <v>-37707180.409999996</v>
          </cell>
        </row>
        <row r="153">
          <cell r="A153">
            <v>1150013</v>
          </cell>
          <cell r="B153" t="str">
            <v>B/A UNDER-PCB EXPENSE ACCOUNT</v>
          </cell>
          <cell r="C153">
            <v>-771766.15</v>
          </cell>
          <cell r="D153">
            <v>-764871.86</v>
          </cell>
        </row>
        <row r="154">
          <cell r="A154">
            <v>1150016</v>
          </cell>
          <cell r="B154" t="str">
            <v>B/A UNDER-RESEARCH DEVELP &amp; DEMO</v>
          </cell>
          <cell r="C154">
            <v>-4697929.13</v>
          </cell>
          <cell r="D154">
            <v>-4360723.13</v>
          </cell>
        </row>
        <row r="155">
          <cell r="A155">
            <v>1150024</v>
          </cell>
          <cell r="B155" t="str">
            <v>B/A UNDER-NAT GAS VEHICL OPERATIONS ACT</v>
          </cell>
          <cell r="C155">
            <v>16398747.33</v>
          </cell>
          <cell r="D155">
            <v>15864430.449999999</v>
          </cell>
        </row>
        <row r="156">
          <cell r="A156">
            <v>1150025</v>
          </cell>
          <cell r="B156" t="str">
            <v>B/A UNDER-NAT GAS VEHICLE REV ACT</v>
          </cell>
          <cell r="C156">
            <v>-9185976.4600000009</v>
          </cell>
          <cell r="D156">
            <v>-6997300.71</v>
          </cell>
        </row>
        <row r="157">
          <cell r="A157">
            <v>1150026</v>
          </cell>
          <cell r="B157" t="str">
            <v>B/A UNDER-DSM TRACKING</v>
          </cell>
          <cell r="C157">
            <v>327325.73</v>
          </cell>
          <cell r="D157">
            <v>907000</v>
          </cell>
        </row>
        <row r="158">
          <cell r="A158">
            <v>1150028</v>
          </cell>
          <cell r="B158" t="str">
            <v>B/A UNDER-BCAP PITAS POINT F&amp;U ACCT</v>
          </cell>
          <cell r="C158">
            <v>0</v>
          </cell>
          <cell r="D158">
            <v>-35439.64</v>
          </cell>
        </row>
        <row r="159">
          <cell r="A159">
            <v>1150031</v>
          </cell>
          <cell r="B159" t="str">
            <v>B/A UNDER-CUR SUN DEF DR WCOMP IBNR</v>
          </cell>
          <cell r="C159">
            <v>2697650</v>
          </cell>
          <cell r="D159">
            <v>2697650</v>
          </cell>
        </row>
        <row r="160">
          <cell r="A160">
            <v>1150033</v>
          </cell>
          <cell r="B160" t="str">
            <v>B/A UNDER-CEMA COST RESTORE  SRVC TO CS</v>
          </cell>
          <cell r="C160">
            <v>6158955.4000000004</v>
          </cell>
          <cell r="D160">
            <v>2736865.3</v>
          </cell>
        </row>
        <row r="161">
          <cell r="A161">
            <v>1150034</v>
          </cell>
          <cell r="B161" t="str">
            <v>B/A UNDER-ROYALTY REVENUE MEMO ACCT (RR</v>
          </cell>
          <cell r="C161">
            <v>-400988.52</v>
          </cell>
          <cell r="D161">
            <v>-351363.2</v>
          </cell>
        </row>
        <row r="162">
          <cell r="A162">
            <v>1150035</v>
          </cell>
          <cell r="B162" t="str">
            <v>B/A UNDER-INTERCONNECT CHARGE MEMO AC</v>
          </cell>
          <cell r="C162">
            <v>31442.2</v>
          </cell>
          <cell r="D162">
            <v>1593374.44</v>
          </cell>
        </row>
        <row r="163">
          <cell r="A163">
            <v>1150039</v>
          </cell>
          <cell r="B163" t="str">
            <v>B/A UNDER-PITCO POPCO TRANS COST TRK AC</v>
          </cell>
          <cell r="C163">
            <v>-33847000.810000002</v>
          </cell>
          <cell r="D163">
            <v>-23884526.469999999</v>
          </cell>
        </row>
        <row r="164">
          <cell r="A164">
            <v>1150040</v>
          </cell>
          <cell r="B164" t="str">
            <v>B/A UNDER-NC COST REV MEMO ACCT</v>
          </cell>
          <cell r="C164">
            <v>-4776207.26</v>
          </cell>
          <cell r="D164">
            <v>0</v>
          </cell>
        </row>
        <row r="165">
          <cell r="A165">
            <v>1150045</v>
          </cell>
          <cell r="B165" t="str">
            <v>B/A UNDER-ITCSA CORE SUBSCRIP &amp; REMAINI</v>
          </cell>
          <cell r="C165">
            <v>-72628197.909999996</v>
          </cell>
          <cell r="D165">
            <v>-51511025.850000001</v>
          </cell>
        </row>
        <row r="166">
          <cell r="A166">
            <v>1150046</v>
          </cell>
          <cell r="B166" t="str">
            <v>B/A UNDER-RSRCH DEVELP &amp; DEMO NGV</v>
          </cell>
          <cell r="C166">
            <v>596212.80000000005</v>
          </cell>
          <cell r="D166">
            <v>428542</v>
          </cell>
        </row>
        <row r="167">
          <cell r="A167">
            <v>1150057</v>
          </cell>
          <cell r="B167" t="str">
            <v>B/A UNDER-INTERVENOR COMP MEMO ACCT</v>
          </cell>
          <cell r="C167">
            <v>386591.76</v>
          </cell>
          <cell r="D167">
            <v>595170.76</v>
          </cell>
        </row>
        <row r="168">
          <cell r="A168">
            <v>1150059</v>
          </cell>
          <cell r="B168" t="str">
            <v>B/A UNDER-AFFILIATE TRANSFER FEE MEMO</v>
          </cell>
          <cell r="C168">
            <v>-386101.05</v>
          </cell>
          <cell r="D168">
            <v>-259328.05</v>
          </cell>
        </row>
        <row r="169">
          <cell r="A169">
            <v>1150060</v>
          </cell>
          <cell r="B169" t="str">
            <v>B/A UNDER-BCAP NON CORE FXD COST BAL AC</v>
          </cell>
          <cell r="C169">
            <v>-15791663.32</v>
          </cell>
          <cell r="D169">
            <v>6490991.7599999998</v>
          </cell>
        </row>
        <row r="170">
          <cell r="A170">
            <v>1150061</v>
          </cell>
          <cell r="B170" t="str">
            <v>B/A UNDER-BCAP CORE SUBSCRIPTION PGA AC</v>
          </cell>
          <cell r="C170">
            <v>-93445.65</v>
          </cell>
          <cell r="D170">
            <v>-118619.86</v>
          </cell>
        </row>
        <row r="171">
          <cell r="A171">
            <v>1150062</v>
          </cell>
          <cell r="B171" t="str">
            <v>B/A UNDER-BCAP NON CORE STANDBY SRVC PG</v>
          </cell>
          <cell r="C171">
            <v>0</v>
          </cell>
          <cell r="D171">
            <v>561638</v>
          </cell>
        </row>
        <row r="172">
          <cell r="A172">
            <v>1150067</v>
          </cell>
          <cell r="B172" t="str">
            <v>B/A UNDER-ACAP EORA NON CORE</v>
          </cell>
          <cell r="C172">
            <v>4351587.6900000004</v>
          </cell>
          <cell r="D172">
            <v>14869285.66</v>
          </cell>
        </row>
        <row r="173">
          <cell r="A173">
            <v>1150070</v>
          </cell>
          <cell r="B173" t="str">
            <v>B/A UNDER-BCAP BROKERAGE FEE ACCOUNT</v>
          </cell>
          <cell r="C173">
            <v>871417.78</v>
          </cell>
          <cell r="D173">
            <v>912891.19</v>
          </cell>
        </row>
        <row r="174">
          <cell r="A174">
            <v>1150072</v>
          </cell>
          <cell r="B174" t="str">
            <v>B/A UNDER-ACAP LIRA PROGRAM ACCOUNT</v>
          </cell>
          <cell r="C174">
            <v>-25560865.469999999</v>
          </cell>
          <cell r="D174">
            <v>-25228622.02</v>
          </cell>
        </row>
        <row r="175">
          <cell r="A175">
            <v>1150074</v>
          </cell>
          <cell r="B175" t="str">
            <v>B/A UNDER-NONCORE STOR BAL AC 75% SUBSC</v>
          </cell>
          <cell r="C175">
            <v>602180.24</v>
          </cell>
          <cell r="D175">
            <v>1045545.98</v>
          </cell>
        </row>
        <row r="176">
          <cell r="A176">
            <v>1150075</v>
          </cell>
          <cell r="B176" t="str">
            <v>B/A UNDER-NONCORE STGE BAL AC 100% STGE</v>
          </cell>
          <cell r="C176">
            <v>-3365756.83</v>
          </cell>
          <cell r="D176">
            <v>-986065.81</v>
          </cell>
        </row>
        <row r="177">
          <cell r="A177">
            <v>1150079</v>
          </cell>
          <cell r="B177" t="str">
            <v>B/A UNDER-HAZARD SUBSTANCE CST REC ACCT</v>
          </cell>
          <cell r="C177">
            <v>-23216042.640000001</v>
          </cell>
          <cell r="D177">
            <v>-18303294.109999999</v>
          </cell>
        </row>
        <row r="178">
          <cell r="A178">
            <v>1150080</v>
          </cell>
          <cell r="B178" t="str">
            <v>B/A UNDER-DSM ENERGY EFFICIENCY</v>
          </cell>
          <cell r="C178">
            <v>298560</v>
          </cell>
          <cell r="D178">
            <v>187341</v>
          </cell>
        </row>
        <row r="179">
          <cell r="A179">
            <v>1150081</v>
          </cell>
          <cell r="B179" t="str">
            <v>B/A UNDER-ITCSA-RELINQUSHED CAPACITY</v>
          </cell>
          <cell r="C179">
            <v>64138927.409999996</v>
          </cell>
          <cell r="D179">
            <v>0</v>
          </cell>
        </row>
        <row r="180">
          <cell r="A180">
            <v>1150082</v>
          </cell>
          <cell r="B180" t="str">
            <v>B/A UNDER-WHEELER RIDGE FIRM ACC CHG ME</v>
          </cell>
          <cell r="C180">
            <v>530362.76</v>
          </cell>
          <cell r="D180">
            <v>0</v>
          </cell>
        </row>
        <row r="181">
          <cell r="A181">
            <v>1150083</v>
          </cell>
          <cell r="B181" t="str">
            <v>B/A UNDER-NONCORE STRGE POST BCAP</v>
          </cell>
          <cell r="C181">
            <v>3508047.27</v>
          </cell>
          <cell r="D181">
            <v>0</v>
          </cell>
        </row>
        <row r="182">
          <cell r="A182">
            <v>1150348</v>
          </cell>
          <cell r="B182" t="str">
            <v>B/A UNDER-MISC BALANCING ACCOUNTS</v>
          </cell>
          <cell r="C182">
            <v>5972538.4400000004</v>
          </cell>
          <cell r="D182">
            <v>0</v>
          </cell>
        </row>
        <row r="183">
          <cell r="A183">
            <v>1200000</v>
          </cell>
          <cell r="B183" t="str">
            <v>INTERCO RECEIVABLE DUE FROM PARENT</v>
          </cell>
          <cell r="C183">
            <v>5913.29</v>
          </cell>
          <cell r="D183">
            <v>0</v>
          </cell>
        </row>
        <row r="184">
          <cell r="A184">
            <v>1300000</v>
          </cell>
          <cell r="B184" t="str">
            <v>OTHER INVESTMENTS</v>
          </cell>
          <cell r="C184">
            <v>2122544.85</v>
          </cell>
          <cell r="D184">
            <v>1400189.08</v>
          </cell>
        </row>
        <row r="185">
          <cell r="A185">
            <v>1300001</v>
          </cell>
          <cell r="B185" t="str">
            <v>OTHER INVEST NOMINAL VALUE</v>
          </cell>
          <cell r="C185">
            <v>124</v>
          </cell>
          <cell r="D185">
            <v>124</v>
          </cell>
        </row>
        <row r="186">
          <cell r="A186">
            <v>1300004</v>
          </cell>
          <cell r="B186" t="str">
            <v>OTHER INVESTMENT-PLUG POWER (RATEPAYER</v>
          </cell>
          <cell r="C186">
            <v>36475000</v>
          </cell>
          <cell r="D186">
            <v>38137500</v>
          </cell>
        </row>
        <row r="187">
          <cell r="A187">
            <v>1300005</v>
          </cell>
          <cell r="B187" t="str">
            <v>OTH INVESTMENT-PLUG POWER-R/P FUNDED (C</v>
          </cell>
          <cell r="C187">
            <v>-6670000</v>
          </cell>
          <cell r="D187">
            <v>-6670000</v>
          </cell>
        </row>
        <row r="188">
          <cell r="A188">
            <v>1300006</v>
          </cell>
          <cell r="B188" t="str">
            <v>OTH INVESTMENT-PLUG POWER (SHAREHOLDER</v>
          </cell>
          <cell r="C188">
            <v>47900000</v>
          </cell>
          <cell r="D188">
            <v>0</v>
          </cell>
        </row>
        <row r="189">
          <cell r="A189">
            <v>1310000</v>
          </cell>
          <cell r="B189" t="str">
            <v>INV IN DOMESTIC CONS SUBS</v>
          </cell>
          <cell r="C189">
            <v>325810.5</v>
          </cell>
          <cell r="D189">
            <v>325810.5</v>
          </cell>
        </row>
        <row r="190">
          <cell r="A190">
            <v>1315000</v>
          </cell>
          <cell r="B190" t="str">
            <v>INVESTMENT IN JOINT VENTURE</v>
          </cell>
          <cell r="C190">
            <v>500</v>
          </cell>
          <cell r="D190">
            <v>0</v>
          </cell>
        </row>
        <row r="191">
          <cell r="A191">
            <v>1320014</v>
          </cell>
          <cell r="B191" t="str">
            <v>PITCO POPCO TRANS COST TRK ACCT NON CUR</v>
          </cell>
          <cell r="C191">
            <v>0</v>
          </cell>
          <cell r="D191">
            <v>0.55000000000000004</v>
          </cell>
        </row>
        <row r="192">
          <cell r="A192">
            <v>1320031</v>
          </cell>
          <cell r="B192" t="str">
            <v>FAS 112  REGULATORY ASSET</v>
          </cell>
          <cell r="C192">
            <v>14130585</v>
          </cell>
          <cell r="D192">
            <v>0</v>
          </cell>
        </row>
        <row r="193">
          <cell r="A193">
            <v>1320032</v>
          </cell>
          <cell r="B193" t="str">
            <v>IBNR REG ASSET-NON CURRENT</v>
          </cell>
          <cell r="C193">
            <v>14475699</v>
          </cell>
          <cell r="D193">
            <v>0</v>
          </cell>
        </row>
        <row r="194">
          <cell r="A194">
            <v>1320035</v>
          </cell>
          <cell r="B194" t="str">
            <v>ENVIRON. CLEAN-UP-REG ASSET</v>
          </cell>
          <cell r="C194">
            <v>63000000</v>
          </cell>
          <cell r="D194">
            <v>0</v>
          </cell>
        </row>
        <row r="195">
          <cell r="A195">
            <v>1330101</v>
          </cell>
          <cell r="B195" t="str">
            <v>UNAMORT DEBT DIS &amp; EXP SER Y</v>
          </cell>
          <cell r="C195">
            <v>2231299</v>
          </cell>
          <cell r="D195">
            <v>2301576.12</v>
          </cell>
        </row>
        <row r="196">
          <cell r="A196">
            <v>1330102</v>
          </cell>
          <cell r="B196" t="str">
            <v>UNAM DEBT DIS &amp; EXP SER Z-2002</v>
          </cell>
          <cell r="C196">
            <v>278314.46999999997</v>
          </cell>
          <cell r="D196">
            <v>369192.71</v>
          </cell>
        </row>
        <row r="197">
          <cell r="A197">
            <v>1330104</v>
          </cell>
          <cell r="B197" t="str">
            <v>UNAMORT DEBT DISC &amp; EXP  SERIES BB  DUE</v>
          </cell>
          <cell r="C197">
            <v>770362.35</v>
          </cell>
          <cell r="D197">
            <v>793187.87</v>
          </cell>
        </row>
        <row r="198">
          <cell r="A198">
            <v>1330106</v>
          </cell>
          <cell r="B198" t="str">
            <v>SERIES DD: UNAMORT DEBT DISC &amp; EXP  DUE</v>
          </cell>
          <cell r="C198">
            <v>1625145.46</v>
          </cell>
          <cell r="D198">
            <v>1672681.7</v>
          </cell>
        </row>
        <row r="199">
          <cell r="A199">
            <v>1330107</v>
          </cell>
          <cell r="B199" t="str">
            <v>SERIES EE:UNAMORT DEBT DISC &amp; EXP  DUE</v>
          </cell>
          <cell r="C199">
            <v>5104148.5199999996</v>
          </cell>
          <cell r="D199">
            <v>5239357.72</v>
          </cell>
        </row>
        <row r="200">
          <cell r="A200">
            <v>1330108</v>
          </cell>
          <cell r="B200" t="str">
            <v>SERIES FF:UNAMORT DEBT DISC &amp; EXP  DUE</v>
          </cell>
          <cell r="C200">
            <v>898845.45</v>
          </cell>
          <cell r="D200">
            <v>1085618.49</v>
          </cell>
        </row>
        <row r="201">
          <cell r="A201">
            <v>1330111</v>
          </cell>
          <cell r="B201" t="str">
            <v>181.202 SWSS FRC B 7 1/2% R-10</v>
          </cell>
          <cell r="C201">
            <v>188935.4</v>
          </cell>
          <cell r="D201">
            <v>210691.8</v>
          </cell>
        </row>
        <row r="202">
          <cell r="A202">
            <v>1330125</v>
          </cell>
          <cell r="B202" t="str">
            <v>UNAMORT DISC MTN SERIES 18</v>
          </cell>
          <cell r="C202">
            <v>168750</v>
          </cell>
          <cell r="D202">
            <v>258750</v>
          </cell>
        </row>
        <row r="203">
          <cell r="A203">
            <v>1330126</v>
          </cell>
          <cell r="B203" t="str">
            <v>UNAMORT DISC MTN SERIES 19</v>
          </cell>
          <cell r="C203">
            <v>1493191.56</v>
          </cell>
          <cell r="D203">
            <v>1898124.92</v>
          </cell>
        </row>
        <row r="204">
          <cell r="A204">
            <v>1334000</v>
          </cell>
          <cell r="B204" t="str">
            <v>CLEARING ACCOUNT</v>
          </cell>
          <cell r="C204">
            <v>1614595.48</v>
          </cell>
          <cell r="D204">
            <v>1464291.26</v>
          </cell>
        </row>
        <row r="205">
          <cell r="A205">
            <v>1334010</v>
          </cell>
          <cell r="B205" t="str">
            <v>CLEARING ACCOUNT-FLEET</v>
          </cell>
          <cell r="C205">
            <v>1128677.23</v>
          </cell>
          <cell r="D205">
            <v>0</v>
          </cell>
        </row>
        <row r="206">
          <cell r="A206">
            <v>1334020</v>
          </cell>
          <cell r="B206" t="str">
            <v>CLEARING ACCOUNT-SHOP ORDERS</v>
          </cell>
          <cell r="C206">
            <v>33553.15</v>
          </cell>
          <cell r="D206">
            <v>0</v>
          </cell>
        </row>
        <row r="207">
          <cell r="A207">
            <v>1334050</v>
          </cell>
          <cell r="B207" t="str">
            <v>CLEARING ACCOUNT-SMALL TOOLS</v>
          </cell>
          <cell r="C207">
            <v>1014921.85</v>
          </cell>
          <cell r="D207">
            <v>0</v>
          </cell>
        </row>
        <row r="208">
          <cell r="A208">
            <v>1334051</v>
          </cell>
          <cell r="B208" t="str">
            <v>CLEAR A/C-MPM</v>
          </cell>
          <cell r="C208">
            <v>-132243.29999999999</v>
          </cell>
          <cell r="D208">
            <v>0</v>
          </cell>
        </row>
        <row r="209">
          <cell r="A209">
            <v>1334053</v>
          </cell>
          <cell r="B209" t="str">
            <v>CLEAR A/C-CRAFT SHOP</v>
          </cell>
          <cell r="C209">
            <v>34464.35</v>
          </cell>
          <cell r="D209">
            <v>0</v>
          </cell>
        </row>
        <row r="210">
          <cell r="A210">
            <v>1334054</v>
          </cell>
          <cell r="B210" t="str">
            <v>CLEAR A/C-STORES EXP</v>
          </cell>
          <cell r="C210">
            <v>-792441.72</v>
          </cell>
          <cell r="D210">
            <v>0</v>
          </cell>
        </row>
        <row r="211">
          <cell r="A211">
            <v>1334055</v>
          </cell>
          <cell r="B211" t="str">
            <v>CLEAR A/C-PURCHASING OH EXP</v>
          </cell>
          <cell r="C211">
            <v>-390253.13</v>
          </cell>
          <cell r="D211">
            <v>0</v>
          </cell>
        </row>
        <row r="212">
          <cell r="A212">
            <v>1334100</v>
          </cell>
          <cell r="B212" t="str">
            <v>CLEAR ACCOUNT TO INCOME STATEMENT</v>
          </cell>
          <cell r="C212">
            <v>-1464291.26</v>
          </cell>
          <cell r="D212">
            <v>-1464291.26</v>
          </cell>
        </row>
        <row r="213">
          <cell r="A213">
            <v>1334902</v>
          </cell>
          <cell r="B213" t="str">
            <v>MWO CLEARING</v>
          </cell>
          <cell r="C213">
            <v>208790.75</v>
          </cell>
          <cell r="D213">
            <v>208790.75</v>
          </cell>
        </row>
        <row r="214">
          <cell r="A214">
            <v>1334904</v>
          </cell>
          <cell r="B214" t="str">
            <v>MWO BEGINNING BAL-MUST USE EXP TYPE</v>
          </cell>
          <cell r="C214">
            <v>249924.43</v>
          </cell>
          <cell r="D214">
            <v>616225.87</v>
          </cell>
        </row>
        <row r="215">
          <cell r="A215">
            <v>1336000</v>
          </cell>
          <cell r="B215" t="str">
            <v>FI INTERFACE ERRORS</v>
          </cell>
          <cell r="C215">
            <v>8264.15</v>
          </cell>
          <cell r="D215">
            <v>5745.2</v>
          </cell>
        </row>
        <row r="216">
          <cell r="A216">
            <v>1338000</v>
          </cell>
          <cell r="B216" t="str">
            <v>MISCELLANEOUS DEFERRED DEBITS</v>
          </cell>
          <cell r="C216">
            <v>-112532.45</v>
          </cell>
          <cell r="D216">
            <v>-112532.45</v>
          </cell>
        </row>
        <row r="217">
          <cell r="A217">
            <v>1340557</v>
          </cell>
          <cell r="B217" t="str">
            <v>UNAMORT LOSS ON LT DEBT  SERIES BB</v>
          </cell>
          <cell r="C217">
            <v>5354013.38</v>
          </cell>
          <cell r="D217">
            <v>5512650.8200000003</v>
          </cell>
        </row>
        <row r="218">
          <cell r="A218">
            <v>1340559</v>
          </cell>
          <cell r="B218" t="str">
            <v>UNAMORT LOSS ON LT DEBT  SERIES DD</v>
          </cell>
          <cell r="C218">
            <v>9614797.7799999993</v>
          </cell>
          <cell r="D218">
            <v>9896034.9800000004</v>
          </cell>
        </row>
        <row r="219">
          <cell r="A219">
            <v>1340560</v>
          </cell>
          <cell r="B219" t="str">
            <v>UNAMORT LOSS ON LT DEBT  SERIES EE</v>
          </cell>
          <cell r="C219">
            <v>20203016.050000001</v>
          </cell>
          <cell r="D219">
            <v>20738195.25</v>
          </cell>
        </row>
        <row r="220">
          <cell r="A220">
            <v>1340561</v>
          </cell>
          <cell r="B220" t="str">
            <v>UNAMORT LOSS ON LT DEBT  SERIES FF</v>
          </cell>
          <cell r="C220">
            <v>3314059.35</v>
          </cell>
          <cell r="D220">
            <v>4002695.11</v>
          </cell>
        </row>
        <row r="221">
          <cell r="A221">
            <v>1360011</v>
          </cell>
          <cell r="B221" t="str">
            <v>AFUDC ASSET GAS</v>
          </cell>
          <cell r="C221">
            <v>95230.7</v>
          </cell>
          <cell r="D221">
            <v>95230.7</v>
          </cell>
        </row>
        <row r="222">
          <cell r="A222">
            <v>1360019</v>
          </cell>
          <cell r="B222" t="str">
            <v>REGULATORY ASSET PRC</v>
          </cell>
          <cell r="C222">
            <v>16662092</v>
          </cell>
          <cell r="D222">
            <v>16662092</v>
          </cell>
        </row>
        <row r="223">
          <cell r="A223">
            <v>1360020</v>
          </cell>
          <cell r="B223" t="str">
            <v>DEFERRED CHARGE-EMISSION CREDITS</v>
          </cell>
          <cell r="C223">
            <v>6730469.25</v>
          </cell>
          <cell r="D223">
            <v>5323569.63</v>
          </cell>
        </row>
        <row r="224">
          <cell r="A224">
            <v>1360023</v>
          </cell>
          <cell r="B224" t="str">
            <v>OTHER REGULATORY ASSETS</v>
          </cell>
          <cell r="C224">
            <v>8200000</v>
          </cell>
          <cell r="D224">
            <v>99806284</v>
          </cell>
        </row>
        <row r="225">
          <cell r="A225">
            <v>1360026</v>
          </cell>
          <cell r="B225" t="str">
            <v>PENSION ASSET</v>
          </cell>
          <cell r="C225">
            <v>42425345</v>
          </cell>
          <cell r="D225">
            <v>0</v>
          </cell>
        </row>
        <row r="226">
          <cell r="A226">
            <v>1360027</v>
          </cell>
          <cell r="B226" t="str">
            <v>PBOP ASSET</v>
          </cell>
          <cell r="C226">
            <v>9248193.75</v>
          </cell>
          <cell r="D226">
            <v>0</v>
          </cell>
        </row>
        <row r="227">
          <cell r="A227">
            <v>1410000</v>
          </cell>
          <cell r="B227" t="str">
            <v>PLANT IN SERV-GAS (RECONCILIATION A/C.)</v>
          </cell>
          <cell r="C227">
            <v>6050411979.2600002</v>
          </cell>
          <cell r="D227">
            <v>5967116754.4899998</v>
          </cell>
        </row>
        <row r="228">
          <cell r="A228">
            <v>1410501</v>
          </cell>
          <cell r="B228" t="str">
            <v>GAS PLANT IN SERVICE-KERN/MOJAVE (RECON</v>
          </cell>
          <cell r="C228">
            <v>34960906.649999999</v>
          </cell>
          <cell r="D228">
            <v>34343394.329999998</v>
          </cell>
        </row>
        <row r="229">
          <cell r="A229">
            <v>1410502</v>
          </cell>
          <cell r="B229" t="str">
            <v>GAS PLANT IN SERVICE-ALISO CANYON (RECO</v>
          </cell>
          <cell r="C229">
            <v>13002540.619999999</v>
          </cell>
          <cell r="D229">
            <v>13002540.619999999</v>
          </cell>
        </row>
        <row r="230">
          <cell r="A230">
            <v>1410700</v>
          </cell>
          <cell r="B230" t="str">
            <v>PLANT IN SERVICE-LEASED GAS (RECONCILIA</v>
          </cell>
          <cell r="C230">
            <v>15612150</v>
          </cell>
          <cell r="D230">
            <v>15612150</v>
          </cell>
        </row>
        <row r="231">
          <cell r="A231">
            <v>1411500</v>
          </cell>
          <cell r="B231" t="str">
            <v>CONSTRUCTION WORK IN PROGRESS-GAS (RECO</v>
          </cell>
          <cell r="C231">
            <v>78716130.120000005</v>
          </cell>
          <cell r="D231">
            <v>64287259.460000001</v>
          </cell>
        </row>
        <row r="232">
          <cell r="A232">
            <v>1411558</v>
          </cell>
          <cell r="B232" t="str">
            <v>CWIP CLEARING</v>
          </cell>
          <cell r="C232">
            <v>0</v>
          </cell>
          <cell r="D232">
            <v>-11079366.199999999</v>
          </cell>
        </row>
        <row r="233">
          <cell r="A233">
            <v>1411559</v>
          </cell>
          <cell r="B233" t="str">
            <v>CWIP BEGIN BAL ACCT-MUST USE AN EXP TYP</v>
          </cell>
          <cell r="C233">
            <v>0</v>
          </cell>
          <cell r="D233">
            <v>11079366.199999999</v>
          </cell>
        </row>
        <row r="234">
          <cell r="A234">
            <v>1411605</v>
          </cell>
          <cell r="B234" t="str">
            <v>CONSTRUCTION WORK IN PROGRESS-GAS (NON</v>
          </cell>
          <cell r="C234">
            <v>0</v>
          </cell>
          <cell r="D234">
            <v>-4437340.76</v>
          </cell>
        </row>
        <row r="235">
          <cell r="A235">
            <v>1412300</v>
          </cell>
          <cell r="B235" t="str">
            <v>GAS STORED UNDERGROUND NONCURRENT (RECO</v>
          </cell>
          <cell r="C235">
            <v>69833076.829999998</v>
          </cell>
          <cell r="D235">
            <v>69833076.829999998</v>
          </cell>
        </row>
        <row r="236">
          <cell r="A236">
            <v>1430000</v>
          </cell>
          <cell r="B236" t="str">
            <v>ACCUM DEPRECIATION-GAS (RECONCILIATION</v>
          </cell>
          <cell r="C236">
            <v>-3459212663.48</v>
          </cell>
          <cell r="D236">
            <v>-3303928920.23</v>
          </cell>
        </row>
        <row r="237">
          <cell r="A237">
            <v>1430301</v>
          </cell>
          <cell r="B237" t="str">
            <v>ACCUMULATED DEPRECIATION-KERNMOJAV</v>
          </cell>
          <cell r="C237">
            <v>-8672171.1400000006</v>
          </cell>
          <cell r="D237">
            <v>-7815122.9400000004</v>
          </cell>
        </row>
        <row r="238">
          <cell r="A238">
            <v>1430302</v>
          </cell>
          <cell r="B238" t="str">
            <v>ACC DEPN-ALISO CANYON (RECONCILIATION A</v>
          </cell>
          <cell r="C238">
            <v>-3776317.13</v>
          </cell>
          <cell r="D238">
            <v>-3423988.92</v>
          </cell>
        </row>
        <row r="239">
          <cell r="A239">
            <v>1430500</v>
          </cell>
          <cell r="B239" t="str">
            <v>ACCUM AMORT-AND DEPLETION GAS (RECONCIL</v>
          </cell>
          <cell r="C239">
            <v>-19967701.129999999</v>
          </cell>
          <cell r="D239">
            <v>-19725660.460000001</v>
          </cell>
        </row>
        <row r="240">
          <cell r="A240">
            <v>1430650</v>
          </cell>
          <cell r="B240" t="str">
            <v>ACCUMULATED AMORT-LEASED UTILITY PLANT</v>
          </cell>
          <cell r="C240">
            <v>-3651018.93</v>
          </cell>
          <cell r="D240">
            <v>-3252388.69</v>
          </cell>
        </row>
        <row r="241">
          <cell r="A241">
            <v>1450000</v>
          </cell>
          <cell r="B241" t="str">
            <v>PLANT  PROPERTY &amp; EQUIP-NON UTILITY (RE</v>
          </cell>
          <cell r="C241">
            <v>6199116.75</v>
          </cell>
          <cell r="D241">
            <v>7441386.7400000002</v>
          </cell>
        </row>
        <row r="242">
          <cell r="A242">
            <v>1450500</v>
          </cell>
          <cell r="B242" t="str">
            <v>LAND-NON UTILITY</v>
          </cell>
          <cell r="C242">
            <v>5278849.4000000004</v>
          </cell>
          <cell r="D242">
            <v>9492809.7400000002</v>
          </cell>
        </row>
        <row r="243">
          <cell r="A243">
            <v>1460000</v>
          </cell>
          <cell r="B243" t="str">
            <v>ACCUM DEPRECIATION-NON UTILITY (RECONCI</v>
          </cell>
          <cell r="C243">
            <v>-3412651.6</v>
          </cell>
          <cell r="D243">
            <v>-3258894.03</v>
          </cell>
        </row>
        <row r="244">
          <cell r="A244">
            <v>1600002</v>
          </cell>
          <cell r="B244" t="str">
            <v>BCAP-CATASTROPHIC EVENT MEMOACCT-DOUBLE</v>
          </cell>
          <cell r="C244">
            <v>-513497</v>
          </cell>
          <cell r="D244">
            <v>0</v>
          </cell>
        </row>
        <row r="245">
          <cell r="A245">
            <v>1600003</v>
          </cell>
          <cell r="B245" t="str">
            <v>BCAP TRACKING ACCOUNT-ZRCL ADJ</v>
          </cell>
          <cell r="C245">
            <v>-2181030.67</v>
          </cell>
          <cell r="D245">
            <v>-2199252.5499999998</v>
          </cell>
        </row>
        <row r="246">
          <cell r="A246">
            <v>1600004</v>
          </cell>
          <cell r="B246" t="str">
            <v>BCAP MERGER CREDIT TRACKING ACCOUNT</v>
          </cell>
          <cell r="C246">
            <v>-13867787.59</v>
          </cell>
          <cell r="D246">
            <v>-115816.39</v>
          </cell>
        </row>
        <row r="247">
          <cell r="A247">
            <v>2120000</v>
          </cell>
          <cell r="B247" t="str">
            <v>ACCOUNTS PAYABLE-TRADE (REG. VENDOR REC</v>
          </cell>
          <cell r="C247">
            <v>-11366465.58</v>
          </cell>
          <cell r="D247">
            <v>-10029670.449999999</v>
          </cell>
        </row>
        <row r="248">
          <cell r="A248">
            <v>2120004</v>
          </cell>
          <cell r="B248" t="str">
            <v>AP AUDITED VOUCHERS</v>
          </cell>
          <cell r="C248">
            <v>-2828554.23</v>
          </cell>
          <cell r="D248">
            <v>-2978712.36</v>
          </cell>
        </row>
        <row r="249">
          <cell r="A249">
            <v>2120005</v>
          </cell>
          <cell r="B249" t="str">
            <v>AP GAS AND MISCELLANEOUS</v>
          </cell>
          <cell r="C249">
            <v>-17944394.23</v>
          </cell>
          <cell r="D249">
            <v>-44136946.759999998</v>
          </cell>
        </row>
        <row r="250">
          <cell r="A250">
            <v>2120006</v>
          </cell>
          <cell r="B250" t="str">
            <v>AP UNCLMD &amp; UNDELVD CHECKS</v>
          </cell>
          <cell r="C250">
            <v>40295.9</v>
          </cell>
          <cell r="D250">
            <v>40295.9</v>
          </cell>
        </row>
        <row r="251">
          <cell r="A251">
            <v>2120007</v>
          </cell>
          <cell r="B251" t="str">
            <v>AP CONSTRUCTION CONTRACTS</v>
          </cell>
          <cell r="C251">
            <v>83555.11</v>
          </cell>
          <cell r="D251">
            <v>83555.11</v>
          </cell>
        </row>
        <row r="252">
          <cell r="A252">
            <v>2120008</v>
          </cell>
          <cell r="B252" t="str">
            <v>AP MONTEBLLO STRGE RENTAL FEE</v>
          </cell>
          <cell r="C252">
            <v>-97605.05</v>
          </cell>
          <cell r="D252">
            <v>-97605.05</v>
          </cell>
        </row>
        <row r="253">
          <cell r="A253">
            <v>2120009</v>
          </cell>
          <cell r="B253" t="str">
            <v>LIAB OF GAS PURC OTH THAN AF 5</v>
          </cell>
          <cell r="C253">
            <v>-30600514.530000001</v>
          </cell>
          <cell r="D253">
            <v>-25772260.23</v>
          </cell>
        </row>
        <row r="254">
          <cell r="A254">
            <v>2120010</v>
          </cell>
          <cell r="B254" t="str">
            <v>AP REFUNDABLE CREDIT BALANCES</v>
          </cell>
          <cell r="C254">
            <v>869294</v>
          </cell>
          <cell r="D254">
            <v>863930.07</v>
          </cell>
        </row>
        <row r="255">
          <cell r="A255">
            <v>2120011</v>
          </cell>
          <cell r="B255" t="str">
            <v>AP REFND CR BAL WFCP</v>
          </cell>
          <cell r="C255">
            <v>-512</v>
          </cell>
          <cell r="D255">
            <v>-512</v>
          </cell>
        </row>
        <row r="256">
          <cell r="A256">
            <v>2120025</v>
          </cell>
          <cell r="B256" t="str">
            <v>AP UNCLAIM FUNDS SUBJ TO ESCHEAT TO CA</v>
          </cell>
          <cell r="C256">
            <v>-142779.70000000001</v>
          </cell>
          <cell r="D256">
            <v>-143743.31</v>
          </cell>
        </row>
        <row r="257">
          <cell r="A257">
            <v>2120026</v>
          </cell>
          <cell r="B257" t="str">
            <v>AP UNCLAIM FUNDS SUBJ TO ESCHEAT TO CA</v>
          </cell>
          <cell r="C257">
            <v>-247310.42</v>
          </cell>
          <cell r="D257">
            <v>-247310.42</v>
          </cell>
        </row>
        <row r="258">
          <cell r="A258">
            <v>2120027</v>
          </cell>
          <cell r="B258" t="str">
            <v>AP UNCLAIM FUNDS SUBJ TO ESCHEAT TO CA</v>
          </cell>
          <cell r="C258">
            <v>-955518.23</v>
          </cell>
          <cell r="D258">
            <v>-955518.23</v>
          </cell>
        </row>
        <row r="259">
          <cell r="A259">
            <v>2120028</v>
          </cell>
          <cell r="B259" t="str">
            <v>AP UNCLAIM FUNDS SUBJ TO ESCHEAT TO CA</v>
          </cell>
          <cell r="C259">
            <v>-1546079.58</v>
          </cell>
          <cell r="D259">
            <v>-1546253.95</v>
          </cell>
        </row>
        <row r="260">
          <cell r="A260">
            <v>2120029</v>
          </cell>
          <cell r="B260" t="str">
            <v>AP UNCLAIM FUNDS SUBJ TO ESCHEAT TO CA-</v>
          </cell>
          <cell r="C260">
            <v>-1571398.15</v>
          </cell>
          <cell r="D260">
            <v>-1572563.26</v>
          </cell>
        </row>
        <row r="261">
          <cell r="A261">
            <v>2120030</v>
          </cell>
          <cell r="B261" t="str">
            <v>AP UNCLAIM FUNDS SUBJ TO ESCHEAT TO CA-</v>
          </cell>
          <cell r="C261">
            <v>-1111086.6499999999</v>
          </cell>
          <cell r="D261">
            <v>-406912.42</v>
          </cell>
        </row>
        <row r="262">
          <cell r="A262">
            <v>2120031</v>
          </cell>
          <cell r="B262" t="str">
            <v>AP LIABILITY MSA SYSTEM</v>
          </cell>
          <cell r="C262">
            <v>1641717.71</v>
          </cell>
          <cell r="D262">
            <v>1641717.71</v>
          </cell>
        </row>
        <row r="263">
          <cell r="A263">
            <v>2120032</v>
          </cell>
          <cell r="B263" t="str">
            <v>LIAB GAS PURC FROM SPMK EL PAS</v>
          </cell>
          <cell r="C263">
            <v>-74437887.730000004</v>
          </cell>
          <cell r="D263">
            <v>-49121727.020000003</v>
          </cell>
        </row>
        <row r="264">
          <cell r="A264">
            <v>2120035</v>
          </cell>
          <cell r="B264" t="str">
            <v>AP MED TERM NOTES DUE W 1YR</v>
          </cell>
          <cell r="C264">
            <v>0</v>
          </cell>
          <cell r="D264">
            <v>-30000000</v>
          </cell>
        </row>
        <row r="265">
          <cell r="A265">
            <v>2120050</v>
          </cell>
          <cell r="B265" t="str">
            <v>OVERNOM PURCH PAY DLY TS &gt; CUST USAGE</v>
          </cell>
          <cell r="C265">
            <v>1670939.4</v>
          </cell>
          <cell r="D265">
            <v>1524500.21</v>
          </cell>
        </row>
        <row r="266">
          <cell r="A266">
            <v>2120051</v>
          </cell>
          <cell r="B266" t="str">
            <v>CURTAIL PURCH PAYB NONCORE GAS TS</v>
          </cell>
          <cell r="C266">
            <v>25</v>
          </cell>
          <cell r="D266">
            <v>25</v>
          </cell>
        </row>
        <row r="267">
          <cell r="A267">
            <v>2120052</v>
          </cell>
          <cell r="B267" t="str">
            <v>IMBALANCE PURCHASES PAYABLE</v>
          </cell>
          <cell r="C267">
            <v>-1274476.8999999999</v>
          </cell>
          <cell r="D267">
            <v>-1270399.72</v>
          </cell>
        </row>
        <row r="268">
          <cell r="A268">
            <v>2120053</v>
          </cell>
          <cell r="B268" t="str">
            <v>LIAB GAS PURC FROM SPMK TRANSW</v>
          </cell>
          <cell r="C268">
            <v>-20000752.870000001</v>
          </cell>
          <cell r="D268">
            <v>-10243339.890000001</v>
          </cell>
        </row>
        <row r="269">
          <cell r="A269">
            <v>2120054</v>
          </cell>
          <cell r="B269" t="str">
            <v>LIAB GAS PURC FROM SPMK PG&amp;E</v>
          </cell>
          <cell r="C269">
            <v>-8588.15</v>
          </cell>
          <cell r="D269">
            <v>-333868.2</v>
          </cell>
        </row>
        <row r="270">
          <cell r="A270">
            <v>2120055</v>
          </cell>
          <cell r="B270" t="str">
            <v>AP GAS PURCH KERN RIVER TRANS</v>
          </cell>
          <cell r="C270">
            <v>-57197.83</v>
          </cell>
          <cell r="D270">
            <v>-136927.22</v>
          </cell>
        </row>
        <row r="271">
          <cell r="A271">
            <v>2120058</v>
          </cell>
          <cell r="B271" t="str">
            <v>AP JUNE 1985 RATE REF PEND LG</v>
          </cell>
          <cell r="C271">
            <v>-16898</v>
          </cell>
          <cell r="D271">
            <v>-16898</v>
          </cell>
        </row>
        <row r="272">
          <cell r="A272">
            <v>2120061</v>
          </cell>
          <cell r="B272" t="str">
            <v>AP DEC 1985 RATE REF PEND LEG</v>
          </cell>
          <cell r="C272">
            <v>-6002</v>
          </cell>
          <cell r="D272">
            <v>-6002</v>
          </cell>
        </row>
        <row r="273">
          <cell r="A273">
            <v>2120064</v>
          </cell>
          <cell r="B273" t="str">
            <v>AP DEC 87 RATE REF PEND LEGINV</v>
          </cell>
          <cell r="C273">
            <v>-328291</v>
          </cell>
          <cell r="D273">
            <v>-328291</v>
          </cell>
        </row>
        <row r="274">
          <cell r="A274">
            <v>2120065</v>
          </cell>
          <cell r="B274" t="str">
            <v>AP UNCLMD &amp; UNDEL REFCHK APR 91</v>
          </cell>
          <cell r="C274">
            <v>52765.1</v>
          </cell>
          <cell r="D274">
            <v>52765.1</v>
          </cell>
        </row>
        <row r="275">
          <cell r="A275">
            <v>2120067</v>
          </cell>
          <cell r="B275" t="str">
            <v>AP MAY 91 RATE RFD PNDG LGL DSP</v>
          </cell>
          <cell r="C275">
            <v>-74293</v>
          </cell>
          <cell r="D275">
            <v>-74293</v>
          </cell>
        </row>
        <row r="276">
          <cell r="A276">
            <v>2120073</v>
          </cell>
          <cell r="B276" t="str">
            <v>AP JAN 98 CAT REFUND</v>
          </cell>
          <cell r="C276">
            <v>1674187.63</v>
          </cell>
          <cell r="D276">
            <v>1674187.63</v>
          </cell>
        </row>
        <row r="277">
          <cell r="A277">
            <v>2120074</v>
          </cell>
          <cell r="B277" t="str">
            <v>ACCRUED LIABILITY FOR REGULATORY PROGRA</v>
          </cell>
          <cell r="C277">
            <v>-824459</v>
          </cell>
          <cell r="D277">
            <v>-824459</v>
          </cell>
        </row>
        <row r="278">
          <cell r="A278">
            <v>2120075</v>
          </cell>
          <cell r="B278" t="str">
            <v>DSM ACCRUED LIABILITY ACCOUNT</v>
          </cell>
          <cell r="C278">
            <v>-145487.41</v>
          </cell>
          <cell r="D278">
            <v>-145487.41</v>
          </cell>
        </row>
        <row r="279">
          <cell r="A279">
            <v>2120077</v>
          </cell>
          <cell r="B279" t="str">
            <v>LIHEAP A/P</v>
          </cell>
          <cell r="C279">
            <v>20661.060000000001</v>
          </cell>
          <cell r="D279">
            <v>22792.44</v>
          </cell>
        </row>
        <row r="280">
          <cell r="A280">
            <v>2120078</v>
          </cell>
          <cell r="B280" t="str">
            <v>MERGER CREDIT</v>
          </cell>
          <cell r="C280">
            <v>67534.759999999995</v>
          </cell>
          <cell r="D280">
            <v>297.33999999999997</v>
          </cell>
        </row>
        <row r="281">
          <cell r="A281">
            <v>2120079</v>
          </cell>
          <cell r="B281" t="str">
            <v>NOV 99 CFCA REFUND</v>
          </cell>
          <cell r="C281">
            <v>-31.71</v>
          </cell>
          <cell r="D281">
            <v>0</v>
          </cell>
        </row>
        <row r="282">
          <cell r="A282">
            <v>2120080</v>
          </cell>
          <cell r="B282" t="str">
            <v>AP INTER BUSINESS UNIT ACCOUNT</v>
          </cell>
          <cell r="C282">
            <v>-80990.12</v>
          </cell>
          <cell r="D282">
            <v>-80990.12</v>
          </cell>
        </row>
        <row r="283">
          <cell r="A283">
            <v>2120095</v>
          </cell>
          <cell r="B283" t="str">
            <v>ACCOUNTS PAYABLE</v>
          </cell>
          <cell r="C283">
            <v>-7342509.5499999998</v>
          </cell>
          <cell r="D283">
            <v>-14878975.67</v>
          </cell>
        </row>
        <row r="284">
          <cell r="A284">
            <v>2120124</v>
          </cell>
          <cell r="B284" t="str">
            <v>ACCRUALS-OTHER-SEE PROJ ACCTG</v>
          </cell>
          <cell r="C284">
            <v>108900</v>
          </cell>
          <cell r="D284">
            <v>-3516372.42</v>
          </cell>
        </row>
        <row r="285">
          <cell r="A285">
            <v>2120126</v>
          </cell>
          <cell r="B285" t="str">
            <v>ACCRUALS-SONGS-SEE PROJ ACCTG</v>
          </cell>
          <cell r="C285">
            <v>0</v>
          </cell>
          <cell r="D285">
            <v>-532662</v>
          </cell>
        </row>
        <row r="286">
          <cell r="A286">
            <v>2120212</v>
          </cell>
          <cell r="B286" t="str">
            <v>A/P-RETIREE BILLINGS-DENTAL</v>
          </cell>
          <cell r="C286">
            <v>-11162.63</v>
          </cell>
          <cell r="D286">
            <v>-8245.0400000000009</v>
          </cell>
        </row>
        <row r="287">
          <cell r="A287">
            <v>2120214</v>
          </cell>
          <cell r="B287" t="str">
            <v>A/P-RETIREE BILLINGS-MEDICAL</v>
          </cell>
          <cell r="C287">
            <v>-179269.28</v>
          </cell>
          <cell r="D287">
            <v>-101675.01</v>
          </cell>
        </row>
        <row r="288">
          <cell r="A288">
            <v>2120241</v>
          </cell>
          <cell r="B288" t="str">
            <v>TRANSAMERICA-ADD</v>
          </cell>
          <cell r="C288">
            <v>-69500</v>
          </cell>
          <cell r="D288">
            <v>-290701.93</v>
          </cell>
        </row>
        <row r="289">
          <cell r="A289">
            <v>2124001</v>
          </cell>
          <cell r="B289" t="str">
            <v>401K INCENTIVE MATCH</v>
          </cell>
          <cell r="C289">
            <v>-2150070.2400000002</v>
          </cell>
          <cell r="D289">
            <v>0</v>
          </cell>
        </row>
        <row r="290">
          <cell r="A290">
            <v>2125000</v>
          </cell>
          <cell r="B290" t="str">
            <v>A/P-ACCRUAL</v>
          </cell>
          <cell r="C290">
            <v>26182.7</v>
          </cell>
          <cell r="D290">
            <v>-1253342.97</v>
          </cell>
        </row>
        <row r="291">
          <cell r="A291">
            <v>2126000</v>
          </cell>
          <cell r="B291" t="str">
            <v>A/P-EMPLOYEE (RECONCILIATION ACCOUNT)</v>
          </cell>
          <cell r="C291">
            <v>-25578</v>
          </cell>
          <cell r="D291">
            <v>0</v>
          </cell>
        </row>
        <row r="292">
          <cell r="A292">
            <v>2126011</v>
          </cell>
          <cell r="B292" t="str">
            <v>A/P UNPAID COMPENSATION AWARDS</v>
          </cell>
          <cell r="C292">
            <v>-39618.559999999998</v>
          </cell>
          <cell r="D292">
            <v>-39618.559999999998</v>
          </cell>
        </row>
        <row r="293">
          <cell r="A293">
            <v>2126012</v>
          </cell>
          <cell r="B293" t="str">
            <v>A/P RETIREMENT GIFT ACCOUNT</v>
          </cell>
          <cell r="C293">
            <v>183.42</v>
          </cell>
          <cell r="D293">
            <v>183.42</v>
          </cell>
        </row>
        <row r="294">
          <cell r="A294">
            <v>2126013</v>
          </cell>
          <cell r="B294" t="str">
            <v>A/P STATE REGULATORY FEE</v>
          </cell>
          <cell r="C294">
            <v>-1141834.28</v>
          </cell>
          <cell r="D294">
            <v>-1603921.21</v>
          </cell>
        </row>
        <row r="295">
          <cell r="A295">
            <v>2126014</v>
          </cell>
          <cell r="B295" t="str">
            <v>A/P FIRST MORTGAGE BOND REACQ</v>
          </cell>
          <cell r="C295">
            <v>1147.6300000000001</v>
          </cell>
          <cell r="D295">
            <v>1147.6300000000001</v>
          </cell>
        </row>
        <row r="296">
          <cell r="A296">
            <v>2126015</v>
          </cell>
          <cell r="B296" t="str">
            <v>A/P CUS CONT UN WAY GAS ASST F</v>
          </cell>
          <cell r="C296">
            <v>80.14</v>
          </cell>
          <cell r="D296">
            <v>80.14</v>
          </cell>
        </row>
        <row r="297">
          <cell r="A297">
            <v>2126016</v>
          </cell>
          <cell r="B297" t="str">
            <v>A/P MOBILE HOME PK SURCHARGE</v>
          </cell>
          <cell r="C297">
            <v>-57232.66</v>
          </cell>
          <cell r="D297">
            <v>-72146.12</v>
          </cell>
        </row>
        <row r="298">
          <cell r="A298">
            <v>2126017</v>
          </cell>
          <cell r="B298" t="str">
            <v>MUNI SURCH PAY XPORTED GAS MUNI SURCH</v>
          </cell>
          <cell r="C298">
            <v>-14439850.130000001</v>
          </cell>
          <cell r="D298">
            <v>-12946942.640000001</v>
          </cell>
        </row>
        <row r="299">
          <cell r="A299">
            <v>2126018</v>
          </cell>
          <cell r="B299" t="str">
            <v>TS TAX PAY XPORTED GAS UTIL USERS TAX</v>
          </cell>
          <cell r="C299">
            <v>-1031182.09</v>
          </cell>
          <cell r="D299">
            <v>-425890.95</v>
          </cell>
        </row>
        <row r="300">
          <cell r="A300">
            <v>2126019</v>
          </cell>
          <cell r="B300" t="str">
            <v>A/P EMP CONT TO UNITED WAY CSH</v>
          </cell>
          <cell r="C300">
            <v>-1485</v>
          </cell>
          <cell r="D300">
            <v>-1485</v>
          </cell>
        </row>
        <row r="301">
          <cell r="A301">
            <v>2126020</v>
          </cell>
          <cell r="B301" t="str">
            <v>A/P PAYROLL DED FOR UNITED WAY</v>
          </cell>
          <cell r="C301">
            <v>-2492130.71</v>
          </cell>
          <cell r="D301">
            <v>-2226499.48</v>
          </cell>
        </row>
        <row r="302">
          <cell r="A302">
            <v>2126021</v>
          </cell>
          <cell r="B302" t="str">
            <v>A/P PENSION PLAN COSTS</v>
          </cell>
          <cell r="C302">
            <v>0</v>
          </cell>
          <cell r="D302">
            <v>-997137.25</v>
          </cell>
        </row>
        <row r="303">
          <cell r="A303">
            <v>2126022</v>
          </cell>
          <cell r="B303" t="str">
            <v>A/P PAYROLL DED UNION DUES</v>
          </cell>
          <cell r="C303">
            <v>3535.15</v>
          </cell>
          <cell r="D303">
            <v>3557.43</v>
          </cell>
        </row>
        <row r="304">
          <cell r="A304">
            <v>2126023</v>
          </cell>
          <cell r="B304" t="str">
            <v>A/P PAYROLL DED PLPAC</v>
          </cell>
          <cell r="C304">
            <v>-2115.1799999999998</v>
          </cell>
          <cell r="D304">
            <v>-2106.4899999999998</v>
          </cell>
        </row>
        <row r="305">
          <cell r="A305">
            <v>2126024</v>
          </cell>
          <cell r="B305" t="str">
            <v>A/P PR DED EMPL AC DT DSM INS</v>
          </cell>
          <cell r="C305">
            <v>-94414.97</v>
          </cell>
          <cell r="D305">
            <v>-87264.7</v>
          </cell>
        </row>
        <row r="306">
          <cell r="A306">
            <v>2126025</v>
          </cell>
          <cell r="B306" t="str">
            <v>A/P EMPL CONT ADDTL RET SAV PL</v>
          </cell>
          <cell r="C306">
            <v>101001.62</v>
          </cell>
          <cell r="D306">
            <v>101001.62</v>
          </cell>
        </row>
        <row r="307">
          <cell r="A307">
            <v>2126026</v>
          </cell>
          <cell r="B307" t="str">
            <v>A/P EMPL CONTR BASIC RET SAV P</v>
          </cell>
          <cell r="C307">
            <v>-53669.98</v>
          </cell>
          <cell r="D307">
            <v>83468.67</v>
          </cell>
        </row>
        <row r="308">
          <cell r="A308">
            <v>2126027</v>
          </cell>
          <cell r="B308" t="str">
            <v>A/P EMP CONT VOL DISABIL PLAN</v>
          </cell>
          <cell r="C308">
            <v>-876</v>
          </cell>
          <cell r="D308">
            <v>-876</v>
          </cell>
        </row>
        <row r="309">
          <cell r="A309">
            <v>2126028</v>
          </cell>
          <cell r="B309" t="str">
            <v>A/P PAYROLL DED CREDIT UNION</v>
          </cell>
          <cell r="C309">
            <v>76943.759999999995</v>
          </cell>
          <cell r="D309">
            <v>76824.759999999995</v>
          </cell>
        </row>
        <row r="310">
          <cell r="A310">
            <v>2126030</v>
          </cell>
          <cell r="B310" t="str">
            <v>MUNI PAYB NGV BILL &amp; COLL</v>
          </cell>
          <cell r="C310">
            <v>2162.0500000000002</v>
          </cell>
          <cell r="D310">
            <v>1572.88</v>
          </cell>
        </row>
        <row r="311">
          <cell r="A311">
            <v>2126031</v>
          </cell>
          <cell r="B311" t="str">
            <v>WORKERS COMP PAYMENTS PAYABLE</v>
          </cell>
          <cell r="C311">
            <v>-205058.18</v>
          </cell>
          <cell r="D311">
            <v>-205058.18</v>
          </cell>
        </row>
        <row r="312">
          <cell r="A312">
            <v>2126032</v>
          </cell>
          <cell r="B312" t="str">
            <v>A/P PAYROLL DEDN LONG TERM CARE</v>
          </cell>
          <cell r="C312">
            <v>12126.74</v>
          </cell>
          <cell r="D312">
            <v>10070.66</v>
          </cell>
        </row>
        <row r="313">
          <cell r="A313">
            <v>2126033</v>
          </cell>
          <cell r="B313" t="str">
            <v>EMPLOYEE 401K LOAN REPAYMENT</v>
          </cell>
          <cell r="C313">
            <v>13053.84</v>
          </cell>
          <cell r="D313">
            <v>13168.2</v>
          </cell>
        </row>
        <row r="314">
          <cell r="A314">
            <v>2126034</v>
          </cell>
          <cell r="B314" t="str">
            <v>A/P EMPLOYEE PERSONAL AIR EXP</v>
          </cell>
          <cell r="C314">
            <v>535</v>
          </cell>
          <cell r="D314">
            <v>535</v>
          </cell>
        </row>
        <row r="315">
          <cell r="A315">
            <v>2126035</v>
          </cell>
          <cell r="B315" t="str">
            <v>A/P UNITED WAY FUNDRAISERS</v>
          </cell>
          <cell r="C315">
            <v>296030.28000000003</v>
          </cell>
          <cell r="D315">
            <v>296030.28000000003</v>
          </cell>
        </row>
        <row r="316">
          <cell r="A316">
            <v>2126036</v>
          </cell>
          <cell r="B316" t="str">
            <v>G.A.S. WORKS CAMPAIGN</v>
          </cell>
          <cell r="C316">
            <v>1450175.16</v>
          </cell>
          <cell r="D316">
            <v>1450175.16</v>
          </cell>
        </row>
        <row r="317">
          <cell r="A317">
            <v>2126037</v>
          </cell>
          <cell r="B317" t="str">
            <v>A/P PAYROL DED HEALTHCARE CH AC</v>
          </cell>
          <cell r="C317">
            <v>-782896.92</v>
          </cell>
          <cell r="D317">
            <v>-470192.05</v>
          </cell>
        </row>
        <row r="318">
          <cell r="A318">
            <v>2126038</v>
          </cell>
          <cell r="B318" t="str">
            <v>A/P PYRL DED DEPENDENTCAR CH AC</v>
          </cell>
          <cell r="C318">
            <v>-577506.99</v>
          </cell>
          <cell r="D318">
            <v>-363436.4</v>
          </cell>
        </row>
        <row r="319">
          <cell r="A319">
            <v>2126039</v>
          </cell>
          <cell r="B319" t="str">
            <v>SINKING FND &amp;RENEWL FND PYMTS</v>
          </cell>
          <cell r="C319">
            <v>33571.35</v>
          </cell>
          <cell r="D319">
            <v>33571.35</v>
          </cell>
        </row>
        <row r="320">
          <cell r="A320">
            <v>2126040</v>
          </cell>
          <cell r="B320" t="str">
            <v>GAS DUE OTHERS</v>
          </cell>
          <cell r="C320">
            <v>0</v>
          </cell>
          <cell r="D320">
            <v>-93375.63</v>
          </cell>
        </row>
        <row r="321">
          <cell r="A321">
            <v>2126041</v>
          </cell>
          <cell r="B321" t="str">
            <v>OTHER CUR &amp; ACCRUED LIAB</v>
          </cell>
          <cell r="C321">
            <v>0</v>
          </cell>
          <cell r="D321">
            <v>-233.03</v>
          </cell>
        </row>
        <row r="322">
          <cell r="A322">
            <v>2126042</v>
          </cell>
          <cell r="B322" t="str">
            <v>ADV PYMT RECVD MISC SALES</v>
          </cell>
          <cell r="C322">
            <v>-1187390.74</v>
          </cell>
          <cell r="D322">
            <v>-1009989.2</v>
          </cell>
        </row>
        <row r="323">
          <cell r="A323">
            <v>2126043</v>
          </cell>
          <cell r="B323" t="str">
            <v>MISC DEF CR SUNDRY CURRENT</v>
          </cell>
          <cell r="C323">
            <v>-122029436.31999999</v>
          </cell>
          <cell r="D323">
            <v>-176956570.30000001</v>
          </cell>
        </row>
        <row r="324">
          <cell r="A324">
            <v>2126044</v>
          </cell>
          <cell r="B324" t="str">
            <v>GUL INSURANCE</v>
          </cell>
          <cell r="C324">
            <v>1170960.6000000001</v>
          </cell>
          <cell r="D324">
            <v>2068986.15</v>
          </cell>
        </row>
        <row r="325">
          <cell r="A325">
            <v>2126045</v>
          </cell>
          <cell r="B325" t="str">
            <v>MISC DEF CR LEVEL PYMT PLAN</v>
          </cell>
          <cell r="C325">
            <v>-2141985</v>
          </cell>
          <cell r="D325">
            <v>-8704332</v>
          </cell>
        </row>
        <row r="326">
          <cell r="A326">
            <v>2126047</v>
          </cell>
          <cell r="B326" t="str">
            <v>UNIVERSAL LIFE INS PAYR DEDUCT</v>
          </cell>
          <cell r="C326">
            <v>-2558053.61</v>
          </cell>
          <cell r="D326">
            <v>-3404190.35</v>
          </cell>
        </row>
        <row r="327">
          <cell r="A327">
            <v>2126048</v>
          </cell>
          <cell r="B327" t="str">
            <v>EMPL OPTIONAL LIFE INSURANCE</v>
          </cell>
          <cell r="C327">
            <v>-1240260.5</v>
          </cell>
          <cell r="D327">
            <v>-1240260.5</v>
          </cell>
        </row>
        <row r="328">
          <cell r="A328">
            <v>2126049</v>
          </cell>
          <cell r="B328" t="str">
            <v>L.A. CITY VANPOOL SUBSIDY</v>
          </cell>
          <cell r="C328">
            <v>0</v>
          </cell>
          <cell r="D328">
            <v>-180</v>
          </cell>
        </row>
        <row r="329">
          <cell r="A329">
            <v>2126050</v>
          </cell>
          <cell r="B329" t="str">
            <v>OFFSET FOR UNBILLED MAIN &amp; SERVICES</v>
          </cell>
          <cell r="C329">
            <v>-72804.25</v>
          </cell>
          <cell r="D329">
            <v>-2126982.5099999998</v>
          </cell>
        </row>
        <row r="330">
          <cell r="A330">
            <v>2126051</v>
          </cell>
          <cell r="B330" t="str">
            <v>INCOME TAX COMPONENT OF CONTRIBUTIONS A</v>
          </cell>
          <cell r="C330">
            <v>-3055594.98</v>
          </cell>
          <cell r="D330">
            <v>-2607525.5299999998</v>
          </cell>
        </row>
        <row r="331">
          <cell r="A331">
            <v>2126052</v>
          </cell>
          <cell r="B331" t="str">
            <v>RESVE FOR LOSS OF GAS SUP PROJ</v>
          </cell>
          <cell r="C331">
            <v>0</v>
          </cell>
          <cell r="D331">
            <v>-501075</v>
          </cell>
        </row>
        <row r="332">
          <cell r="A332">
            <v>2126060</v>
          </cell>
          <cell r="B332" t="str">
            <v>STRATEGIC COLLABORATION LIABILITY</v>
          </cell>
          <cell r="C332">
            <v>-752857.54</v>
          </cell>
          <cell r="D332">
            <v>-1756417.5</v>
          </cell>
        </row>
        <row r="333">
          <cell r="A333">
            <v>2126101</v>
          </cell>
          <cell r="B333" t="str">
            <v>GOODS RECEIVED/INVOICE RECEIVED CLEARIN</v>
          </cell>
          <cell r="C333">
            <v>-753514.48</v>
          </cell>
          <cell r="D333">
            <v>-914880.46</v>
          </cell>
        </row>
        <row r="334">
          <cell r="A334">
            <v>2126103</v>
          </cell>
          <cell r="B334" t="str">
            <v>CONSUMPTION LIABILITY ACCOUNT</v>
          </cell>
          <cell r="C334">
            <v>-12791.5</v>
          </cell>
          <cell r="D334">
            <v>-192439.61</v>
          </cell>
        </row>
        <row r="335">
          <cell r="A335">
            <v>2126105</v>
          </cell>
          <cell r="B335" t="str">
            <v>GR/IR ADJUSTMENT ACCT</v>
          </cell>
          <cell r="C335">
            <v>-3067.37</v>
          </cell>
          <cell r="D335">
            <v>0</v>
          </cell>
        </row>
        <row r="336">
          <cell r="A336">
            <v>2129001</v>
          </cell>
          <cell r="B336" t="str">
            <v>A/P-VERIFIED-PAC INTER TRANS C</v>
          </cell>
          <cell r="C336">
            <v>750000</v>
          </cell>
          <cell r="D336">
            <v>0</v>
          </cell>
        </row>
        <row r="337">
          <cell r="A337">
            <v>2129004</v>
          </cell>
          <cell r="B337" t="str">
            <v>A/P-SO CAL CONS FIN CO</v>
          </cell>
          <cell r="C337">
            <v>-82677.149999999994</v>
          </cell>
          <cell r="D337">
            <v>-82677.149999999994</v>
          </cell>
        </row>
        <row r="338">
          <cell r="A338">
            <v>2129005</v>
          </cell>
          <cell r="B338" t="str">
            <v>A/P-EMS</v>
          </cell>
          <cell r="C338">
            <v>-44432.27</v>
          </cell>
          <cell r="D338">
            <v>-44534.43</v>
          </cell>
        </row>
        <row r="339">
          <cell r="A339">
            <v>2129007</v>
          </cell>
          <cell r="B339" t="str">
            <v>A/P-AIG TRADING COMPANY</v>
          </cell>
          <cell r="C339">
            <v>-14850</v>
          </cell>
          <cell r="D339">
            <v>-24189</v>
          </cell>
        </row>
        <row r="340">
          <cell r="A340">
            <v>2129018</v>
          </cell>
          <cell r="B340" t="str">
            <v>A/P-FWSC</v>
          </cell>
          <cell r="C340">
            <v>-419115.06</v>
          </cell>
          <cell r="D340">
            <v>-957853.83</v>
          </cell>
        </row>
        <row r="341">
          <cell r="A341">
            <v>2129019</v>
          </cell>
          <cell r="B341" t="str">
            <v>A/P-(FWSC) PMTS. BY WIRE TRANSFER</v>
          </cell>
          <cell r="C341">
            <v>0</v>
          </cell>
          <cell r="D341">
            <v>611984.88</v>
          </cell>
        </row>
        <row r="342">
          <cell r="A342">
            <v>2129104</v>
          </cell>
          <cell r="B342" t="str">
            <v>A/P AFFIL-SEMPRA ENERGY INTERNATIONAL</v>
          </cell>
          <cell r="C342">
            <v>0</v>
          </cell>
          <cell r="D342">
            <v>-336868.24</v>
          </cell>
        </row>
        <row r="343">
          <cell r="A343">
            <v>2130001</v>
          </cell>
          <cell r="B343" t="str">
            <v>CUST DEPS GAS</v>
          </cell>
          <cell r="C343">
            <v>-32788164.129999999</v>
          </cell>
          <cell r="D343">
            <v>-33571334.159999996</v>
          </cell>
        </row>
        <row r="344">
          <cell r="A344">
            <v>2130002</v>
          </cell>
          <cell r="B344" t="str">
            <v>CUST DEPS UNPOSTED TRANSACTION</v>
          </cell>
          <cell r="C344">
            <v>1240.3800000000001</v>
          </cell>
          <cell r="D344">
            <v>1240.3800000000001</v>
          </cell>
        </row>
        <row r="345">
          <cell r="A345">
            <v>2130003</v>
          </cell>
          <cell r="B345" t="str">
            <v>UNPOSTED CASH TRANSACTION-235.501</v>
          </cell>
          <cell r="C345">
            <v>-16050</v>
          </cell>
          <cell r="D345">
            <v>-16050</v>
          </cell>
        </row>
        <row r="346">
          <cell r="A346">
            <v>2130004</v>
          </cell>
          <cell r="B346" t="str">
            <v>UNPOSTED CASH TRANSACTION-235.502</v>
          </cell>
          <cell r="C346">
            <v>16499</v>
          </cell>
          <cell r="D346">
            <v>16499</v>
          </cell>
        </row>
        <row r="347">
          <cell r="A347">
            <v>2160009</v>
          </cell>
          <cell r="B347" t="str">
            <v>EMPLOYEE UNITED WAY</v>
          </cell>
          <cell r="C347">
            <v>563117.56000000006</v>
          </cell>
          <cell r="D347">
            <v>8807.77</v>
          </cell>
        </row>
        <row r="348">
          <cell r="A348">
            <v>2160012</v>
          </cell>
          <cell r="B348" t="str">
            <v>EMPLOYEE PARK/VANPOOL</v>
          </cell>
          <cell r="C348">
            <v>-4123.5</v>
          </cell>
          <cell r="D348">
            <v>2102.5</v>
          </cell>
        </row>
        <row r="349">
          <cell r="A349">
            <v>2160014</v>
          </cell>
          <cell r="B349" t="str">
            <v>HEALTHCARE FSA</v>
          </cell>
          <cell r="C349">
            <v>769341.34</v>
          </cell>
          <cell r="D349">
            <v>0</v>
          </cell>
        </row>
        <row r="350">
          <cell r="A350">
            <v>2160015</v>
          </cell>
          <cell r="B350" t="str">
            <v>DEPENDENT CARE FSA</v>
          </cell>
          <cell r="C350">
            <v>635542.86</v>
          </cell>
          <cell r="D350">
            <v>0</v>
          </cell>
        </row>
        <row r="351">
          <cell r="A351">
            <v>2160018</v>
          </cell>
          <cell r="B351" t="str">
            <v>LONG-TERM CARE INSURANCE</v>
          </cell>
          <cell r="C351">
            <v>3220.47</v>
          </cell>
          <cell r="D351">
            <v>0</v>
          </cell>
        </row>
        <row r="352">
          <cell r="A352">
            <v>2160029</v>
          </cell>
          <cell r="B352" t="str">
            <v>AP AUDITED PAYROLLS</v>
          </cell>
          <cell r="C352">
            <v>-13618635.529999999</v>
          </cell>
          <cell r="D352">
            <v>-9681772.5399999991</v>
          </cell>
        </row>
        <row r="353">
          <cell r="A353">
            <v>2160030</v>
          </cell>
          <cell r="B353" t="str">
            <v>AP UNAUDITED PAYROLLS</v>
          </cell>
          <cell r="C353">
            <v>-31594742.969999999</v>
          </cell>
          <cell r="D353">
            <v>-40463040.229999997</v>
          </cell>
        </row>
        <row r="354">
          <cell r="A354">
            <v>2160031</v>
          </cell>
          <cell r="B354" t="str">
            <v>AP PAYROLL ADJUSTMENTS</v>
          </cell>
          <cell r="C354">
            <v>-751.45</v>
          </cell>
          <cell r="D354">
            <v>-751.45</v>
          </cell>
        </row>
        <row r="355">
          <cell r="A355">
            <v>2163002</v>
          </cell>
          <cell r="B355" t="str">
            <v>EMPLOYEE WITHHOLD FICA</v>
          </cell>
          <cell r="C355">
            <v>69776.649999999994</v>
          </cell>
          <cell r="D355">
            <v>0</v>
          </cell>
        </row>
        <row r="356">
          <cell r="A356">
            <v>2163003</v>
          </cell>
          <cell r="B356" t="str">
            <v>EMPLOYER  FICA</v>
          </cell>
          <cell r="C356">
            <v>15306.37</v>
          </cell>
          <cell r="D356">
            <v>0</v>
          </cell>
        </row>
        <row r="357">
          <cell r="A357">
            <v>2163004</v>
          </cell>
          <cell r="B357" t="str">
            <v>EMPLOYEE WITHHOLD SIT</v>
          </cell>
          <cell r="C357">
            <v>10775.42</v>
          </cell>
          <cell r="D357">
            <v>0</v>
          </cell>
        </row>
        <row r="358">
          <cell r="A358">
            <v>2163005</v>
          </cell>
          <cell r="B358" t="str">
            <v>EMPLOYEE WITHHOLD SDI/UC</v>
          </cell>
          <cell r="C358">
            <v>299.60000000000002</v>
          </cell>
          <cell r="D358">
            <v>0</v>
          </cell>
        </row>
        <row r="359">
          <cell r="A359">
            <v>2163010</v>
          </cell>
          <cell r="B359" t="str">
            <v>ACCRUED USE TAX-CA</v>
          </cell>
          <cell r="C359">
            <v>-39705.67</v>
          </cell>
          <cell r="D359">
            <v>-33489.83</v>
          </cell>
        </row>
        <row r="360">
          <cell r="A360">
            <v>2163014</v>
          </cell>
          <cell r="B360" t="str">
            <v>TAXES ACCRUED FED PAYROLL TAX</v>
          </cell>
          <cell r="C360">
            <v>-815779.86</v>
          </cell>
          <cell r="D360">
            <v>-1237141.3799999999</v>
          </cell>
        </row>
        <row r="361">
          <cell r="A361">
            <v>2163015</v>
          </cell>
          <cell r="B361" t="str">
            <v>TAXES ACCRUED STATE PAYRL TAX</v>
          </cell>
          <cell r="C361">
            <v>-8440.73</v>
          </cell>
          <cell r="D361">
            <v>-45970.16</v>
          </cell>
        </row>
        <row r="362">
          <cell r="A362">
            <v>2163016</v>
          </cell>
          <cell r="B362" t="str">
            <v>TAXES ACCRUED AD VALOREM</v>
          </cell>
          <cell r="C362">
            <v>-5349753.49</v>
          </cell>
          <cell r="D362">
            <v>0</v>
          </cell>
        </row>
        <row r="363">
          <cell r="A363">
            <v>2163017</v>
          </cell>
          <cell r="B363" t="str">
            <v>ACCRUED LOCAL FRANCHISE PYMTS</v>
          </cell>
          <cell r="C363">
            <v>-17108164.050000001</v>
          </cell>
          <cell r="D363">
            <v>-27091331.559999999</v>
          </cell>
        </row>
        <row r="364">
          <cell r="A364">
            <v>2163044</v>
          </cell>
          <cell r="B364" t="str">
            <v>FED CNG FUEL TAX</v>
          </cell>
          <cell r="C364">
            <v>-8476.85</v>
          </cell>
          <cell r="D364">
            <v>0</v>
          </cell>
        </row>
        <row r="365">
          <cell r="A365">
            <v>2165001</v>
          </cell>
          <cell r="B365" t="str">
            <v>RIVERSIDE COUNTY TS TAX</v>
          </cell>
          <cell r="C365">
            <v>-6685.54</v>
          </cell>
          <cell r="D365">
            <v>-6685.54</v>
          </cell>
        </row>
        <row r="366">
          <cell r="A366">
            <v>2165002</v>
          </cell>
          <cell r="B366" t="str">
            <v>EMP DISABLTY INS TAX DEDS</v>
          </cell>
          <cell r="C366">
            <v>6951489.8600000003</v>
          </cell>
          <cell r="D366">
            <v>33727.870000000003</v>
          </cell>
        </row>
        <row r="367">
          <cell r="A367">
            <v>2165003</v>
          </cell>
          <cell r="B367" t="str">
            <v>AMTS WTHLD FOR EMP FIT</v>
          </cell>
          <cell r="C367">
            <v>3164576.29</v>
          </cell>
          <cell r="D367">
            <v>1661095.34</v>
          </cell>
        </row>
        <row r="368">
          <cell r="A368">
            <v>2165004</v>
          </cell>
          <cell r="B368" t="str">
            <v>EMP DEDS FED SOCIAL SECURITY</v>
          </cell>
          <cell r="C368">
            <v>623224.86</v>
          </cell>
          <cell r="D368">
            <v>-215704.52</v>
          </cell>
        </row>
        <row r="369">
          <cell r="A369">
            <v>2165005</v>
          </cell>
          <cell r="B369" t="str">
            <v>STATE LOCAL &amp;USE TAXES COLLECT</v>
          </cell>
          <cell r="C369">
            <v>-14281.56</v>
          </cell>
          <cell r="D369">
            <v>-14226.78</v>
          </cell>
        </row>
        <row r="370">
          <cell r="A370">
            <v>2165006</v>
          </cell>
          <cell r="B370" t="str">
            <v>AMTS WITHLD FOR PERS TAX DIVS</v>
          </cell>
          <cell r="C370">
            <v>-215.25</v>
          </cell>
          <cell r="D370">
            <v>-215.25</v>
          </cell>
        </row>
        <row r="371">
          <cell r="A371">
            <v>2165007</v>
          </cell>
          <cell r="B371" t="str">
            <v>LACTC TRANSPORTATION TAX</v>
          </cell>
          <cell r="C371">
            <v>-1091.28</v>
          </cell>
          <cell r="D371">
            <v>-1162.31</v>
          </cell>
        </row>
        <row r="372">
          <cell r="A372">
            <v>2165008</v>
          </cell>
          <cell r="B372" t="str">
            <v>UTILITY USERS TAX BILLED</v>
          </cell>
          <cell r="C372">
            <v>-8629230.0500000007</v>
          </cell>
          <cell r="D372">
            <v>-11621865.99</v>
          </cell>
        </row>
        <row r="373">
          <cell r="A373">
            <v>2165009</v>
          </cell>
          <cell r="B373" t="str">
            <v>AMTS WITHLD EMP STATE INC TAX</v>
          </cell>
          <cell r="C373">
            <v>-4656505.1100000003</v>
          </cell>
          <cell r="D373">
            <v>1722820.98</v>
          </cell>
        </row>
        <row r="374">
          <cell r="A374">
            <v>2165010</v>
          </cell>
          <cell r="B374" t="str">
            <v>FUEL CELL ST ENERGY TAX BILLED</v>
          </cell>
          <cell r="C374">
            <v>-87.09</v>
          </cell>
          <cell r="D374">
            <v>-246.71</v>
          </cell>
        </row>
        <row r="375">
          <cell r="A375">
            <v>2165011</v>
          </cell>
          <cell r="B375" t="str">
            <v>AMTS WITHLD STATE INC TAX OTHR</v>
          </cell>
          <cell r="C375">
            <v>10287.450000000001</v>
          </cell>
          <cell r="D375">
            <v>10287.450000000001</v>
          </cell>
        </row>
        <row r="376">
          <cell r="A376">
            <v>2165012</v>
          </cell>
          <cell r="B376" t="str">
            <v>BACKUP WITHHOLDING PMTS FED</v>
          </cell>
          <cell r="C376">
            <v>-2657.45</v>
          </cell>
          <cell r="D376">
            <v>-2657.45</v>
          </cell>
        </row>
        <row r="377">
          <cell r="A377">
            <v>2165013</v>
          </cell>
          <cell r="B377" t="str">
            <v>BACKUP WITHHOLDING PMTS STATE</v>
          </cell>
          <cell r="C377">
            <v>-5435.26</v>
          </cell>
          <cell r="D377">
            <v>-5435.26</v>
          </cell>
        </row>
        <row r="378">
          <cell r="A378">
            <v>2165014</v>
          </cell>
          <cell r="B378" t="str">
            <v>RIVERSIDE CO TS TAX</v>
          </cell>
          <cell r="C378">
            <v>-74.45</v>
          </cell>
          <cell r="D378">
            <v>-58.68</v>
          </cell>
        </row>
        <row r="379">
          <cell r="A379">
            <v>2165015</v>
          </cell>
          <cell r="B379" t="str">
            <v>SAN BERNARDINO CO TS TAX</v>
          </cell>
          <cell r="C379">
            <v>-52.64</v>
          </cell>
          <cell r="D379">
            <v>-68.55</v>
          </cell>
        </row>
        <row r="380">
          <cell r="A380">
            <v>2165016</v>
          </cell>
          <cell r="B380" t="str">
            <v>SANTA BARBARA CO TS TAX</v>
          </cell>
          <cell r="C380">
            <v>-17.82</v>
          </cell>
          <cell r="D380">
            <v>-14.82</v>
          </cell>
        </row>
        <row r="381">
          <cell r="A381">
            <v>2165017</v>
          </cell>
          <cell r="B381" t="str">
            <v>IMPERIAL CO LOCAL TS TAX</v>
          </cell>
          <cell r="C381">
            <v>-3.6</v>
          </cell>
          <cell r="D381">
            <v>-5.67</v>
          </cell>
        </row>
        <row r="382">
          <cell r="A382">
            <v>2165018</v>
          </cell>
          <cell r="B382" t="str">
            <v>ORANGE COUNTY LOCAL TS TAX</v>
          </cell>
          <cell r="C382">
            <v>-109.19</v>
          </cell>
          <cell r="D382">
            <v>-125.65</v>
          </cell>
        </row>
        <row r="383">
          <cell r="A383">
            <v>2165020</v>
          </cell>
          <cell r="B383" t="str">
            <v>NGV FUEL ST TAX  SALES OF NAT GAS  VEH</v>
          </cell>
          <cell r="C383">
            <v>-12589.57</v>
          </cell>
          <cell r="D383">
            <v>-17671.509999999998</v>
          </cell>
        </row>
        <row r="384">
          <cell r="A384">
            <v>2165021</v>
          </cell>
          <cell r="B384" t="str">
            <v>NGV FUEL FED TAX SALES OF CMPRSSD NAT G</v>
          </cell>
          <cell r="C384">
            <v>72998.539999999994</v>
          </cell>
          <cell r="D384">
            <v>10987.49</v>
          </cell>
        </row>
        <row r="385">
          <cell r="A385">
            <v>2165025</v>
          </cell>
          <cell r="B385" t="str">
            <v>FRESNO COUNTY DISTRICT TAX TRANSACTIONS</v>
          </cell>
          <cell r="C385">
            <v>-2</v>
          </cell>
          <cell r="D385">
            <v>-2.36</v>
          </cell>
        </row>
        <row r="386">
          <cell r="A386">
            <v>2165026</v>
          </cell>
          <cell r="B386" t="str">
            <v>SAN DIEGO COUNTY DIST TAX TRANSACTIONS</v>
          </cell>
          <cell r="C386">
            <v>-49.44</v>
          </cell>
          <cell r="D386">
            <v>-10.35</v>
          </cell>
        </row>
        <row r="387">
          <cell r="A387">
            <v>2165027</v>
          </cell>
          <cell r="B387" t="str">
            <v>VENTURA COUNTY SALES TAX</v>
          </cell>
          <cell r="C387">
            <v>0</v>
          </cell>
          <cell r="D387">
            <v>-0.09</v>
          </cell>
        </row>
        <row r="388">
          <cell r="A388">
            <v>2165032</v>
          </cell>
          <cell r="B388" t="str">
            <v>A/P COMBINED STATE-LOCAL TAX</v>
          </cell>
          <cell r="C388">
            <v>-131.91999999999999</v>
          </cell>
          <cell r="D388">
            <v>-15.32</v>
          </cell>
        </row>
        <row r="389">
          <cell r="A389">
            <v>2170006</v>
          </cell>
          <cell r="B389" t="str">
            <v>TAXES ACCRUED FED INCOME</v>
          </cell>
          <cell r="C389">
            <v>-16177001</v>
          </cell>
          <cell r="D389">
            <v>90297761</v>
          </cell>
        </row>
        <row r="390">
          <cell r="A390">
            <v>2170007</v>
          </cell>
          <cell r="B390" t="str">
            <v>TAX ACCRD STATE CORP FRAN TAX</v>
          </cell>
          <cell r="C390">
            <v>-4730003.91</v>
          </cell>
          <cell r="D390">
            <v>12790377.09</v>
          </cell>
        </row>
        <row r="391">
          <cell r="A391">
            <v>2170008</v>
          </cell>
          <cell r="B391" t="str">
            <v>ACCRUED FEDERAL INCOME TAXES (PRC)</v>
          </cell>
          <cell r="C391">
            <v>0</v>
          </cell>
          <cell r="D391">
            <v>-89398760</v>
          </cell>
        </row>
        <row r="392">
          <cell r="A392">
            <v>2170009</v>
          </cell>
          <cell r="B392" t="str">
            <v>ACCRUED STATE INCOME TAXES (PRC)</v>
          </cell>
          <cell r="C392">
            <v>0</v>
          </cell>
          <cell r="D392">
            <v>-17590625</v>
          </cell>
        </row>
        <row r="393">
          <cell r="A393">
            <v>2171000</v>
          </cell>
          <cell r="B393" t="str">
            <v>DEFERRED FIT-CURRENT</v>
          </cell>
          <cell r="C393">
            <v>0</v>
          </cell>
          <cell r="D393">
            <v>15025902</v>
          </cell>
        </row>
        <row r="394">
          <cell r="A394">
            <v>2172001</v>
          </cell>
          <cell r="B394" t="str">
            <v>TX REC CR-DEF FIT CURRENT</v>
          </cell>
          <cell r="C394">
            <v>15728123</v>
          </cell>
          <cell r="D394">
            <v>0</v>
          </cell>
        </row>
        <row r="395">
          <cell r="A395">
            <v>2172003</v>
          </cell>
          <cell r="B395" t="str">
            <v>TX REC CR-DEF SIT CURRENT</v>
          </cell>
          <cell r="C395">
            <v>8777512</v>
          </cell>
          <cell r="D395">
            <v>0</v>
          </cell>
        </row>
        <row r="396">
          <cell r="A396">
            <v>2173000</v>
          </cell>
          <cell r="B396" t="str">
            <v>DEFERRED SIT-CURRENT</v>
          </cell>
          <cell r="C396">
            <v>0</v>
          </cell>
          <cell r="D396">
            <v>10103512</v>
          </cell>
        </row>
        <row r="397">
          <cell r="A397">
            <v>2180007</v>
          </cell>
          <cell r="B397" t="str">
            <v>DIVIDENDS FROM SOCAL PREFERRED</v>
          </cell>
          <cell r="C397">
            <v>-215510.77</v>
          </cell>
          <cell r="D397">
            <v>-323266.13</v>
          </cell>
        </row>
        <row r="398">
          <cell r="A398">
            <v>2180008</v>
          </cell>
          <cell r="B398" t="str">
            <v>DIVIDENDS ACCRUED</v>
          </cell>
          <cell r="C398">
            <v>0</v>
          </cell>
          <cell r="D398">
            <v>-0.01</v>
          </cell>
        </row>
        <row r="399">
          <cell r="A399">
            <v>2183001</v>
          </cell>
          <cell r="B399" t="str">
            <v>INT ACCRUED ON LONG-TERM DEBT</v>
          </cell>
          <cell r="C399">
            <v>-17229801.899999999</v>
          </cell>
          <cell r="D399">
            <v>-11746142.49</v>
          </cell>
        </row>
        <row r="400">
          <cell r="A400">
            <v>2183002</v>
          </cell>
          <cell r="B400" t="str">
            <v>INT ACCRUED ON OTHR LIABILITY</v>
          </cell>
          <cell r="C400">
            <v>-10615878.42</v>
          </cell>
          <cell r="D400">
            <v>-12335420.810000001</v>
          </cell>
        </row>
        <row r="401">
          <cell r="A401">
            <v>2183003</v>
          </cell>
          <cell r="B401" t="str">
            <v>INT ACCRUED ON MED-TERM NOTES</v>
          </cell>
          <cell r="C401">
            <v>-5954250.0599999996</v>
          </cell>
          <cell r="D401">
            <v>-4844500.04</v>
          </cell>
        </row>
        <row r="402">
          <cell r="A402">
            <v>2183054</v>
          </cell>
          <cell r="B402" t="str">
            <v>INT ACCR RDD PROJECTS</v>
          </cell>
          <cell r="C402">
            <v>-15428.96</v>
          </cell>
          <cell r="D402">
            <v>-12519.61</v>
          </cell>
        </row>
        <row r="403">
          <cell r="A403">
            <v>2197050</v>
          </cell>
          <cell r="B403" t="str">
            <v>LEASED VEHICLE PAYABLE CLEARING-BLC</v>
          </cell>
          <cell r="C403">
            <v>12941.09</v>
          </cell>
          <cell r="D403">
            <v>9429.7999999999993</v>
          </cell>
        </row>
        <row r="404">
          <cell r="A404">
            <v>2197061</v>
          </cell>
          <cell r="B404" t="str">
            <v>CURRENT PORTION IBNR LIABILITY CONTRA</v>
          </cell>
          <cell r="C404">
            <v>-2697650</v>
          </cell>
          <cell r="D404">
            <v>0</v>
          </cell>
        </row>
        <row r="405">
          <cell r="A405">
            <v>2197063</v>
          </cell>
          <cell r="B405" t="str">
            <v>PROV WORKERS-CURRENT PORTION</v>
          </cell>
          <cell r="C405">
            <v>-12500000</v>
          </cell>
          <cell r="D405">
            <v>0</v>
          </cell>
        </row>
        <row r="406">
          <cell r="A406">
            <v>2200001</v>
          </cell>
          <cell r="B406" t="str">
            <v>DUE TO PARENT FROM SOCALGAS</v>
          </cell>
          <cell r="C406">
            <v>0</v>
          </cell>
          <cell r="D406">
            <v>-14324628.59</v>
          </cell>
        </row>
        <row r="407">
          <cell r="A407">
            <v>2330003</v>
          </cell>
          <cell r="B407" t="str">
            <v>FRST MRT BNDS SER Y 8-3/4 2021-ISSUANCE</v>
          </cell>
          <cell r="C407">
            <v>-150000000</v>
          </cell>
          <cell r="D407">
            <v>-150000000</v>
          </cell>
        </row>
        <row r="408">
          <cell r="A408">
            <v>2330004</v>
          </cell>
          <cell r="B408" t="str">
            <v>1ST MORTG BONDS SERIES Z-2002-ISSUANCES</v>
          </cell>
          <cell r="C408">
            <v>-100000000</v>
          </cell>
          <cell r="D408">
            <v>-100000000</v>
          </cell>
        </row>
        <row r="409">
          <cell r="A409">
            <v>2330006</v>
          </cell>
          <cell r="B409" t="str">
            <v>FIRST MORT BONDS  SERIES BB (7-3/8%) DU</v>
          </cell>
          <cell r="C409">
            <v>-100000000</v>
          </cell>
          <cell r="D409">
            <v>-100000000</v>
          </cell>
        </row>
        <row r="410">
          <cell r="A410">
            <v>2330008</v>
          </cell>
          <cell r="B410" t="str">
            <v>SERIES DD:FIRST MORT BONDS  (7-1/2%) DU</v>
          </cell>
          <cell r="C410">
            <v>-125000000</v>
          </cell>
          <cell r="D410">
            <v>-125000000</v>
          </cell>
        </row>
        <row r="411">
          <cell r="A411">
            <v>2330009</v>
          </cell>
          <cell r="B411" t="str">
            <v>SERIES EE:1ST MORT BONDS DUE 2025 NON-R</v>
          </cell>
          <cell r="C411">
            <v>-175000000</v>
          </cell>
          <cell r="D411">
            <v>-175000000</v>
          </cell>
        </row>
        <row r="412">
          <cell r="A412">
            <v>2330010</v>
          </cell>
          <cell r="B412" t="str">
            <v>SERIES FF:1ST MORT BONDS DUE2003  NON-R</v>
          </cell>
          <cell r="C412">
            <v>-100000000</v>
          </cell>
          <cell r="D412">
            <v>-100000000</v>
          </cell>
        </row>
        <row r="413">
          <cell r="A413">
            <v>2330014</v>
          </cell>
          <cell r="B413" t="str">
            <v>OLTD: SWSS FRC BND 7 1/2% R-10-ISSUANCE</v>
          </cell>
          <cell r="C413">
            <v>-7877038.2400000002</v>
          </cell>
          <cell r="D413">
            <v>-7877038.2400000002</v>
          </cell>
        </row>
        <row r="414">
          <cell r="A414">
            <v>2330015</v>
          </cell>
          <cell r="B414" t="str">
            <v>OTHER LONG-TERM DEBT:MED-TERM-ISSUANCES</v>
          </cell>
          <cell r="C414">
            <v>-195000000</v>
          </cell>
          <cell r="D414">
            <v>-225000000</v>
          </cell>
        </row>
        <row r="415">
          <cell r="A415">
            <v>2330017</v>
          </cell>
          <cell r="B415" t="str">
            <v>A/P OTH LONG-TRM DEBT DUE 1 YR</v>
          </cell>
          <cell r="C415">
            <v>0</v>
          </cell>
          <cell r="D415">
            <v>30000000</v>
          </cell>
        </row>
        <row r="416">
          <cell r="A416">
            <v>2355000</v>
          </cell>
          <cell r="B416" t="str">
            <v>CAC TAX-FEDERAL</v>
          </cell>
          <cell r="C416">
            <v>1718777.66</v>
          </cell>
          <cell r="D416">
            <v>1985511.55</v>
          </cell>
        </row>
        <row r="417">
          <cell r="A417">
            <v>2355001</v>
          </cell>
          <cell r="B417" t="str">
            <v>CAC TAX-STATE</v>
          </cell>
          <cell r="C417">
            <v>-358078.11</v>
          </cell>
          <cell r="D417">
            <v>-70064.45</v>
          </cell>
        </row>
        <row r="418">
          <cell r="A418">
            <v>2410013</v>
          </cell>
          <cell r="B418" t="str">
            <v>DEF FED INCOME TAXES-NON CRNT</v>
          </cell>
          <cell r="C418">
            <v>-366181191</v>
          </cell>
          <cell r="D418">
            <v>-370571770</v>
          </cell>
        </row>
        <row r="419">
          <cell r="A419">
            <v>2410014</v>
          </cell>
          <cell r="B419" t="str">
            <v>DEF TAX-CONTRIB IN AID OF CONS-FED</v>
          </cell>
          <cell r="C419">
            <v>1173780</v>
          </cell>
          <cell r="D419">
            <v>3647172</v>
          </cell>
        </row>
        <row r="420">
          <cell r="A420">
            <v>2410015</v>
          </cell>
          <cell r="B420" t="str">
            <v>DEF TAX-TAX GROSS-UP OF CIAC-FED</v>
          </cell>
          <cell r="C420">
            <v>275179</v>
          </cell>
          <cell r="D420">
            <v>997444</v>
          </cell>
        </row>
        <row r="421">
          <cell r="A421">
            <v>2410016</v>
          </cell>
          <cell r="B421" t="str">
            <v>DEFERRED FED INC TAXES NON-CURRENT (PRC</v>
          </cell>
          <cell r="C421">
            <v>30830143</v>
          </cell>
          <cell r="D421">
            <v>71939227</v>
          </cell>
        </row>
        <row r="422">
          <cell r="A422">
            <v>2420011</v>
          </cell>
          <cell r="B422" t="str">
            <v>DEF TAXES ON CONTRIBUTIONS IN AID OF CO</v>
          </cell>
          <cell r="C422">
            <v>1939911</v>
          </cell>
          <cell r="D422">
            <v>2423389</v>
          </cell>
        </row>
        <row r="423">
          <cell r="A423">
            <v>2420012</v>
          </cell>
          <cell r="B423" t="str">
            <v>DEF TAXES ON TAX GROSS-UP PORTION OF CI</v>
          </cell>
          <cell r="C423">
            <v>780110</v>
          </cell>
          <cell r="D423">
            <v>900876</v>
          </cell>
        </row>
        <row r="424">
          <cell r="A424">
            <v>2420013</v>
          </cell>
          <cell r="B424" t="str">
            <v>DEFERRED STATE INCOME TAXES NON-CURRENT</v>
          </cell>
          <cell r="C424">
            <v>-34954894</v>
          </cell>
          <cell r="D424">
            <v>-28144457</v>
          </cell>
        </row>
        <row r="425">
          <cell r="A425">
            <v>2430001</v>
          </cell>
          <cell r="B425" t="str">
            <v>ACC DEF INC TAX 2 YR AVG</v>
          </cell>
          <cell r="C425">
            <v>0</v>
          </cell>
          <cell r="D425">
            <v>-576821.52</v>
          </cell>
        </row>
        <row r="426">
          <cell r="A426">
            <v>2430002</v>
          </cell>
          <cell r="B426" t="str">
            <v>ACC DEF INC TAX CR 6% INCREMTL</v>
          </cell>
          <cell r="C426">
            <v>-52760712.520000003</v>
          </cell>
          <cell r="D426">
            <v>-53981983</v>
          </cell>
        </row>
        <row r="427">
          <cell r="A427">
            <v>2430003</v>
          </cell>
          <cell r="B427" t="str">
            <v>ACCUMULATED DEFERRED ITC</v>
          </cell>
          <cell r="C427">
            <v>-918726.19</v>
          </cell>
          <cell r="D427">
            <v>-1005531.19</v>
          </cell>
        </row>
        <row r="428">
          <cell r="A428">
            <v>2500007</v>
          </cell>
          <cell r="B428" t="str">
            <v>PROV WORKERS</v>
          </cell>
          <cell r="C428">
            <v>-26610817</v>
          </cell>
          <cell r="D428">
            <v>0</v>
          </cell>
        </row>
        <row r="429">
          <cell r="A429">
            <v>2500008</v>
          </cell>
          <cell r="B429" t="str">
            <v>PROV WORKERS-CURRENT CONTRA</v>
          </cell>
          <cell r="C429">
            <v>12500000</v>
          </cell>
          <cell r="D429">
            <v>0</v>
          </cell>
        </row>
        <row r="430">
          <cell r="A430">
            <v>2500012</v>
          </cell>
          <cell r="B430" t="str">
            <v>PROV FOR PROPERTY DAMAGE</v>
          </cell>
          <cell r="C430">
            <v>-298023.27</v>
          </cell>
          <cell r="D430">
            <v>0</v>
          </cell>
        </row>
        <row r="431">
          <cell r="A431">
            <v>2500016</v>
          </cell>
          <cell r="B431" t="str">
            <v>PROV FOR BODILY INJURY</v>
          </cell>
          <cell r="C431">
            <v>-3234105.79</v>
          </cell>
          <cell r="D431">
            <v>0</v>
          </cell>
        </row>
        <row r="432">
          <cell r="A432">
            <v>2500068</v>
          </cell>
          <cell r="B432" t="str">
            <v>FAS 112 LIABILITY</v>
          </cell>
          <cell r="C432">
            <v>-3810000</v>
          </cell>
          <cell r="D432">
            <v>0</v>
          </cell>
        </row>
        <row r="433">
          <cell r="A433">
            <v>2500069</v>
          </cell>
          <cell r="B433" t="str">
            <v>PROV WORKERS-IBNR NONCURRENT</v>
          </cell>
          <cell r="C433">
            <v>-14475697</v>
          </cell>
          <cell r="D433">
            <v>0</v>
          </cell>
        </row>
        <row r="434">
          <cell r="A434">
            <v>2504005</v>
          </cell>
          <cell r="B434" t="str">
            <v>EXECUTIVE SRSP LIABILITY</v>
          </cell>
          <cell r="C434">
            <v>-6435582</v>
          </cell>
          <cell r="D434">
            <v>0</v>
          </cell>
        </row>
        <row r="435">
          <cell r="A435">
            <v>2504028</v>
          </cell>
          <cell r="B435" t="str">
            <v>UNREFUNDED BALANCE FOR MAIN EXTENSION</v>
          </cell>
          <cell r="C435">
            <v>-21342753.609999999</v>
          </cell>
          <cell r="D435">
            <v>-22749589.530000001</v>
          </cell>
        </row>
        <row r="436">
          <cell r="A436">
            <v>2504029</v>
          </cell>
          <cell r="B436" t="str">
            <v>UNREFNDABLE CRS FOR DEF (CNTRA</v>
          </cell>
          <cell r="C436">
            <v>-3423281.63</v>
          </cell>
          <cell r="D436">
            <v>-3423281.63</v>
          </cell>
        </row>
        <row r="437">
          <cell r="A437">
            <v>2504030</v>
          </cell>
          <cell r="B437" t="str">
            <v>UNRECOVERED DEF CNTRA DEBIT</v>
          </cell>
          <cell r="C437">
            <v>1239767.8500000001</v>
          </cell>
          <cell r="D437">
            <v>1239767.8500000001</v>
          </cell>
        </row>
        <row r="438">
          <cell r="A438">
            <v>2504031</v>
          </cell>
          <cell r="B438" t="str">
            <v>UNREFUNDED BALANCE FOR TEMP SERVICES</v>
          </cell>
          <cell r="C438">
            <v>-572211.66</v>
          </cell>
          <cell r="D438">
            <v>-711021.69</v>
          </cell>
        </row>
        <row r="439">
          <cell r="A439">
            <v>2504032</v>
          </cell>
          <cell r="B439" t="str">
            <v>UNREFUNDED BALANCE FOR STUB SERVICES</v>
          </cell>
          <cell r="C439">
            <v>-1619387.5</v>
          </cell>
          <cell r="D439">
            <v>-1504891.96</v>
          </cell>
        </row>
        <row r="440">
          <cell r="A440">
            <v>2504033</v>
          </cell>
          <cell r="B440" t="str">
            <v>UNREFUNDED BALANCE FOR SERVICES</v>
          </cell>
          <cell r="C440">
            <v>-486852.41</v>
          </cell>
          <cell r="D440">
            <v>-208118.99</v>
          </cell>
        </row>
        <row r="441">
          <cell r="A441">
            <v>2504034</v>
          </cell>
          <cell r="B441" t="str">
            <v>MONTEBELLO STORAGE FEE IMPOUND</v>
          </cell>
          <cell r="C441">
            <v>-23158.51</v>
          </cell>
          <cell r="D441">
            <v>-23158.51</v>
          </cell>
        </row>
        <row r="442">
          <cell r="A442">
            <v>2504035</v>
          </cell>
          <cell r="B442" t="str">
            <v>MONTEBELLO 8TH ZONE ROYALTY</v>
          </cell>
          <cell r="C442">
            <v>-1406.54</v>
          </cell>
          <cell r="D442">
            <v>-1406.54</v>
          </cell>
        </row>
        <row r="443">
          <cell r="A443">
            <v>2504036</v>
          </cell>
          <cell r="B443" t="str">
            <v>MISC DEF CR SUNDRY NONCURRENT</v>
          </cell>
          <cell r="C443">
            <v>-50981391.520000003</v>
          </cell>
          <cell r="D443">
            <v>-133418305.5</v>
          </cell>
        </row>
        <row r="444">
          <cell r="A444">
            <v>2504037</v>
          </cell>
          <cell r="B444" t="str">
            <v>OTHER DEF CR-ITC OF C&amp;A</v>
          </cell>
          <cell r="C444">
            <v>0</v>
          </cell>
          <cell r="D444">
            <v>458.64</v>
          </cell>
        </row>
        <row r="445">
          <cell r="A445">
            <v>2504038</v>
          </cell>
          <cell r="B445" t="str">
            <v>RESERVE FOR GAIN ON SALE OF PROPERTY</v>
          </cell>
          <cell r="C445">
            <v>-21250253.890000001</v>
          </cell>
          <cell r="D445">
            <v>-21360127.829999998</v>
          </cell>
        </row>
        <row r="446">
          <cell r="A446">
            <v>2504039</v>
          </cell>
          <cell r="B446" t="str">
            <v>SERP ADDITIONAL MINIMUM LIABILITY</v>
          </cell>
          <cell r="C446">
            <v>-1514651</v>
          </cell>
          <cell r="D446">
            <v>0</v>
          </cell>
        </row>
        <row r="447">
          <cell r="A447">
            <v>2504043</v>
          </cell>
          <cell r="B447" t="str">
            <v>SEMPRA I/C SERP ADDITIONAL MINIMUM LIAB</v>
          </cell>
          <cell r="C447">
            <v>-883040</v>
          </cell>
          <cell r="D447">
            <v>0</v>
          </cell>
        </row>
        <row r="448">
          <cell r="A448">
            <v>2504137</v>
          </cell>
          <cell r="B448" t="str">
            <v>ENVIRON. CLEAN-UP LIABILITY</v>
          </cell>
          <cell r="C448">
            <v>-63000000</v>
          </cell>
          <cell r="D448">
            <v>0</v>
          </cell>
        </row>
        <row r="449">
          <cell r="A449">
            <v>2504191</v>
          </cell>
          <cell r="B449" t="str">
            <v>SALVAGE CREDIT-CLEARING-MISC</v>
          </cell>
          <cell r="C449">
            <v>-41473.72</v>
          </cell>
          <cell r="D449">
            <v>-23024</v>
          </cell>
        </row>
        <row r="450">
          <cell r="A450">
            <v>2509006</v>
          </cell>
          <cell r="B450" t="str">
            <v>UNM GAIN BB REACQ R 1ST MORTG BNDS AMRT</v>
          </cell>
          <cell r="C450">
            <v>-1560770.11</v>
          </cell>
          <cell r="D450">
            <v>-1607015.15</v>
          </cell>
        </row>
        <row r="451">
          <cell r="A451">
            <v>2509007</v>
          </cell>
          <cell r="B451" t="str">
            <v>S/R DD:UNAMRT GAIN ON REACQ 1ST MORT BO</v>
          </cell>
          <cell r="C451">
            <v>-74291.070000000007</v>
          </cell>
          <cell r="D451">
            <v>-76464.11</v>
          </cell>
        </row>
        <row r="452">
          <cell r="A452">
            <v>2520004</v>
          </cell>
          <cell r="B452" t="str">
            <v>PBOP REGULATORY LIABILITY</v>
          </cell>
          <cell r="C452">
            <v>-53889330.670000002</v>
          </cell>
          <cell r="D452">
            <v>0</v>
          </cell>
        </row>
        <row r="453">
          <cell r="A453">
            <v>2520006</v>
          </cell>
          <cell r="B453" t="str">
            <v>PENSION  REGULATORY LIAB</v>
          </cell>
          <cell r="C453">
            <v>-65725216.670000002</v>
          </cell>
          <cell r="D453">
            <v>0</v>
          </cell>
        </row>
        <row r="454">
          <cell r="A454">
            <v>2520007</v>
          </cell>
          <cell r="B454" t="str">
            <v>FLOWERS  REGULATORY LIAB</v>
          </cell>
          <cell r="C454">
            <v>-1976767</v>
          </cell>
          <cell r="D454">
            <v>0</v>
          </cell>
        </row>
        <row r="455">
          <cell r="A455">
            <v>2520008</v>
          </cell>
          <cell r="B455" t="str">
            <v>PLUG POWER  REGULATORY LIAB</v>
          </cell>
          <cell r="C455">
            <v>-22179311</v>
          </cell>
          <cell r="D455">
            <v>0</v>
          </cell>
        </row>
        <row r="456">
          <cell r="A456">
            <v>2610000</v>
          </cell>
          <cell r="B456" t="str">
            <v>INTERFACE OFFSET ACCOUNT</v>
          </cell>
          <cell r="C456">
            <v>-95657.21</v>
          </cell>
          <cell r="D456">
            <v>-48134.62</v>
          </cell>
        </row>
        <row r="457">
          <cell r="A457">
            <v>3100003</v>
          </cell>
          <cell r="B457" t="str">
            <v>COMMON CAPITAL STOCK ISSUED</v>
          </cell>
          <cell r="C457">
            <v>-834888907</v>
          </cell>
          <cell r="D457">
            <v>-834888907</v>
          </cell>
        </row>
        <row r="458">
          <cell r="A458">
            <v>3220001</v>
          </cell>
          <cell r="B458" t="str">
            <v>GAIN ON RESAL OR CAN CAP STK</v>
          </cell>
          <cell r="C458">
            <v>-9721.99</v>
          </cell>
          <cell r="D458">
            <v>-9721.99</v>
          </cell>
        </row>
        <row r="459">
          <cell r="A459">
            <v>3230000</v>
          </cell>
          <cell r="B459" t="str">
            <v>CAPITAL STOCK EXPENSE-PREFERRED</v>
          </cell>
          <cell r="C459">
            <v>244341.14</v>
          </cell>
          <cell r="D459">
            <v>570710.22</v>
          </cell>
        </row>
        <row r="460">
          <cell r="A460">
            <v>3230008</v>
          </cell>
          <cell r="B460" t="str">
            <v>CAP STK EXP-COMMON</v>
          </cell>
          <cell r="C460">
            <v>143261</v>
          </cell>
          <cell r="D460">
            <v>0</v>
          </cell>
        </row>
        <row r="461">
          <cell r="A461">
            <v>3300006</v>
          </cell>
          <cell r="B461" t="str">
            <v>PREF CAP STK ORIG SER AUTHORIZ</v>
          </cell>
          <cell r="C461">
            <v>-4000000</v>
          </cell>
          <cell r="D461">
            <v>-4000000</v>
          </cell>
        </row>
        <row r="462">
          <cell r="A462">
            <v>3300007</v>
          </cell>
          <cell r="B462" t="str">
            <v>PREF CAP STK ORIG SER UNISSUED</v>
          </cell>
          <cell r="C462">
            <v>2024725</v>
          </cell>
          <cell r="D462">
            <v>2024725</v>
          </cell>
        </row>
        <row r="463">
          <cell r="A463">
            <v>3300008</v>
          </cell>
          <cell r="B463" t="str">
            <v>PREF CAP STK SER A AUTHORIZED</v>
          </cell>
          <cell r="C463">
            <v>-21000000</v>
          </cell>
          <cell r="D463">
            <v>-21000000</v>
          </cell>
        </row>
        <row r="464">
          <cell r="A464">
            <v>3300009</v>
          </cell>
          <cell r="B464" t="str">
            <v>PREF CAP STK SER A UNISSUED</v>
          </cell>
          <cell r="C464">
            <v>1424200</v>
          </cell>
          <cell r="D464">
            <v>1424200</v>
          </cell>
        </row>
        <row r="465">
          <cell r="A465">
            <v>3400000</v>
          </cell>
          <cell r="B465" t="str">
            <v>RETAINED EARNINGS-PRIOR YEAR</v>
          </cell>
          <cell r="C465">
            <v>-446547550.31</v>
          </cell>
          <cell r="D465">
            <v>-515298910.06999999</v>
          </cell>
        </row>
        <row r="466">
          <cell r="A466">
            <v>3410000</v>
          </cell>
          <cell r="B466" t="str">
            <v>RETAINED EARNINGS-CURRENT YEAR</v>
          </cell>
          <cell r="C466">
            <v>0</v>
          </cell>
          <cell r="D466">
            <v>-9960598.8200000003</v>
          </cell>
        </row>
        <row r="467">
          <cell r="A467">
            <v>3430000</v>
          </cell>
          <cell r="B467" t="str">
            <v>ACCUM OTHER COMP INC-EQUITY SEC</v>
          </cell>
          <cell r="C467">
            <v>-31138386</v>
          </cell>
          <cell r="D467">
            <v>-10079846</v>
          </cell>
        </row>
        <row r="468">
          <cell r="A468">
            <v>3440000</v>
          </cell>
          <cell r="B468" t="str">
            <v>ACCUM OTHER COMP INC-SERP</v>
          </cell>
          <cell r="C468">
            <v>1420728</v>
          </cell>
          <cell r="D468">
            <v>4086718</v>
          </cell>
        </row>
        <row r="470">
          <cell r="A470">
            <v>4100001</v>
          </cell>
          <cell r="B470" t="str">
            <v>RESIDENT SINGLE FAMILY ACTUAL</v>
          </cell>
          <cell r="C470">
            <v>-909703957.97000003</v>
          </cell>
          <cell r="D470">
            <v>-1276580140.98</v>
          </cell>
        </row>
        <row r="471">
          <cell r="A471">
            <v>4100002</v>
          </cell>
          <cell r="B471" t="str">
            <v>RESIDENT SINGLE FAMILY ACCRUAL</v>
          </cell>
          <cell r="C471">
            <v>57469751.909999996</v>
          </cell>
          <cell r="D471">
            <v>1122318</v>
          </cell>
        </row>
        <row r="472">
          <cell r="A472">
            <v>4100003</v>
          </cell>
          <cell r="B472" t="str">
            <v>RSDNT MULTI FAM ACTUAL</v>
          </cell>
          <cell r="C472">
            <v>-302898377.60000002</v>
          </cell>
          <cell r="D472">
            <v>-421673744.38999999</v>
          </cell>
        </row>
        <row r="473">
          <cell r="A473">
            <v>4100004</v>
          </cell>
          <cell r="B473" t="str">
            <v>RSIDNT MULTI FAM ACCRUAL</v>
          </cell>
          <cell r="C473">
            <v>8541859.0199999996</v>
          </cell>
          <cell r="D473">
            <v>6770967.96</v>
          </cell>
        </row>
        <row r="474">
          <cell r="A474">
            <v>4100005</v>
          </cell>
          <cell r="B474" t="str">
            <v>RSDNT MASTER METERS ACTUAL</v>
          </cell>
          <cell r="C474">
            <v>-91699505.590000004</v>
          </cell>
          <cell r="D474">
            <v>-126748718.29000001</v>
          </cell>
        </row>
        <row r="475">
          <cell r="A475">
            <v>4100006</v>
          </cell>
          <cell r="B475" t="str">
            <v>RSDNT MASTER METERS ACCRUAL</v>
          </cell>
          <cell r="C475">
            <v>4273504</v>
          </cell>
          <cell r="D475">
            <v>3110147</v>
          </cell>
        </row>
        <row r="476">
          <cell r="A476">
            <v>4100007</v>
          </cell>
          <cell r="B476" t="str">
            <v>RSDNT CORE TS SINGLE FAM ACTUAL</v>
          </cell>
          <cell r="C476">
            <v>-4089571.17</v>
          </cell>
          <cell r="D476">
            <v>-3770602.05</v>
          </cell>
        </row>
        <row r="477">
          <cell r="A477">
            <v>4100008</v>
          </cell>
          <cell r="B477" t="str">
            <v>RSDNT CORE TS MULTI FAM ACTUAL</v>
          </cell>
          <cell r="C477">
            <v>-2059676.61</v>
          </cell>
          <cell r="D477">
            <v>-2344316.7000000002</v>
          </cell>
        </row>
        <row r="478">
          <cell r="A478">
            <v>4100009</v>
          </cell>
          <cell r="B478" t="str">
            <v>RSDNT CORE TS MASTER MET ACTUAL</v>
          </cell>
          <cell r="C478">
            <v>-2985785.55</v>
          </cell>
          <cell r="D478">
            <v>-4489704.91</v>
          </cell>
        </row>
        <row r="479">
          <cell r="A479">
            <v>4100010</v>
          </cell>
          <cell r="B479" t="str">
            <v>RSDNT CORE TS SGL FAM ACCRUAL</v>
          </cell>
          <cell r="C479">
            <v>0</v>
          </cell>
          <cell r="D479">
            <v>8690.81</v>
          </cell>
        </row>
        <row r="480">
          <cell r="A480">
            <v>4100011</v>
          </cell>
          <cell r="B480" t="str">
            <v>RSDNT CORE TS MULTI FAM ACCRUAL</v>
          </cell>
          <cell r="C480">
            <v>21</v>
          </cell>
          <cell r="D480">
            <v>127351.19</v>
          </cell>
        </row>
        <row r="481">
          <cell r="A481">
            <v>4100012</v>
          </cell>
          <cell r="B481" t="str">
            <v>RSDNT CORE TS MSTR MET ACCRUAL</v>
          </cell>
          <cell r="C481">
            <v>7</v>
          </cell>
          <cell r="D481">
            <v>529554</v>
          </cell>
        </row>
        <row r="482">
          <cell r="A482">
            <v>4100013</v>
          </cell>
          <cell r="B482" t="str">
            <v>RSDNT NEW CONSTR SGL FAM ACTUAL</v>
          </cell>
          <cell r="C482">
            <v>-2347502.35</v>
          </cell>
          <cell r="D482">
            <v>-5871012.7400000002</v>
          </cell>
        </row>
        <row r="483">
          <cell r="A483">
            <v>4100014</v>
          </cell>
          <cell r="B483" t="str">
            <v>RSDNT NEW CONSTR MULTI FAM ACTUAL</v>
          </cell>
          <cell r="C483">
            <v>-197298.46</v>
          </cell>
          <cell r="D483">
            <v>-539428.71</v>
          </cell>
        </row>
        <row r="484">
          <cell r="A484">
            <v>4100015</v>
          </cell>
          <cell r="B484" t="str">
            <v>RSDNT NEW CONSTR SGL FAM ACCRUAL</v>
          </cell>
          <cell r="C484">
            <v>683099.95</v>
          </cell>
          <cell r="D484">
            <v>-360275.02</v>
          </cell>
        </row>
        <row r="485">
          <cell r="A485">
            <v>4100016</v>
          </cell>
          <cell r="B485" t="str">
            <v>RSDNT NEW CONSTR MULTI FAM ACCRUAL</v>
          </cell>
          <cell r="C485">
            <v>48504.01</v>
          </cell>
          <cell r="D485">
            <v>-2896.02</v>
          </cell>
        </row>
        <row r="486">
          <cell r="A486">
            <v>4100017</v>
          </cell>
          <cell r="B486" t="str">
            <v>RSDNT NEW CNSTR TS SGL FAM ACTUAL</v>
          </cell>
          <cell r="C486">
            <v>-29.7</v>
          </cell>
          <cell r="D486">
            <v>-12953.99</v>
          </cell>
        </row>
        <row r="487">
          <cell r="A487">
            <v>4100018</v>
          </cell>
          <cell r="B487" t="str">
            <v>RSDNT NW CNSTR TS MLTI FAM ACTUAL</v>
          </cell>
          <cell r="C487">
            <v>-24.55</v>
          </cell>
          <cell r="D487">
            <v>-45.1</v>
          </cell>
        </row>
        <row r="488">
          <cell r="A488">
            <v>4100019</v>
          </cell>
          <cell r="B488" t="str">
            <v>RSDN NEW CNSTR TS SGL FAM ACCRUAL</v>
          </cell>
          <cell r="C488">
            <v>0.13</v>
          </cell>
          <cell r="D488">
            <v>8.06</v>
          </cell>
        </row>
        <row r="489">
          <cell r="A489">
            <v>4110001</v>
          </cell>
          <cell r="B489" t="str">
            <v>COMM (SML CORE 0 TO 3000) ACTUAL</v>
          </cell>
          <cell r="C489">
            <v>-49215870.590000004</v>
          </cell>
          <cell r="D489">
            <v>-78822126.420000002</v>
          </cell>
        </row>
        <row r="490">
          <cell r="A490">
            <v>4110002</v>
          </cell>
          <cell r="B490" t="str">
            <v>COMMERCIAL (3001-250K) ACTUAL</v>
          </cell>
          <cell r="C490">
            <v>-112107906.27</v>
          </cell>
          <cell r="D490">
            <v>-169497775.99000001</v>
          </cell>
        </row>
        <row r="491">
          <cell r="A491">
            <v>4110003</v>
          </cell>
          <cell r="B491" t="str">
            <v>COMM (LARGE CORE &gt;250K) ACTUAL</v>
          </cell>
          <cell r="C491">
            <v>-6858822.1699999999</v>
          </cell>
          <cell r="D491">
            <v>-5659053.96</v>
          </cell>
        </row>
        <row r="492">
          <cell r="A492">
            <v>4110004</v>
          </cell>
          <cell r="B492" t="str">
            <v>COMMERCIAL RESTAURANTS ACTUAL</v>
          </cell>
          <cell r="C492">
            <v>-63073921.799999997</v>
          </cell>
          <cell r="D492">
            <v>-85533037.030000001</v>
          </cell>
        </row>
        <row r="493">
          <cell r="A493">
            <v>4110005</v>
          </cell>
          <cell r="B493" t="str">
            <v>COMM (SML CORE 0-3000) ACCRUAL</v>
          </cell>
          <cell r="C493">
            <v>657010.91</v>
          </cell>
          <cell r="D493">
            <v>664204.99</v>
          </cell>
        </row>
        <row r="494">
          <cell r="A494">
            <v>4110006</v>
          </cell>
          <cell r="B494" t="str">
            <v>COMMERCIAL (3001-250K) ACCRUAL</v>
          </cell>
          <cell r="C494">
            <v>2022703.03</v>
          </cell>
          <cell r="D494">
            <v>3845714.92</v>
          </cell>
        </row>
        <row r="495">
          <cell r="A495">
            <v>4110007</v>
          </cell>
          <cell r="B495" t="str">
            <v>COMM (LRG CORE &gt;250K) ACCRUAL</v>
          </cell>
          <cell r="C495">
            <v>134991.93</v>
          </cell>
          <cell r="D495">
            <v>46820.01</v>
          </cell>
        </row>
        <row r="496">
          <cell r="A496">
            <v>4110008</v>
          </cell>
          <cell r="B496" t="str">
            <v>COMMERCIAL RESTAURANTS ACCRUAL</v>
          </cell>
          <cell r="C496">
            <v>-1817532.96</v>
          </cell>
          <cell r="D496">
            <v>2620085.9700000002</v>
          </cell>
        </row>
        <row r="497">
          <cell r="A497">
            <v>4110009</v>
          </cell>
          <cell r="B497" t="str">
            <v>COMM CORE TS COMM (0-3000) ACTUAL</v>
          </cell>
          <cell r="C497">
            <v>-688568.91</v>
          </cell>
          <cell r="D497">
            <v>-1536817.44</v>
          </cell>
        </row>
        <row r="498">
          <cell r="A498">
            <v>4110010</v>
          </cell>
          <cell r="B498" t="str">
            <v>COMMERCIAL-CORE TRANSP COMMC'L (3001-25</v>
          </cell>
          <cell r="C498">
            <v>-7961215</v>
          </cell>
          <cell r="D498">
            <v>-17192523.969999999</v>
          </cell>
        </row>
        <row r="499">
          <cell r="A499">
            <v>4110011</v>
          </cell>
          <cell r="B499" t="str">
            <v>COMM CORE TS COMM (&gt;250K) ACTUAL</v>
          </cell>
          <cell r="C499">
            <v>-657774.39</v>
          </cell>
          <cell r="D499">
            <v>-757859.96</v>
          </cell>
        </row>
        <row r="500">
          <cell r="A500">
            <v>4110012</v>
          </cell>
          <cell r="B500" t="str">
            <v>COMM RESTAURANTS TS ACTUAL</v>
          </cell>
          <cell r="C500">
            <v>-3033147.97</v>
          </cell>
          <cell r="D500">
            <v>-7343873.1699999999</v>
          </cell>
        </row>
        <row r="501">
          <cell r="A501">
            <v>4110014</v>
          </cell>
          <cell r="B501" t="str">
            <v>COMM CORE TS COMM (3001-250K) ACCRUAL</v>
          </cell>
          <cell r="C501">
            <v>9243.83</v>
          </cell>
          <cell r="D501">
            <v>12595.98</v>
          </cell>
        </row>
        <row r="502">
          <cell r="A502">
            <v>4110015</v>
          </cell>
          <cell r="B502" t="str">
            <v>COMM CORE TS COMM (&gt;250K) ACCRUAL</v>
          </cell>
          <cell r="C502">
            <v>-9131.24</v>
          </cell>
          <cell r="D502">
            <v>52602.14</v>
          </cell>
        </row>
        <row r="503">
          <cell r="A503">
            <v>4110016</v>
          </cell>
          <cell r="B503" t="str">
            <v>COMM RESTAURANTS TS ACCRUAL</v>
          </cell>
          <cell r="C503">
            <v>0</v>
          </cell>
          <cell r="D503">
            <v>14795.8</v>
          </cell>
        </row>
        <row r="504">
          <cell r="A504">
            <v>4110017</v>
          </cell>
          <cell r="B504" t="str">
            <v>COMM NEW CNSTR CORE COMM (0-3000) ACTUA</v>
          </cell>
          <cell r="C504">
            <v>-501423.43</v>
          </cell>
          <cell r="D504">
            <v>-1060909.83</v>
          </cell>
        </row>
        <row r="505">
          <cell r="A505">
            <v>4110018</v>
          </cell>
          <cell r="B505" t="str">
            <v>COMM NEW CONSTR CORE COMM (&gt;3001) ACTUA</v>
          </cell>
          <cell r="C505">
            <v>-710702.95</v>
          </cell>
          <cell r="D505">
            <v>-1144779.81</v>
          </cell>
        </row>
        <row r="506">
          <cell r="A506">
            <v>4110019</v>
          </cell>
          <cell r="B506" t="str">
            <v>COMM NEW CONSTR CORE COMM(&gt;250K)ACTUAL</v>
          </cell>
          <cell r="C506">
            <v>-0.06</v>
          </cell>
          <cell r="D506">
            <v>-69220.399999999994</v>
          </cell>
        </row>
        <row r="507">
          <cell r="A507">
            <v>4110022</v>
          </cell>
          <cell r="B507" t="str">
            <v>COMM NEW CONSTR CORE COMM(&gt;250K)ACCRUAL</v>
          </cell>
          <cell r="C507">
            <v>20726.66</v>
          </cell>
          <cell r="D507">
            <v>-20726.66</v>
          </cell>
        </row>
        <row r="508">
          <cell r="A508">
            <v>4110023</v>
          </cell>
          <cell r="B508" t="str">
            <v>COMM NEW CONSTR TS COMM (0-3000) ACTUAL</v>
          </cell>
          <cell r="C508">
            <v>-163843.31</v>
          </cell>
          <cell r="D508">
            <v>-721889.21</v>
          </cell>
        </row>
        <row r="509">
          <cell r="A509">
            <v>4110024</v>
          </cell>
          <cell r="B509" t="str">
            <v>COMM NW CNSTR TS COMM (&gt;3001) ACTUAL</v>
          </cell>
          <cell r="C509">
            <v>-3729.56</v>
          </cell>
          <cell r="D509">
            <v>-11389.31</v>
          </cell>
        </row>
        <row r="510">
          <cell r="A510">
            <v>4110029</v>
          </cell>
          <cell r="B510" t="str">
            <v>COMM NONCORE COMM ACTUAL</v>
          </cell>
          <cell r="C510">
            <v>-1798020.95</v>
          </cell>
          <cell r="D510">
            <v>-4424713.34</v>
          </cell>
        </row>
        <row r="511">
          <cell r="A511">
            <v>4110030</v>
          </cell>
          <cell r="B511" t="str">
            <v>COMM NONCORE COMM ACCRUAL</v>
          </cell>
          <cell r="C511">
            <v>21154.58</v>
          </cell>
          <cell r="D511">
            <v>254658.99</v>
          </cell>
        </row>
        <row r="512">
          <cell r="A512">
            <v>4110031</v>
          </cell>
          <cell r="B512" t="str">
            <v>COMM MRKTR&amp;BRKR IMBL&amp;STOR ACTUAL</v>
          </cell>
          <cell r="C512">
            <v>-361062.6</v>
          </cell>
          <cell r="D512">
            <v>-760064.37</v>
          </cell>
        </row>
        <row r="513">
          <cell r="A513">
            <v>4110032</v>
          </cell>
          <cell r="B513" t="str">
            <v>COMM MRKTR&amp;BRKR IMBL&amp;STOR ACCRUAL</v>
          </cell>
          <cell r="C513">
            <v>89840.02</v>
          </cell>
          <cell r="D513">
            <v>-11476.93</v>
          </cell>
        </row>
        <row r="514">
          <cell r="A514">
            <v>4110033</v>
          </cell>
          <cell r="B514" t="str">
            <v>COMM AGGRGTR CHRG IMBL&amp;STOR ACTUAL</v>
          </cell>
          <cell r="C514">
            <v>-259282.42</v>
          </cell>
          <cell r="D514">
            <v>-491848.78</v>
          </cell>
        </row>
        <row r="515">
          <cell r="A515">
            <v>4110035</v>
          </cell>
          <cell r="B515" t="str">
            <v>COMM NONCORE COMM TS ACTUAL</v>
          </cell>
          <cell r="C515">
            <v>-20775453.5</v>
          </cell>
          <cell r="D515">
            <v>-39677486.439999998</v>
          </cell>
        </row>
        <row r="516">
          <cell r="A516">
            <v>4110036</v>
          </cell>
          <cell r="B516" t="str">
            <v>COMM NONCORE COMM TS ACCRUAL</v>
          </cell>
          <cell r="C516">
            <v>275033.03999999998</v>
          </cell>
          <cell r="D516">
            <v>57641.52</v>
          </cell>
        </row>
        <row r="517">
          <cell r="A517">
            <v>4110045</v>
          </cell>
          <cell r="B517" t="str">
            <v>VIP RESTAURANT (ACTUAL)</v>
          </cell>
          <cell r="C517">
            <v>-2701951.69</v>
          </cell>
          <cell r="D517">
            <v>-5366352.49</v>
          </cell>
        </row>
        <row r="518">
          <cell r="A518">
            <v>4110047</v>
          </cell>
          <cell r="B518" t="str">
            <v>VIP RESTAURANT-TS (ACTUAL)</v>
          </cell>
          <cell r="C518">
            <v>-586438.57999999996</v>
          </cell>
          <cell r="D518">
            <v>-3457777.85</v>
          </cell>
        </row>
        <row r="519">
          <cell r="A519">
            <v>4110049</v>
          </cell>
          <cell r="B519" t="str">
            <v>COMMERCIAL &lt;50K SALES (ACTUAL)</v>
          </cell>
          <cell r="C519">
            <v>-43482.19</v>
          </cell>
          <cell r="D519">
            <v>-9320.2099999999991</v>
          </cell>
        </row>
        <row r="520">
          <cell r="A520">
            <v>4110050</v>
          </cell>
          <cell r="B520" t="str">
            <v>COMMERCIAL &lt;50K TRANS (ACTUAL)</v>
          </cell>
          <cell r="C520">
            <v>-24389.47</v>
          </cell>
          <cell r="D520">
            <v>-13389.96</v>
          </cell>
        </row>
        <row r="521">
          <cell r="A521">
            <v>4110051</v>
          </cell>
          <cell r="B521" t="str">
            <v>COMMERCIAL 50-250K TRANS (ACTUAL)</v>
          </cell>
          <cell r="C521">
            <v>-691567.66</v>
          </cell>
          <cell r="D521">
            <v>-678337.16</v>
          </cell>
        </row>
        <row r="522">
          <cell r="A522">
            <v>4110052</v>
          </cell>
          <cell r="B522" t="str">
            <v>COMMERCIAL AIR COND SALES (ACTUAL)</v>
          </cell>
          <cell r="C522">
            <v>-477292.12</v>
          </cell>
          <cell r="D522">
            <v>-226713.31</v>
          </cell>
        </row>
        <row r="523">
          <cell r="A523">
            <v>4110053</v>
          </cell>
          <cell r="B523" t="str">
            <v>COMMERCIAL GAS ENG SALES (ACTUAL)</v>
          </cell>
          <cell r="C523">
            <v>-7880085.6100000003</v>
          </cell>
          <cell r="D523">
            <v>-5255976.4400000004</v>
          </cell>
        </row>
        <row r="524">
          <cell r="A524">
            <v>4110054</v>
          </cell>
          <cell r="B524" t="str">
            <v>COMMERCIAL GAS ENG TRANS (ACTUAL)</v>
          </cell>
          <cell r="C524">
            <v>-32865.01</v>
          </cell>
          <cell r="D524">
            <v>-74353.67</v>
          </cell>
        </row>
        <row r="525">
          <cell r="A525">
            <v>4110055</v>
          </cell>
          <cell r="B525" t="str">
            <v>COMMERCIAL AIR COND TRANS (ACTUAL)</v>
          </cell>
          <cell r="C525">
            <v>-23331.97</v>
          </cell>
          <cell r="D525">
            <v>-9575.09</v>
          </cell>
        </row>
        <row r="526">
          <cell r="A526">
            <v>4110056</v>
          </cell>
          <cell r="B526" t="str">
            <v>COMM NON-CORE COMM ACTUAL-EG TRANSFER</v>
          </cell>
          <cell r="C526">
            <v>117.24</v>
          </cell>
          <cell r="D526">
            <v>0</v>
          </cell>
        </row>
        <row r="527">
          <cell r="A527">
            <v>4110057</v>
          </cell>
          <cell r="B527" t="str">
            <v>COMM (3001-250K) ACTUAL-EG TRANSFER</v>
          </cell>
          <cell r="C527">
            <v>99.79</v>
          </cell>
          <cell r="D527">
            <v>0</v>
          </cell>
        </row>
        <row r="528">
          <cell r="A528">
            <v>4110058</v>
          </cell>
          <cell r="B528" t="str">
            <v>COMM NONCORE COMM TS ACTUAL-EG TRANSFER</v>
          </cell>
          <cell r="C528">
            <v>9648.6299999999992</v>
          </cell>
          <cell r="D528">
            <v>0</v>
          </cell>
        </row>
        <row r="529">
          <cell r="A529">
            <v>4120001</v>
          </cell>
          <cell r="B529" t="str">
            <v>INDUSTRIAL (SML CORE 0-3000) ACTUAL</v>
          </cell>
          <cell r="C529">
            <v>-7664540.4199999999</v>
          </cell>
          <cell r="D529">
            <v>-13018382.060000001</v>
          </cell>
        </row>
        <row r="530">
          <cell r="A530">
            <v>4120002</v>
          </cell>
          <cell r="B530" t="str">
            <v>INDUSTRIAL (3000-250K) ACTUAL</v>
          </cell>
          <cell r="C530">
            <v>-44354580.219999999</v>
          </cell>
          <cell r="D530">
            <v>-64357828.130000003</v>
          </cell>
        </row>
        <row r="531">
          <cell r="A531">
            <v>4120003</v>
          </cell>
          <cell r="B531" t="str">
            <v>INDUSTRIAL-(LARGE CORE &gt;250K)-ACTUAL</v>
          </cell>
          <cell r="C531">
            <v>-8814105.0500000007</v>
          </cell>
          <cell r="D531">
            <v>-5978711.4299999997</v>
          </cell>
        </row>
        <row r="532">
          <cell r="A532">
            <v>4120004</v>
          </cell>
          <cell r="B532" t="str">
            <v>INDUSTRIAL (SML CORE 0-3000) ACCRUAL</v>
          </cell>
          <cell r="C532">
            <v>305320.99</v>
          </cell>
          <cell r="D532">
            <v>-182445.05</v>
          </cell>
        </row>
        <row r="533">
          <cell r="A533">
            <v>4120005</v>
          </cell>
          <cell r="B533" t="str">
            <v>INDUSTRIAL (3000-250K) ACCRUAL</v>
          </cell>
          <cell r="C533">
            <v>-1779700.02</v>
          </cell>
          <cell r="D533">
            <v>1399974.94</v>
          </cell>
        </row>
        <row r="534">
          <cell r="A534">
            <v>4120006</v>
          </cell>
          <cell r="B534" t="str">
            <v>INDUSTRIAL-(LARGE CORE &gt;250K)-ACCRUAL</v>
          </cell>
          <cell r="C534">
            <v>-578948.31999999995</v>
          </cell>
          <cell r="D534">
            <v>526386.02</v>
          </cell>
        </row>
        <row r="535">
          <cell r="A535">
            <v>4120007</v>
          </cell>
          <cell r="B535" t="str">
            <v>INDUSTRIAL CORE INDUST TS (0-3000) ACTU</v>
          </cell>
          <cell r="C535">
            <v>-57300.959999999999</v>
          </cell>
          <cell r="D535">
            <v>-239586.92</v>
          </cell>
        </row>
        <row r="536">
          <cell r="A536">
            <v>4120008</v>
          </cell>
          <cell r="B536" t="str">
            <v>INDUSTRIAL-CORE INDS TRAN(3001-250K) AC</v>
          </cell>
          <cell r="C536">
            <v>-1439095.11</v>
          </cell>
          <cell r="D536">
            <v>-3345289.4</v>
          </cell>
        </row>
        <row r="537">
          <cell r="A537">
            <v>4120009</v>
          </cell>
          <cell r="B537" t="str">
            <v>INDUSTRIAL-CORE INDS TRANSP(&gt;250K)-ACTU</v>
          </cell>
          <cell r="C537">
            <v>-475610.03</v>
          </cell>
          <cell r="D537">
            <v>-626076.75</v>
          </cell>
        </row>
        <row r="538">
          <cell r="A538">
            <v>4120010</v>
          </cell>
          <cell r="B538" t="str">
            <v>INDUSTRIAL-CORE INDS TRANSP(0-3000)-ACC</v>
          </cell>
          <cell r="C538">
            <v>0</v>
          </cell>
          <cell r="D538">
            <v>20151.849999999999</v>
          </cell>
        </row>
        <row r="539">
          <cell r="A539">
            <v>4120011</v>
          </cell>
          <cell r="B539" t="str">
            <v>INDUSTRIAL-CORE INDS TRANSP(3001-250K)-</v>
          </cell>
          <cell r="C539">
            <v>0</v>
          </cell>
          <cell r="D539">
            <v>657.82</v>
          </cell>
        </row>
        <row r="540">
          <cell r="A540">
            <v>4120012</v>
          </cell>
          <cell r="B540" t="str">
            <v>INDUSTRIAL-CORE INDS TRANSP(&gt;250K)-ACCR</v>
          </cell>
          <cell r="C540">
            <v>-11946.02</v>
          </cell>
          <cell r="D540">
            <v>62555.83</v>
          </cell>
        </row>
        <row r="541">
          <cell r="A541">
            <v>4120013</v>
          </cell>
          <cell r="B541" t="str">
            <v>INDUSTRIAL-NONCORE INDUSTRIAL-ACTUAL</v>
          </cell>
          <cell r="C541">
            <v>-4448323.5199999996</v>
          </cell>
          <cell r="D541">
            <v>-10812891.07</v>
          </cell>
        </row>
        <row r="542">
          <cell r="A542">
            <v>4120014</v>
          </cell>
          <cell r="B542" t="str">
            <v>INDUSTRIAL-NONCORE INDUSTRIAL-ACCRUAL</v>
          </cell>
          <cell r="C542">
            <v>159299.46</v>
          </cell>
          <cell r="D542">
            <v>402472.9</v>
          </cell>
        </row>
        <row r="543">
          <cell r="A543">
            <v>4120015</v>
          </cell>
          <cell r="B543" t="str">
            <v>INDUSTRIAL-NONCORE INDSTRL TRANSP-ACTUA</v>
          </cell>
          <cell r="C543">
            <v>-36132043.649999999</v>
          </cell>
          <cell r="D543">
            <v>-55412715.640000001</v>
          </cell>
        </row>
        <row r="544">
          <cell r="A544">
            <v>4120017</v>
          </cell>
          <cell r="B544" t="str">
            <v>INDUSTRIAL-NONCORE INDSTRL TRANSP-ACCRU</v>
          </cell>
          <cell r="C544">
            <v>677950.87</v>
          </cell>
          <cell r="D544">
            <v>589968.67000000004</v>
          </cell>
        </row>
        <row r="545">
          <cell r="A545">
            <v>4120019</v>
          </cell>
          <cell r="B545" t="str">
            <v>INDUSTRIAL EOR STEAMING ACTUAL</v>
          </cell>
          <cell r="C545">
            <v>-6019.18</v>
          </cell>
          <cell r="D545">
            <v>-16640.669999999998</v>
          </cell>
        </row>
        <row r="546">
          <cell r="A546">
            <v>4120020</v>
          </cell>
          <cell r="B546" t="str">
            <v>INDUSTRIAL EOR COGENERATOR ACTUAL</v>
          </cell>
          <cell r="C546">
            <v>-110.23</v>
          </cell>
          <cell r="D546">
            <v>-390.05</v>
          </cell>
        </row>
        <row r="547">
          <cell r="A547">
            <v>4120021</v>
          </cell>
          <cell r="B547" t="str">
            <v>INDUSTRIAL EOR STEAMING ACCRUAL</v>
          </cell>
          <cell r="C547">
            <v>211.02</v>
          </cell>
          <cell r="D547">
            <v>-253.88</v>
          </cell>
        </row>
        <row r="548">
          <cell r="A548">
            <v>4120023</v>
          </cell>
          <cell r="B548" t="str">
            <v>INDUSTRIAL EOR TS STEAMING ACTUAL</v>
          </cell>
          <cell r="C548">
            <v>-13133612.07</v>
          </cell>
          <cell r="D548">
            <v>-4686959.5599999996</v>
          </cell>
        </row>
        <row r="549">
          <cell r="A549">
            <v>4120024</v>
          </cell>
          <cell r="B549" t="str">
            <v>INDUSTRIAL EOR TS COGEN ACTUAL</v>
          </cell>
          <cell r="C549">
            <v>-13757123.710000001</v>
          </cell>
          <cell r="D549">
            <v>-17768577.079999998</v>
          </cell>
        </row>
        <row r="550">
          <cell r="A550">
            <v>4120025</v>
          </cell>
          <cell r="B550" t="str">
            <v>INDUSTRIAL EOR TS STEAMING ACCRUAL</v>
          </cell>
          <cell r="C550">
            <v>-914679.01</v>
          </cell>
          <cell r="D550">
            <v>-93932.99</v>
          </cell>
        </row>
        <row r="551">
          <cell r="A551">
            <v>4120026</v>
          </cell>
          <cell r="B551" t="str">
            <v>INDUSTRIAL EOR TS COGEN ACCRUAL</v>
          </cell>
          <cell r="C551">
            <v>-974553.99</v>
          </cell>
          <cell r="D551">
            <v>565564.05000000005</v>
          </cell>
        </row>
        <row r="552">
          <cell r="A552">
            <v>4120027</v>
          </cell>
          <cell r="B552" t="str">
            <v>INDUSTRIAL NON EOR COGEN PURPA ACTUAL</v>
          </cell>
          <cell r="C552">
            <v>-2109.9899999999998</v>
          </cell>
          <cell r="D552">
            <v>-7096076.6799999997</v>
          </cell>
        </row>
        <row r="553">
          <cell r="A553">
            <v>4120028</v>
          </cell>
          <cell r="B553" t="str">
            <v>INDUSTRIAL NON EOR COGEN OTHER ACTUAL</v>
          </cell>
          <cell r="C553">
            <v>-1600252.27</v>
          </cell>
          <cell r="D553">
            <v>-2350661.7000000002</v>
          </cell>
        </row>
        <row r="554">
          <cell r="A554">
            <v>4120030</v>
          </cell>
          <cell r="B554" t="str">
            <v>INDUSTRIAL NON EOR COGEN OTHER ACCRUAL</v>
          </cell>
          <cell r="C554">
            <v>-43787.16</v>
          </cell>
          <cell r="D554">
            <v>69391.83</v>
          </cell>
        </row>
        <row r="555">
          <cell r="A555">
            <v>4120031</v>
          </cell>
          <cell r="B555" t="str">
            <v>INDUSTRIAL NON EOR COGEN TS PURPA ACTUA</v>
          </cell>
          <cell r="C555">
            <v>-16718067.32</v>
          </cell>
          <cell r="D555">
            <v>-28734213.82</v>
          </cell>
        </row>
        <row r="556">
          <cell r="A556">
            <v>4120032</v>
          </cell>
          <cell r="B556" t="str">
            <v>INDUSTRIAL NON EOR COGEN TS OTH ACTUAL</v>
          </cell>
          <cell r="C556">
            <v>-8318198.4800000004</v>
          </cell>
          <cell r="D556">
            <v>-8030010.54</v>
          </cell>
        </row>
        <row r="557">
          <cell r="A557">
            <v>4120033</v>
          </cell>
          <cell r="B557" t="str">
            <v>INDUSTRIAL NON EOR COGEN TS PURPA ACCRU</v>
          </cell>
          <cell r="C557">
            <v>520067.2</v>
          </cell>
          <cell r="D557">
            <v>493043.35</v>
          </cell>
        </row>
        <row r="558">
          <cell r="A558">
            <v>4120034</v>
          </cell>
          <cell r="B558" t="str">
            <v>INDUSTRIAL NON EOR COGEN TS OTH ACCRUAL</v>
          </cell>
          <cell r="C558">
            <v>-318266.84000000003</v>
          </cell>
          <cell r="D558">
            <v>292930.98</v>
          </cell>
        </row>
        <row r="559">
          <cell r="A559">
            <v>4120035</v>
          </cell>
          <cell r="B559" t="str">
            <v>INDUSTRIAL REFINERIES ACTUAL</v>
          </cell>
          <cell r="C559">
            <v>-3463.11</v>
          </cell>
          <cell r="D559">
            <v>-44766.55</v>
          </cell>
        </row>
        <row r="560">
          <cell r="A560">
            <v>4120037</v>
          </cell>
          <cell r="B560" t="str">
            <v>INDUSTRIAL REFINERIES ACCRUAL</v>
          </cell>
          <cell r="C560">
            <v>-115.95</v>
          </cell>
          <cell r="D560">
            <v>102.02</v>
          </cell>
        </row>
        <row r="561">
          <cell r="A561">
            <v>4120039</v>
          </cell>
          <cell r="B561" t="str">
            <v>INDUSTRIAL REFINERIES TS ACTL</v>
          </cell>
          <cell r="C561">
            <v>-2217629.5699999998</v>
          </cell>
          <cell r="D561">
            <v>-3634725.68</v>
          </cell>
        </row>
        <row r="562">
          <cell r="A562">
            <v>4120040</v>
          </cell>
          <cell r="B562" t="str">
            <v>INDUST REFIN TS OTHER ACTL</v>
          </cell>
          <cell r="C562">
            <v>-20312508.91</v>
          </cell>
          <cell r="D562">
            <v>-29107823.760000002</v>
          </cell>
        </row>
        <row r="563">
          <cell r="A563">
            <v>4120041</v>
          </cell>
          <cell r="B563" t="str">
            <v>INDUSTRIAL REFINERIES TS ACCR</v>
          </cell>
          <cell r="C563">
            <v>56686.86</v>
          </cell>
          <cell r="D563">
            <v>5259.95</v>
          </cell>
        </row>
        <row r="564">
          <cell r="A564">
            <v>4120042</v>
          </cell>
          <cell r="B564" t="str">
            <v>INDUST REFIN TS OTHER ACCRUAL</v>
          </cell>
          <cell r="C564">
            <v>592173.76</v>
          </cell>
          <cell r="D564">
            <v>33400.97</v>
          </cell>
        </row>
        <row r="565">
          <cell r="A565">
            <v>4120047</v>
          </cell>
          <cell r="B565" t="str">
            <v>INDUSTRIAL (SML 3,001-50,000) ACTUAL</v>
          </cell>
          <cell r="C565">
            <v>-12658.88</v>
          </cell>
          <cell r="D565">
            <v>-57953.1</v>
          </cell>
        </row>
        <row r="566">
          <cell r="A566">
            <v>4120052</v>
          </cell>
          <cell r="B566" t="str">
            <v>INDUSTRIAL NON-CORE INDUSTR TRANSP ACTU</v>
          </cell>
          <cell r="C566">
            <v>323.57</v>
          </cell>
          <cell r="D566">
            <v>0</v>
          </cell>
        </row>
        <row r="567">
          <cell r="A567">
            <v>4120053</v>
          </cell>
          <cell r="B567" t="str">
            <v>INDUSTRIAL NON-EOR COGEN OTHER ACTUAL-E</v>
          </cell>
          <cell r="C567">
            <v>5649.5</v>
          </cell>
          <cell r="D567">
            <v>0</v>
          </cell>
        </row>
        <row r="568">
          <cell r="A568">
            <v>4120054</v>
          </cell>
          <cell r="B568" t="str">
            <v>INDUSTRIAL NON-EOR COGEN TS PURPA ACTUA</v>
          </cell>
          <cell r="C568">
            <v>163443.21</v>
          </cell>
          <cell r="D568">
            <v>0</v>
          </cell>
        </row>
        <row r="569">
          <cell r="A569">
            <v>4120055</v>
          </cell>
          <cell r="B569" t="str">
            <v>INDUSTRIAL NON-EOR COGEN TS OTHER ACTUA</v>
          </cell>
          <cell r="C569">
            <v>40405.599999999999</v>
          </cell>
          <cell r="D569">
            <v>0</v>
          </cell>
        </row>
        <row r="570">
          <cell r="A570">
            <v>4120056</v>
          </cell>
          <cell r="B570" t="str">
            <v>INDUSTRIAL REFINERIES TS ACTUAL-EG TRAN</v>
          </cell>
          <cell r="C570">
            <v>489.55</v>
          </cell>
          <cell r="D570">
            <v>0</v>
          </cell>
        </row>
        <row r="571">
          <cell r="A571">
            <v>4120057</v>
          </cell>
          <cell r="B571" t="str">
            <v>INDUSTRIAL REFINERIES TS OTHER ACTUAL-E</v>
          </cell>
          <cell r="C571">
            <v>45768.15</v>
          </cell>
          <cell r="D571">
            <v>0</v>
          </cell>
        </row>
        <row r="572">
          <cell r="A572">
            <v>4130001</v>
          </cell>
          <cell r="B572" t="str">
            <v>EXEMPT WHOLESALE GENERATORS-ACCRUAL</v>
          </cell>
          <cell r="C572">
            <v>-9602290.0199999996</v>
          </cell>
          <cell r="D572">
            <v>-3308597.94</v>
          </cell>
        </row>
        <row r="573">
          <cell r="A573">
            <v>4130002</v>
          </cell>
          <cell r="B573" t="str">
            <v>UEG SO CAL EDISON ACTUAL</v>
          </cell>
          <cell r="C573">
            <v>0.04</v>
          </cell>
          <cell r="D573">
            <v>-5286.29</v>
          </cell>
        </row>
        <row r="574">
          <cell r="A574">
            <v>4130003</v>
          </cell>
          <cell r="B574" t="str">
            <v>UEG LOS ANGELES DWP ACTUAL</v>
          </cell>
          <cell r="C574">
            <v>-17055770.16</v>
          </cell>
          <cell r="D574">
            <v>-21648043.640000001</v>
          </cell>
        </row>
        <row r="575">
          <cell r="A575">
            <v>4130004</v>
          </cell>
          <cell r="B575" t="str">
            <v>UEG PASADENA ACTUAL</v>
          </cell>
          <cell r="C575">
            <v>-684045.03</v>
          </cell>
          <cell r="D575">
            <v>-1068137.97</v>
          </cell>
        </row>
        <row r="576">
          <cell r="A576">
            <v>4130005</v>
          </cell>
          <cell r="B576" t="str">
            <v>UEG GLENDALE ACTUAL</v>
          </cell>
          <cell r="C576">
            <v>-456294.95</v>
          </cell>
          <cell r="D576">
            <v>-1363768.31</v>
          </cell>
        </row>
        <row r="577">
          <cell r="A577">
            <v>4130006</v>
          </cell>
          <cell r="B577" t="str">
            <v>UEG BURBANK ACTUAL</v>
          </cell>
          <cell r="C577">
            <v>-441756.8</v>
          </cell>
          <cell r="D577">
            <v>-339517.73</v>
          </cell>
        </row>
        <row r="578">
          <cell r="A578">
            <v>4130007</v>
          </cell>
          <cell r="B578" t="str">
            <v>UEG VERNON ACTUAL</v>
          </cell>
          <cell r="C578">
            <v>-19881.03</v>
          </cell>
          <cell r="D578">
            <v>-11236.98</v>
          </cell>
        </row>
        <row r="579">
          <cell r="A579">
            <v>4130008</v>
          </cell>
          <cell r="B579" t="str">
            <v>UEG IMPERIAL IRGATION DSTRCT ACTL</v>
          </cell>
          <cell r="C579">
            <v>-1500310.12</v>
          </cell>
          <cell r="D579">
            <v>-1761731.47</v>
          </cell>
        </row>
        <row r="580">
          <cell r="A580">
            <v>4130009</v>
          </cell>
          <cell r="B580" t="str">
            <v>UEG ANAHEIM ACTUAL</v>
          </cell>
          <cell r="C580">
            <v>-100936.47</v>
          </cell>
          <cell r="D580">
            <v>-141080.29999999999</v>
          </cell>
        </row>
        <row r="581">
          <cell r="A581">
            <v>4130010</v>
          </cell>
          <cell r="B581" t="str">
            <v>EWG-EXEMPT WHOLESALE GENERATORS-ACTUAL</v>
          </cell>
          <cell r="C581">
            <v>-38496989.359999999</v>
          </cell>
          <cell r="D581">
            <v>-47710043.659999996</v>
          </cell>
        </row>
        <row r="582">
          <cell r="A582">
            <v>4130011</v>
          </cell>
          <cell r="B582" t="str">
            <v>UEG SO CAL EDISON ACCRUAL</v>
          </cell>
          <cell r="C582">
            <v>0</v>
          </cell>
          <cell r="D582">
            <v>1359357.02</v>
          </cell>
        </row>
        <row r="583">
          <cell r="A583">
            <v>4130012</v>
          </cell>
          <cell r="B583" t="str">
            <v>UEG LOS ANGELES DWP ACCRUAL</v>
          </cell>
          <cell r="C583">
            <v>-2111577.9700000002</v>
          </cell>
          <cell r="D583">
            <v>-811454.87</v>
          </cell>
        </row>
        <row r="584">
          <cell r="A584">
            <v>4130013</v>
          </cell>
          <cell r="B584" t="str">
            <v>UEG PASADENA ACCRUAL</v>
          </cell>
          <cell r="C584">
            <v>-97351.98</v>
          </cell>
          <cell r="D584">
            <v>18312.12</v>
          </cell>
        </row>
        <row r="585">
          <cell r="A585">
            <v>4130014</v>
          </cell>
          <cell r="B585" t="str">
            <v>UEG GLENDALE ACCRUAL</v>
          </cell>
          <cell r="C585">
            <v>-126245.14</v>
          </cell>
          <cell r="D585">
            <v>111212.13</v>
          </cell>
        </row>
        <row r="586">
          <cell r="A586">
            <v>4130015</v>
          </cell>
          <cell r="B586" t="str">
            <v>UEG BURBANK ACCRUAL</v>
          </cell>
          <cell r="C586">
            <v>-105191.02</v>
          </cell>
          <cell r="D586">
            <v>-8586.91</v>
          </cell>
        </row>
        <row r="587">
          <cell r="A587">
            <v>4130016</v>
          </cell>
          <cell r="B587" t="str">
            <v>UEG VERNON ACCRUAL</v>
          </cell>
          <cell r="C587">
            <v>-15341.05</v>
          </cell>
          <cell r="D587">
            <v>1211.1300000000001</v>
          </cell>
        </row>
        <row r="588">
          <cell r="A588">
            <v>4130017</v>
          </cell>
          <cell r="B588" t="str">
            <v>UEG IMPERIAL IRGATION DSTRCT ACCR</v>
          </cell>
          <cell r="C588">
            <v>-338954.97</v>
          </cell>
          <cell r="D588">
            <v>78669.91</v>
          </cell>
        </row>
        <row r="589">
          <cell r="A589">
            <v>4130018</v>
          </cell>
          <cell r="B589" t="str">
            <v>UEG ANAHEIM ACCRUAL</v>
          </cell>
          <cell r="C589">
            <v>-22655.94</v>
          </cell>
          <cell r="D589">
            <v>-13134.6</v>
          </cell>
        </row>
        <row r="590">
          <cell r="A590">
            <v>4130021</v>
          </cell>
          <cell r="B590" t="str">
            <v>EWG EXEMPT WHOLESALE GENERATORS ACTUAL-</v>
          </cell>
          <cell r="C590">
            <v>869912.08</v>
          </cell>
          <cell r="D590">
            <v>0</v>
          </cell>
        </row>
        <row r="591">
          <cell r="A591">
            <v>4130022</v>
          </cell>
          <cell r="B591" t="str">
            <v>UEG LOS ANGELES DWP ACTUAL-EG TRANSFER</v>
          </cell>
          <cell r="C591">
            <v>268783.65999999997</v>
          </cell>
          <cell r="D591">
            <v>0</v>
          </cell>
        </row>
        <row r="592">
          <cell r="A592">
            <v>4130023</v>
          </cell>
          <cell r="B592" t="str">
            <v>UEG PASADENA ACTUAL-EG TRANSFER</v>
          </cell>
          <cell r="C592">
            <v>9856.18</v>
          </cell>
          <cell r="D592">
            <v>0</v>
          </cell>
        </row>
        <row r="593">
          <cell r="A593">
            <v>4130024</v>
          </cell>
          <cell r="B593" t="str">
            <v>UEG GLENDALE ACTUAL-EG TRANSFER</v>
          </cell>
          <cell r="C593">
            <v>7557.38</v>
          </cell>
          <cell r="D593">
            <v>0</v>
          </cell>
        </row>
        <row r="594">
          <cell r="A594">
            <v>4130025</v>
          </cell>
          <cell r="B594" t="str">
            <v>UEG BURBANK ACTUAL-EG TRANSFER</v>
          </cell>
          <cell r="C594">
            <v>9918.65</v>
          </cell>
          <cell r="D594">
            <v>0</v>
          </cell>
        </row>
        <row r="595">
          <cell r="A595">
            <v>4130026</v>
          </cell>
          <cell r="B595" t="str">
            <v>UEG VERNON ACTUAL-EG TRANSFER</v>
          </cell>
          <cell r="C595">
            <v>641.74</v>
          </cell>
          <cell r="D595">
            <v>0</v>
          </cell>
        </row>
        <row r="596">
          <cell r="A596">
            <v>4130027</v>
          </cell>
          <cell r="B596" t="str">
            <v>UEG IMPERIAL IRRIGATION DISTRICT ACTUAL</v>
          </cell>
          <cell r="C596">
            <v>31711.06</v>
          </cell>
          <cell r="D596">
            <v>0</v>
          </cell>
        </row>
        <row r="597">
          <cell r="A597">
            <v>4130028</v>
          </cell>
          <cell r="B597" t="str">
            <v>UEG ANAHEIM ACTUAL-EG TRANSFER</v>
          </cell>
          <cell r="C597">
            <v>2312.5</v>
          </cell>
          <cell r="D597">
            <v>0</v>
          </cell>
        </row>
        <row r="598">
          <cell r="A598">
            <v>4140001</v>
          </cell>
          <cell r="B598" t="str">
            <v>WHOLESL SDIEGO GAS&amp;ELECTRIC ACTL</v>
          </cell>
          <cell r="C598">
            <v>-29420785.629999999</v>
          </cell>
          <cell r="D598">
            <v>-48309305.609999999</v>
          </cell>
        </row>
        <row r="599">
          <cell r="A599">
            <v>4140002</v>
          </cell>
          <cell r="B599" t="str">
            <v>WHOLESALE LONG BEACH ACTUAL</v>
          </cell>
          <cell r="C599">
            <v>-2886141.58</v>
          </cell>
          <cell r="D599">
            <v>-4943734.28</v>
          </cell>
        </row>
        <row r="600">
          <cell r="A600">
            <v>4140003</v>
          </cell>
          <cell r="B600" t="str">
            <v>WHOLESALE SOUTHWEST GAS ACTUAL</v>
          </cell>
          <cell r="C600">
            <v>-3225624.3</v>
          </cell>
          <cell r="D600">
            <v>-5203531.24</v>
          </cell>
        </row>
        <row r="601">
          <cell r="A601">
            <v>4140004</v>
          </cell>
          <cell r="B601" t="str">
            <v>WHOLSL SDIEGO GAS&amp;ELECTRIC ACCR</v>
          </cell>
          <cell r="C601">
            <v>588765.97</v>
          </cell>
          <cell r="D601">
            <v>1115423.07</v>
          </cell>
        </row>
        <row r="602">
          <cell r="A602">
            <v>4140005</v>
          </cell>
          <cell r="B602" t="str">
            <v>WHOLESALE LONG BEACH ACCRUAL</v>
          </cell>
          <cell r="C602">
            <v>303469.93</v>
          </cell>
          <cell r="D602">
            <v>94915.98</v>
          </cell>
        </row>
        <row r="603">
          <cell r="A603">
            <v>4140006</v>
          </cell>
          <cell r="B603" t="str">
            <v>WHOLESALE SOUTHWEST GAS ACCR</v>
          </cell>
          <cell r="C603">
            <v>309336</v>
          </cell>
          <cell r="D603">
            <v>49259.99</v>
          </cell>
        </row>
        <row r="604">
          <cell r="A604">
            <v>4140011</v>
          </cell>
          <cell r="B604" t="str">
            <v>WHOLESALE MEXICALI ACTUAL</v>
          </cell>
          <cell r="C604">
            <v>-1086187.73</v>
          </cell>
          <cell r="D604">
            <v>-1340060.26</v>
          </cell>
        </row>
        <row r="605">
          <cell r="A605">
            <v>4140012</v>
          </cell>
          <cell r="B605" t="str">
            <v>WHOLESALE MEXICALI ACCRUAL</v>
          </cell>
          <cell r="C605">
            <v>21256</v>
          </cell>
          <cell r="D605">
            <v>-53690</v>
          </cell>
        </row>
        <row r="606">
          <cell r="A606">
            <v>4170001</v>
          </cell>
          <cell r="B606" t="str">
            <v>GAS SALES FOR NGV UNCOMPRESSED</v>
          </cell>
          <cell r="C606">
            <v>-6797529.0199999996</v>
          </cell>
          <cell r="D606">
            <v>-5245218.37</v>
          </cell>
        </row>
        <row r="607">
          <cell r="A607">
            <v>4170002</v>
          </cell>
          <cell r="B607" t="str">
            <v>GAS SALES FOR NGV COMPRESSED ACTL</v>
          </cell>
          <cell r="C607">
            <v>-645797.49</v>
          </cell>
          <cell r="D607">
            <v>-718659.71</v>
          </cell>
        </row>
        <row r="608">
          <cell r="A608">
            <v>4170003</v>
          </cell>
          <cell r="B608" t="str">
            <v>GAS TRANS FOR NGV UNCOMPRESS ACTL</v>
          </cell>
          <cell r="C608">
            <v>-292890.38</v>
          </cell>
          <cell r="D608">
            <v>-423244.05</v>
          </cell>
        </row>
        <row r="609">
          <cell r="A609">
            <v>4170004</v>
          </cell>
          <cell r="B609" t="str">
            <v>GAS SALES FOR NGV UNCOMPRESS ACCR</v>
          </cell>
          <cell r="C609">
            <v>-1111800</v>
          </cell>
          <cell r="D609">
            <v>148500</v>
          </cell>
        </row>
        <row r="610">
          <cell r="A610">
            <v>4170005</v>
          </cell>
          <cell r="B610" t="str">
            <v>GAS SALES FOR NGV COMPRESSED ACCR</v>
          </cell>
          <cell r="C610">
            <v>-55800</v>
          </cell>
          <cell r="D610">
            <v>-7800</v>
          </cell>
        </row>
        <row r="611">
          <cell r="A611">
            <v>4170006</v>
          </cell>
          <cell r="B611" t="str">
            <v>GAS TRANS FOR NGV UNCOMPRESS ACCR</v>
          </cell>
          <cell r="C611">
            <v>-11000</v>
          </cell>
          <cell r="D611">
            <v>16700</v>
          </cell>
        </row>
        <row r="612">
          <cell r="A612">
            <v>4180001</v>
          </cell>
          <cell r="B612" t="str">
            <v>CORE COMMERCIAL &lt; 3,000 THERMS-CHAIN</v>
          </cell>
          <cell r="C612">
            <v>-3668462.6</v>
          </cell>
          <cell r="D612">
            <v>0</v>
          </cell>
        </row>
        <row r="613">
          <cell r="A613">
            <v>4180002</v>
          </cell>
          <cell r="B613" t="str">
            <v>CORE COMMERCIAL &lt; 3,000 THERMS-CHAIN</v>
          </cell>
          <cell r="C613">
            <v>-175230.44</v>
          </cell>
          <cell r="D613">
            <v>0</v>
          </cell>
        </row>
        <row r="614">
          <cell r="A614">
            <v>4180005</v>
          </cell>
          <cell r="B614" t="str">
            <v>CORE INDUSTRIAL &lt;3,000 THERMS-CHAIN</v>
          </cell>
          <cell r="C614">
            <v>-194206.73</v>
          </cell>
          <cell r="D614">
            <v>0</v>
          </cell>
        </row>
        <row r="615">
          <cell r="A615">
            <v>4180006</v>
          </cell>
          <cell r="B615" t="str">
            <v>CORE INDUSTRIAL &lt;3,000 THERMS-CHAIN</v>
          </cell>
          <cell r="C615">
            <v>-10133.41</v>
          </cell>
          <cell r="D615">
            <v>0</v>
          </cell>
        </row>
        <row r="616">
          <cell r="A616">
            <v>4180009</v>
          </cell>
          <cell r="B616" t="str">
            <v>CORE COMMERCIAL 3-5,000 THERMS-CHAIN</v>
          </cell>
          <cell r="C616">
            <v>-20042075.289999999</v>
          </cell>
          <cell r="D616">
            <v>0</v>
          </cell>
        </row>
        <row r="617">
          <cell r="A617">
            <v>4180010</v>
          </cell>
          <cell r="B617" t="str">
            <v>CORE COMMERCIAL   3-5,000 THERMS CHAIN</v>
          </cell>
          <cell r="C617">
            <v>-2679883.5499999998</v>
          </cell>
          <cell r="D617">
            <v>0</v>
          </cell>
        </row>
        <row r="618">
          <cell r="A618">
            <v>4180013</v>
          </cell>
          <cell r="B618" t="str">
            <v>CORE INDUSTRIAL 3-5,000 THERMS-CHAIN</v>
          </cell>
          <cell r="C618">
            <v>-7218828.2599999998</v>
          </cell>
          <cell r="D618">
            <v>0</v>
          </cell>
        </row>
        <row r="619">
          <cell r="A619">
            <v>4180014</v>
          </cell>
          <cell r="B619" t="str">
            <v>CORE INDUSTRIAL 3-5,000 THERMS CHAIN T</v>
          </cell>
          <cell r="C619">
            <v>-547626.79</v>
          </cell>
          <cell r="D619">
            <v>0</v>
          </cell>
        </row>
        <row r="620">
          <cell r="A620">
            <v>4180017</v>
          </cell>
          <cell r="B620" t="str">
            <v>RESTAURANT-CH SALES-ACTL</v>
          </cell>
          <cell r="C620">
            <v>-6790190.2000000002</v>
          </cell>
          <cell r="D620">
            <v>0</v>
          </cell>
        </row>
        <row r="621">
          <cell r="A621">
            <v>4180018</v>
          </cell>
          <cell r="B621" t="str">
            <v>RESTAURANT-CH TRANS-ACTL</v>
          </cell>
          <cell r="C621">
            <v>-3746403.79</v>
          </cell>
          <cell r="D621">
            <v>0</v>
          </cell>
        </row>
        <row r="622">
          <cell r="A622">
            <v>4210002</v>
          </cell>
          <cell r="B622" t="str">
            <v>BCAP PURCH COST ACCT CORE PGA SUB ACCT</v>
          </cell>
          <cell r="C622">
            <v>-28129185</v>
          </cell>
          <cell r="D622">
            <v>-62010734.380000003</v>
          </cell>
        </row>
        <row r="623">
          <cell r="A623">
            <v>4210003</v>
          </cell>
          <cell r="B623" t="str">
            <v>BCAP CORE BROKAGE PGA ACCOUNT</v>
          </cell>
          <cell r="C623">
            <v>0</v>
          </cell>
          <cell r="D623">
            <v>-546145</v>
          </cell>
        </row>
        <row r="624">
          <cell r="A624">
            <v>4210004</v>
          </cell>
          <cell r="B624" t="str">
            <v>BCAP CORE FIXED COST ACCT CFCA</v>
          </cell>
          <cell r="C624">
            <v>33048191.82</v>
          </cell>
          <cell r="D624">
            <v>18394236.800000001</v>
          </cell>
        </row>
        <row r="625">
          <cell r="A625">
            <v>4210007</v>
          </cell>
          <cell r="B625" t="str">
            <v>BCAP CORE STANDBY SVC PGA ACCT</v>
          </cell>
          <cell r="C625">
            <v>0</v>
          </cell>
          <cell r="D625">
            <v>-53245</v>
          </cell>
        </row>
        <row r="626">
          <cell r="A626">
            <v>4210009</v>
          </cell>
          <cell r="B626" t="str">
            <v>ACAP CCOG &amp; S CORE</v>
          </cell>
          <cell r="C626">
            <v>752871</v>
          </cell>
          <cell r="D626">
            <v>1889043</v>
          </cell>
        </row>
        <row r="627">
          <cell r="A627">
            <v>4210010</v>
          </cell>
          <cell r="B627" t="str">
            <v>OTHER REGULATORY REV NCFCTA</v>
          </cell>
          <cell r="C627">
            <v>628270.43999999994</v>
          </cell>
          <cell r="D627">
            <v>-3974746.13</v>
          </cell>
        </row>
        <row r="628">
          <cell r="A628">
            <v>4210013</v>
          </cell>
          <cell r="B628" t="str">
            <v>OTH RGLTORY REVNUE CEA</v>
          </cell>
          <cell r="C628">
            <v>3080721.77</v>
          </cell>
          <cell r="D628">
            <v>-12952387.109999999</v>
          </cell>
        </row>
        <row r="629">
          <cell r="A629">
            <v>4210015</v>
          </cell>
          <cell r="B629" t="str">
            <v>OTH RGLTORY REVNUE PCBEA</v>
          </cell>
          <cell r="C629">
            <v>-26146.21</v>
          </cell>
          <cell r="D629">
            <v>258813.19</v>
          </cell>
        </row>
        <row r="630">
          <cell r="A630">
            <v>4210016</v>
          </cell>
          <cell r="B630" t="str">
            <v>OTH RGLTORY REVNUE EFA</v>
          </cell>
          <cell r="C630">
            <v>0</v>
          </cell>
          <cell r="D630">
            <v>576.41999999999996</v>
          </cell>
        </row>
        <row r="631">
          <cell r="A631">
            <v>4210018</v>
          </cell>
          <cell r="B631" t="str">
            <v>OTH RGLTORY REVNUE RDD</v>
          </cell>
          <cell r="C631">
            <v>-94810</v>
          </cell>
          <cell r="D631">
            <v>-7086603</v>
          </cell>
        </row>
        <row r="632">
          <cell r="A632">
            <v>4210026</v>
          </cell>
          <cell r="B632" t="str">
            <v>OTH RGLTORY REVNUE NGVOA</v>
          </cell>
          <cell r="C632">
            <v>130859.12</v>
          </cell>
          <cell r="D632">
            <v>-4302883.0999999996</v>
          </cell>
        </row>
        <row r="633">
          <cell r="A633">
            <v>4210027</v>
          </cell>
          <cell r="B633" t="str">
            <v>OTH RGLTORY REVNUE NGVRA</v>
          </cell>
          <cell r="C633">
            <v>1928011.27</v>
          </cell>
          <cell r="D633">
            <v>2324870.81</v>
          </cell>
        </row>
        <row r="634">
          <cell r="A634">
            <v>4210028</v>
          </cell>
          <cell r="B634" t="str">
            <v>OTH RGLTORY REVNUE DSMT</v>
          </cell>
          <cell r="C634">
            <v>604664</v>
          </cell>
          <cell r="D634">
            <v>-907000</v>
          </cell>
        </row>
        <row r="635">
          <cell r="A635">
            <v>4210030</v>
          </cell>
          <cell r="B635" t="str">
            <v>OTH RGLTRY REVNUE PITAS PT F&amp;U</v>
          </cell>
          <cell r="C635">
            <v>-35439.64</v>
          </cell>
          <cell r="D635">
            <v>-297252</v>
          </cell>
        </row>
        <row r="636">
          <cell r="A636">
            <v>4210035</v>
          </cell>
          <cell r="B636" t="str">
            <v>OTH RGLTORY REVNUE CEMA</v>
          </cell>
          <cell r="C636">
            <v>-3224772.1</v>
          </cell>
          <cell r="D636">
            <v>-8058800.7800000003</v>
          </cell>
        </row>
        <row r="637">
          <cell r="A637">
            <v>4210036</v>
          </cell>
          <cell r="B637" t="str">
            <v>OTH RGLTORY REVNUE RRMA</v>
          </cell>
          <cell r="C637">
            <v>34685.32</v>
          </cell>
          <cell r="D637">
            <v>57143.01</v>
          </cell>
        </row>
        <row r="638">
          <cell r="A638">
            <v>4210037</v>
          </cell>
          <cell r="B638" t="str">
            <v>OTH RGLTORY REVNUE ICMA</v>
          </cell>
          <cell r="C638">
            <v>1610266.19</v>
          </cell>
          <cell r="D638">
            <v>1652679.72</v>
          </cell>
        </row>
        <row r="639">
          <cell r="A639">
            <v>4210038</v>
          </cell>
          <cell r="B639" t="str">
            <v>OTH RGLTORY REVNUE FCPMA</v>
          </cell>
          <cell r="C639">
            <v>0</v>
          </cell>
          <cell r="D639">
            <v>-8117.16</v>
          </cell>
        </row>
        <row r="640">
          <cell r="A640">
            <v>4210039</v>
          </cell>
          <cell r="B640" t="str">
            <v>OTH RGLTRY REVNUE IZRCA</v>
          </cell>
          <cell r="C640">
            <v>0</v>
          </cell>
          <cell r="D640">
            <v>-12506.45</v>
          </cell>
        </row>
        <row r="641">
          <cell r="A641">
            <v>4210041</v>
          </cell>
          <cell r="B641" t="str">
            <v>OTH RGLTRY REVNUE PPTCA CURRENT</v>
          </cell>
          <cell r="C641">
            <v>8638395.7599999998</v>
          </cell>
          <cell r="D641">
            <v>29134049.09</v>
          </cell>
        </row>
        <row r="642">
          <cell r="A642">
            <v>4210042</v>
          </cell>
          <cell r="B642" t="str">
            <v>OTH RGLTORY REVNUE NCRMA</v>
          </cell>
          <cell r="C642">
            <v>3538240.86</v>
          </cell>
          <cell r="D642">
            <v>-54043.1</v>
          </cell>
        </row>
        <row r="643">
          <cell r="A643">
            <v>4210047</v>
          </cell>
          <cell r="B643" t="str">
            <v>REG REV-ITCSA-CORE SUBSCRIP &amp; REMAINING</v>
          </cell>
          <cell r="C643">
            <v>16173705.880000001</v>
          </cell>
          <cell r="D643">
            <v>73270838.719999999</v>
          </cell>
        </row>
        <row r="644">
          <cell r="A644">
            <v>4210049</v>
          </cell>
          <cell r="B644" t="str">
            <v>OTH RGLTORY REVNUE RDD NGV</v>
          </cell>
          <cell r="C644">
            <v>-149222.79999999999</v>
          </cell>
          <cell r="D644">
            <v>743457.9</v>
          </cell>
        </row>
        <row r="645">
          <cell r="A645">
            <v>4210055</v>
          </cell>
          <cell r="B645" t="str">
            <v>PBR AUDIT/BASE MARGIN CONSULT EXP-CURR</v>
          </cell>
          <cell r="C645">
            <v>0</v>
          </cell>
          <cell r="D645">
            <v>21644.91</v>
          </cell>
        </row>
        <row r="646">
          <cell r="A646">
            <v>4210059</v>
          </cell>
          <cell r="B646" t="str">
            <v>BCAP NON CORE FXD COST BAL ACT</v>
          </cell>
          <cell r="C646">
            <v>18112064.879999999</v>
          </cell>
          <cell r="D646">
            <v>-6414000</v>
          </cell>
        </row>
        <row r="647">
          <cell r="A647">
            <v>4210060</v>
          </cell>
          <cell r="B647" t="str">
            <v>BCAP CORE SUBSCRIPTION PGA ACT</v>
          </cell>
          <cell r="C647">
            <v>-226930</v>
          </cell>
          <cell r="D647">
            <v>540543.4</v>
          </cell>
        </row>
        <row r="648">
          <cell r="A648">
            <v>4210061</v>
          </cell>
          <cell r="B648" t="str">
            <v>BCAP NON CORE STANDBY SVC PGA</v>
          </cell>
          <cell r="C648">
            <v>0</v>
          </cell>
          <cell r="D648">
            <v>-11448226</v>
          </cell>
        </row>
        <row r="649">
          <cell r="A649">
            <v>4210066</v>
          </cell>
          <cell r="B649" t="str">
            <v>ACAP ENHANCED OIL RECOVERY EOR</v>
          </cell>
          <cell r="C649">
            <v>10845942.810000001</v>
          </cell>
          <cell r="D649">
            <v>-8528484.5</v>
          </cell>
        </row>
        <row r="650">
          <cell r="A650">
            <v>4210069</v>
          </cell>
          <cell r="B650" t="str">
            <v>BCAP NONCORE BRKR FEE ACCT</v>
          </cell>
          <cell r="C650">
            <v>83377.41</v>
          </cell>
          <cell r="D650">
            <v>-169088.06</v>
          </cell>
        </row>
        <row r="651">
          <cell r="A651">
            <v>4210071</v>
          </cell>
          <cell r="B651" t="str">
            <v>BCAP LIRA PROG ACCT</v>
          </cell>
          <cell r="C651">
            <v>-740004.11</v>
          </cell>
          <cell r="D651">
            <v>12266288.289999999</v>
          </cell>
        </row>
        <row r="652">
          <cell r="A652">
            <v>4210073</v>
          </cell>
          <cell r="B652" t="str">
            <v>BCAP NONCORE STGE BAL A/C 75%  SUB STGE</v>
          </cell>
          <cell r="C652">
            <v>482405.74</v>
          </cell>
          <cell r="D652">
            <v>79501.259999999995</v>
          </cell>
        </row>
        <row r="653">
          <cell r="A653">
            <v>4210074</v>
          </cell>
          <cell r="B653" t="str">
            <v>BCAP N CORE STGE BAL A/C 100% STGE TRNS</v>
          </cell>
          <cell r="C653">
            <v>2320001.7799999998</v>
          </cell>
          <cell r="D653">
            <v>13538958.529999999</v>
          </cell>
        </row>
        <row r="654">
          <cell r="A654">
            <v>4210077</v>
          </cell>
          <cell r="B654" t="str">
            <v>APPLIANCE FINANCING COMMISSION</v>
          </cell>
          <cell r="C654">
            <v>-372.28</v>
          </cell>
          <cell r="D654">
            <v>-125258.25</v>
          </cell>
        </row>
        <row r="655">
          <cell r="A655">
            <v>4210083</v>
          </cell>
          <cell r="B655" t="str">
            <v>HAZARD SBSTNCE CST RECOVR REV ACCT</v>
          </cell>
          <cell r="C655">
            <v>4078171.6</v>
          </cell>
          <cell r="D655">
            <v>-1954124.42</v>
          </cell>
        </row>
        <row r="656">
          <cell r="A656">
            <v>4210085</v>
          </cell>
          <cell r="B656" t="str">
            <v>DSM ENERGY EFFICIENCY</v>
          </cell>
          <cell r="C656">
            <v>-102000</v>
          </cell>
          <cell r="D656">
            <v>-186000</v>
          </cell>
        </row>
        <row r="657">
          <cell r="A657">
            <v>4210086</v>
          </cell>
          <cell r="B657" t="str">
            <v>REGULATORY REV ITCSA-RELINQUISHED CAPAC</v>
          </cell>
          <cell r="C657">
            <v>-52000684</v>
          </cell>
          <cell r="D657">
            <v>0</v>
          </cell>
        </row>
        <row r="658">
          <cell r="A658">
            <v>4210087</v>
          </cell>
          <cell r="B658" t="str">
            <v>REG REV WHEELER RIDGE FIRM ACC CHG MEMO</v>
          </cell>
          <cell r="C658">
            <v>-521789.49</v>
          </cell>
          <cell r="D658">
            <v>0</v>
          </cell>
        </row>
        <row r="659">
          <cell r="A659">
            <v>4210088</v>
          </cell>
          <cell r="B659" t="str">
            <v>REG REV NONCORE STRGR POST BCAP</v>
          </cell>
          <cell r="C659">
            <v>-3535186.27</v>
          </cell>
          <cell r="D659">
            <v>0</v>
          </cell>
        </row>
        <row r="660">
          <cell r="A660">
            <v>4290001</v>
          </cell>
          <cell r="B660" t="str">
            <v>EXCHNGE GAS REVNUE CA PRODUCERS</v>
          </cell>
          <cell r="C660">
            <v>-655803.81999999995</v>
          </cell>
          <cell r="D660">
            <v>-85681.919999999998</v>
          </cell>
        </row>
        <row r="661">
          <cell r="A661">
            <v>4290002</v>
          </cell>
          <cell r="B661" t="str">
            <v>EXCH GAS RVNUE PG&amp;E MSTR EXCH &amp; SW</v>
          </cell>
          <cell r="C661">
            <v>662501.31000000006</v>
          </cell>
          <cell r="D661">
            <v>146112.87</v>
          </cell>
        </row>
        <row r="662">
          <cell r="A662">
            <v>4310006</v>
          </cell>
          <cell r="B662" t="str">
            <v>INTERCO BILL TO POLICY BU 00495025</v>
          </cell>
          <cell r="C662">
            <v>0</v>
          </cell>
          <cell r="D662">
            <v>-9557638.0800000001</v>
          </cell>
        </row>
        <row r="663">
          <cell r="A663">
            <v>4310009</v>
          </cell>
          <cell r="B663" t="str">
            <v>INTER-BU REV ERC FR POLICY GRP</v>
          </cell>
          <cell r="C663">
            <v>-3250</v>
          </cell>
          <cell r="D663">
            <v>-20582.830000000002</v>
          </cell>
        </row>
        <row r="664">
          <cell r="A664">
            <v>4310011</v>
          </cell>
          <cell r="B664" t="str">
            <v>INTERCO BILLING TO EMS BU</v>
          </cell>
          <cell r="C664">
            <v>0</v>
          </cell>
          <cell r="D664">
            <v>-493808.41</v>
          </cell>
        </row>
        <row r="665">
          <cell r="A665">
            <v>4310017</v>
          </cell>
          <cell r="B665" t="str">
            <v>INTER-BU REV ERC FR EMS</v>
          </cell>
          <cell r="C665">
            <v>0</v>
          </cell>
          <cell r="D665">
            <v>-465.66</v>
          </cell>
        </row>
        <row r="666">
          <cell r="A666">
            <v>4310025</v>
          </cell>
          <cell r="B666" t="str">
            <v>INTERCO BILL TO INTERNATIONAL BU 004950</v>
          </cell>
          <cell r="C666">
            <v>-22489.77</v>
          </cell>
          <cell r="D666">
            <v>-121172.55</v>
          </cell>
        </row>
        <row r="667">
          <cell r="A667">
            <v>4310031</v>
          </cell>
          <cell r="B667" t="str">
            <v>INTERCO BILL TO TGN</v>
          </cell>
          <cell r="C667">
            <v>0</v>
          </cell>
          <cell r="D667">
            <v>-95170.46</v>
          </cell>
        </row>
        <row r="668">
          <cell r="A668">
            <v>4330000</v>
          </cell>
          <cell r="B668" t="str">
            <v>MISCELLANEOUS SERVICE REVENUES</v>
          </cell>
          <cell r="C668">
            <v>1972.86</v>
          </cell>
          <cell r="D668">
            <v>0</v>
          </cell>
        </row>
        <row r="669">
          <cell r="A669">
            <v>4330002</v>
          </cell>
          <cell r="B669" t="str">
            <v>MISC SVS REV RECONNECT CHARGE</v>
          </cell>
          <cell r="C669">
            <v>-829580.35</v>
          </cell>
          <cell r="D669">
            <v>-1267926.02</v>
          </cell>
        </row>
        <row r="670">
          <cell r="A670">
            <v>4330003</v>
          </cell>
          <cell r="B670" t="str">
            <v>SRVC ESTABLISHMENT FEE ACTUAL</v>
          </cell>
          <cell r="C670">
            <v>-14004239.470000001</v>
          </cell>
          <cell r="D670">
            <v>-22815646.030000001</v>
          </cell>
        </row>
        <row r="671">
          <cell r="A671">
            <v>4330005</v>
          </cell>
          <cell r="B671" t="str">
            <v>REV FROM COMM PARTS SALES</v>
          </cell>
          <cell r="C671">
            <v>-952439.42</v>
          </cell>
          <cell r="D671">
            <v>-1309118.33</v>
          </cell>
        </row>
        <row r="672">
          <cell r="A672">
            <v>4330006</v>
          </cell>
          <cell r="B672" t="str">
            <v>REV FROM RES NEUTRAL PARTS SALES</v>
          </cell>
          <cell r="C672">
            <v>-447536.93</v>
          </cell>
          <cell r="D672">
            <v>-758036.3</v>
          </cell>
        </row>
        <row r="673">
          <cell r="A673">
            <v>4330007</v>
          </cell>
          <cell r="B673" t="str">
            <v>REV FROM SET TIME APPT SVC CH</v>
          </cell>
          <cell r="C673">
            <v>-14925</v>
          </cell>
          <cell r="D673">
            <v>-19950</v>
          </cell>
        </row>
        <row r="674">
          <cell r="A674">
            <v>4330008</v>
          </cell>
          <cell r="B674" t="str">
            <v>REVS FROM WATER HTER WRP&amp;STRPG</v>
          </cell>
          <cell r="C674">
            <v>-3653.12</v>
          </cell>
          <cell r="D674">
            <v>-7059.73</v>
          </cell>
        </row>
        <row r="675">
          <cell r="A675">
            <v>4330009</v>
          </cell>
          <cell r="B675" t="str">
            <v>REVS FROM APPL CONNECTION SVC</v>
          </cell>
          <cell r="C675">
            <v>-270016.84999999998</v>
          </cell>
          <cell r="D675">
            <v>-363513.9</v>
          </cell>
        </row>
        <row r="676">
          <cell r="A676">
            <v>4330010</v>
          </cell>
          <cell r="B676" t="str">
            <v>REVS FR FUEL CELL EQUIP FEES ACTL</v>
          </cell>
          <cell r="C676">
            <v>-35521.360000000001</v>
          </cell>
          <cell r="D676">
            <v>-60360.2</v>
          </cell>
        </row>
        <row r="677">
          <cell r="A677">
            <v>4330011</v>
          </cell>
          <cell r="B677" t="str">
            <v>REV FROM METER SHOP OPERATIONS</v>
          </cell>
          <cell r="C677">
            <v>-190341.21</v>
          </cell>
          <cell r="D677">
            <v>-245666.75</v>
          </cell>
        </row>
        <row r="678">
          <cell r="A678">
            <v>4330012</v>
          </cell>
          <cell r="B678" t="str">
            <v>REVNUE FROM METER SHOP TRANSPORT</v>
          </cell>
          <cell r="C678">
            <v>-304.75</v>
          </cell>
          <cell r="D678">
            <v>-4299.91</v>
          </cell>
        </row>
        <row r="679">
          <cell r="A679">
            <v>4330013</v>
          </cell>
          <cell r="B679" t="str">
            <v>REVNUE FR GAS SLECT PROG SVCS ACTL</v>
          </cell>
          <cell r="C679">
            <v>-383775.5</v>
          </cell>
          <cell r="D679">
            <v>-513641.55</v>
          </cell>
        </row>
        <row r="680">
          <cell r="A680">
            <v>4330016</v>
          </cell>
          <cell r="B680" t="str">
            <v>REV FROM NGV ADMIN FEES ACTUAL</v>
          </cell>
          <cell r="C680">
            <v>-5030.2</v>
          </cell>
          <cell r="D680">
            <v>-21870.1</v>
          </cell>
        </row>
        <row r="681">
          <cell r="A681">
            <v>4330017</v>
          </cell>
          <cell r="B681" t="str">
            <v>REV FR DEMO PROJECTS ACTUAL</v>
          </cell>
          <cell r="C681">
            <v>-30251.25</v>
          </cell>
          <cell r="D681">
            <v>-40347.629999999997</v>
          </cell>
        </row>
        <row r="682">
          <cell r="A682">
            <v>4330019</v>
          </cell>
          <cell r="B682" t="str">
            <v>REV FROM SEISMIC SERVICES</v>
          </cell>
          <cell r="C682">
            <v>-552.01</v>
          </cell>
          <cell r="D682">
            <v>-6335</v>
          </cell>
        </row>
        <row r="683">
          <cell r="A683">
            <v>4330021</v>
          </cell>
          <cell r="B683" t="str">
            <v>REVENUE FROM HUB SERVICES</v>
          </cell>
          <cell r="C683">
            <v>-8294802.5099999998</v>
          </cell>
          <cell r="D683">
            <v>-8453216.6400000006</v>
          </cell>
        </row>
        <row r="684">
          <cell r="A684">
            <v>4330022</v>
          </cell>
          <cell r="B684" t="str">
            <v>REV FR LG BEACH GAS SVCS OFFER</v>
          </cell>
          <cell r="C684">
            <v>-2754</v>
          </cell>
          <cell r="D684">
            <v>0</v>
          </cell>
        </row>
        <row r="685">
          <cell r="A685">
            <v>4330026</v>
          </cell>
          <cell r="B685" t="str">
            <v>MISC REV ERC EXTL CUST 00488027</v>
          </cell>
          <cell r="C685">
            <v>-28132.57</v>
          </cell>
          <cell r="D685">
            <v>-172899.6</v>
          </cell>
        </row>
        <row r="686">
          <cell r="A686">
            <v>4330029</v>
          </cell>
          <cell r="B686" t="str">
            <v>REV FR PUBL AFF SELLG DISPL AD IN ENGY</v>
          </cell>
          <cell r="C686">
            <v>0</v>
          </cell>
          <cell r="D686">
            <v>346.14</v>
          </cell>
        </row>
        <row r="687">
          <cell r="A687">
            <v>4330031</v>
          </cell>
          <cell r="B687" t="str">
            <v>SERVICE ESTABLISHMENT FEE ACCR</v>
          </cell>
          <cell r="C687">
            <v>-73730</v>
          </cell>
          <cell r="D687">
            <v>302940</v>
          </cell>
        </row>
        <row r="688">
          <cell r="A688">
            <v>4330076</v>
          </cell>
          <cell r="B688" t="str">
            <v>MISC SERV REV-PIPELINE SERVICES</v>
          </cell>
          <cell r="C688">
            <v>-552138.26</v>
          </cell>
          <cell r="D688">
            <v>0</v>
          </cell>
        </row>
        <row r="689">
          <cell r="A689">
            <v>4350001</v>
          </cell>
          <cell r="B689" t="str">
            <v>RENT FROM PROP USED IN OPERATION</v>
          </cell>
          <cell r="C689">
            <v>-74765.47</v>
          </cell>
          <cell r="D689">
            <v>0</v>
          </cell>
        </row>
        <row r="690">
          <cell r="A690">
            <v>4370001</v>
          </cell>
          <cell r="B690" t="str">
            <v>MISC REGULATORY REVENUE</v>
          </cell>
          <cell r="C690">
            <v>27322044.829999998</v>
          </cell>
          <cell r="D690">
            <v>-16612054.25</v>
          </cell>
        </row>
        <row r="691">
          <cell r="A691">
            <v>4370002</v>
          </cell>
          <cell r="B691" t="str">
            <v>OTHER MISCELLANEOUS REVENUES</v>
          </cell>
          <cell r="C691">
            <v>-1641028.51</v>
          </cell>
          <cell r="D691">
            <v>113268223.95</v>
          </cell>
        </row>
        <row r="692">
          <cell r="A692">
            <v>4370003</v>
          </cell>
          <cell r="B692" t="str">
            <v>MISC REVENUE DEFERRED</v>
          </cell>
          <cell r="C692">
            <v>26137000</v>
          </cell>
          <cell r="D692">
            <v>0</v>
          </cell>
        </row>
        <row r="693">
          <cell r="A693">
            <v>4370005</v>
          </cell>
          <cell r="B693" t="str">
            <v>PRE-PBR RESEARCH ROYALTY REVENUE</v>
          </cell>
          <cell r="C693">
            <v>-151196.32</v>
          </cell>
          <cell r="D693">
            <v>-173821.46</v>
          </cell>
        </row>
        <row r="694">
          <cell r="A694">
            <v>4370006</v>
          </cell>
          <cell r="B694" t="str">
            <v>RETURNED CHECK CHARGES ACTUAL</v>
          </cell>
          <cell r="C694">
            <v>-411311.57</v>
          </cell>
          <cell r="D694">
            <v>-575238.03</v>
          </cell>
        </row>
        <row r="695">
          <cell r="A695">
            <v>4370008</v>
          </cell>
          <cell r="B695" t="str">
            <v>AMORTIZATION OF ITCCA</v>
          </cell>
          <cell r="C695">
            <v>0</v>
          </cell>
          <cell r="D695">
            <v>-1455347</v>
          </cell>
        </row>
        <row r="696">
          <cell r="A696">
            <v>4370009</v>
          </cell>
          <cell r="B696" t="str">
            <v>AMORT TAX GAIN OF FLOWER ST</v>
          </cell>
          <cell r="C696">
            <v>-2260680</v>
          </cell>
          <cell r="D696">
            <v>-3391020</v>
          </cell>
        </row>
        <row r="697">
          <cell r="A697">
            <v>4370010</v>
          </cell>
          <cell r="B697" t="str">
            <v>ANAHEIM PARKING LEASE REVENUE</v>
          </cell>
          <cell r="C697">
            <v>-531</v>
          </cell>
          <cell r="D697">
            <v>-8841.14</v>
          </cell>
        </row>
        <row r="698">
          <cell r="A698">
            <v>4370012</v>
          </cell>
          <cell r="B698" t="str">
            <v>TRAINING ACTIVITY REVENUE</v>
          </cell>
          <cell r="C698">
            <v>0</v>
          </cell>
          <cell r="D698">
            <v>-5837</v>
          </cell>
        </row>
        <row r="699">
          <cell r="A699">
            <v>4370013</v>
          </cell>
          <cell r="B699" t="str">
            <v>D &amp; B CREDIT EVALUATION FEES</v>
          </cell>
          <cell r="C699">
            <v>-1500</v>
          </cell>
          <cell r="D699">
            <v>-2000</v>
          </cell>
        </row>
        <row r="700">
          <cell r="A700">
            <v>4370061</v>
          </cell>
          <cell r="B700" t="str">
            <v>AFFIL 25% EMPL TRANSFER FEE</v>
          </cell>
          <cell r="C700">
            <v>-141249.95000000001</v>
          </cell>
          <cell r="D700">
            <v>-57003.85</v>
          </cell>
        </row>
        <row r="701">
          <cell r="A701">
            <v>4370100</v>
          </cell>
          <cell r="B701" t="str">
            <v>GAS MISC. REVENUES</v>
          </cell>
          <cell r="C701">
            <v>13366.41</v>
          </cell>
          <cell r="D701">
            <v>-433703.52</v>
          </cell>
        </row>
        <row r="702">
          <cell r="A702">
            <v>4370103</v>
          </cell>
          <cell r="B702" t="str">
            <v>HONOR RANCHO OIL REVENUE</v>
          </cell>
          <cell r="C702">
            <v>-2448714.1800000002</v>
          </cell>
          <cell r="D702">
            <v>-2195298.5099999998</v>
          </cell>
        </row>
        <row r="703">
          <cell r="A703">
            <v>4370104</v>
          </cell>
          <cell r="B703" t="str">
            <v>GOLETA CHEVRON EMISSIONS CREDITS</v>
          </cell>
          <cell r="C703">
            <v>-767400</v>
          </cell>
          <cell r="D703">
            <v>-1336555</v>
          </cell>
        </row>
        <row r="704">
          <cell r="A704">
            <v>4370105</v>
          </cell>
          <cell r="B704" t="str">
            <v>ALISO SHALLOW ZONE-EOTT</v>
          </cell>
          <cell r="C704">
            <v>-690599.05</v>
          </cell>
          <cell r="D704">
            <v>-326648.92</v>
          </cell>
        </row>
        <row r="705">
          <cell r="A705">
            <v>4370106</v>
          </cell>
          <cell r="B705" t="str">
            <v>ALISO PEOC</v>
          </cell>
          <cell r="C705">
            <v>-943280.7</v>
          </cell>
          <cell r="D705">
            <v>-904559.92</v>
          </cell>
        </row>
        <row r="706">
          <cell r="A706">
            <v>4370107</v>
          </cell>
          <cell r="B706" t="str">
            <v>ALISO CRIMSON</v>
          </cell>
          <cell r="C706">
            <v>-20118.96</v>
          </cell>
          <cell r="D706">
            <v>-24174.68</v>
          </cell>
        </row>
        <row r="707">
          <cell r="A707">
            <v>4370108</v>
          </cell>
          <cell r="B707" t="str">
            <v>ALISO TERMO</v>
          </cell>
          <cell r="C707">
            <v>-23929.73</v>
          </cell>
          <cell r="D707">
            <v>-21202.58</v>
          </cell>
        </row>
        <row r="708">
          <cell r="A708">
            <v>4370109</v>
          </cell>
          <cell r="B708" t="str">
            <v>ALISO ROAD ACCESS FEES</v>
          </cell>
          <cell r="C708">
            <v>-33504.51</v>
          </cell>
          <cell r="D708">
            <v>-18525</v>
          </cell>
        </row>
        <row r="709">
          <cell r="A709">
            <v>4370110</v>
          </cell>
          <cell r="B709" t="str">
            <v>ALISO TEXACO UTILITY USAGE</v>
          </cell>
          <cell r="C709">
            <v>-861.7</v>
          </cell>
          <cell r="D709">
            <v>-1090.43</v>
          </cell>
        </row>
        <row r="710">
          <cell r="A710">
            <v>4370111</v>
          </cell>
          <cell r="B710" t="str">
            <v>MONTEBELLO OIL REVENUE</v>
          </cell>
          <cell r="C710">
            <v>0</v>
          </cell>
          <cell r="D710">
            <v>-2161.77</v>
          </cell>
        </row>
        <row r="711">
          <cell r="A711">
            <v>4370112</v>
          </cell>
          <cell r="B711" t="str">
            <v>PDR SESNON OIL REIMBURSEMENTS FROM TEXA</v>
          </cell>
          <cell r="C711">
            <v>-11250</v>
          </cell>
          <cell r="D711">
            <v>-13750</v>
          </cell>
        </row>
        <row r="712">
          <cell r="A712">
            <v>4370113</v>
          </cell>
          <cell r="B712" t="str">
            <v>RECLAIM EMISSIONS CREDIT SALES</v>
          </cell>
          <cell r="C712">
            <v>-123952</v>
          </cell>
          <cell r="D712">
            <v>-11580</v>
          </cell>
        </row>
        <row r="713">
          <cell r="A713">
            <v>4370115</v>
          </cell>
          <cell r="B713" t="str">
            <v>GOLETA LEASE FEES</v>
          </cell>
          <cell r="C713">
            <v>-19868.52</v>
          </cell>
          <cell r="D713">
            <v>0</v>
          </cell>
        </row>
        <row r="714">
          <cell r="A714">
            <v>4370121</v>
          </cell>
          <cell r="B714" t="str">
            <v>ALISO RENTAL FOR TELECOM SITES</v>
          </cell>
          <cell r="C714">
            <v>-69115</v>
          </cell>
          <cell r="D714">
            <v>0</v>
          </cell>
        </row>
        <row r="715">
          <cell r="A715">
            <v>4370145</v>
          </cell>
          <cell r="B715" t="str">
            <v>REVENUES-FED. ENERGY RETROFIT PROGRAM</v>
          </cell>
          <cell r="C715">
            <v>-825637.57</v>
          </cell>
          <cell r="D715">
            <v>0</v>
          </cell>
        </row>
        <row r="716">
          <cell r="A716">
            <v>4370200</v>
          </cell>
          <cell r="B716" t="str">
            <v>SUNDRY NGV VEHICLE REVENUE</v>
          </cell>
          <cell r="C716">
            <v>-1236.9000000000001</v>
          </cell>
          <cell r="D716">
            <v>-883.5</v>
          </cell>
        </row>
        <row r="717">
          <cell r="A717">
            <v>4370202</v>
          </cell>
          <cell r="B717" t="str">
            <v>SUNDRY PARKING</v>
          </cell>
          <cell r="C717">
            <v>-1732.5</v>
          </cell>
          <cell r="D717">
            <v>-1237.5</v>
          </cell>
        </row>
        <row r="718">
          <cell r="A718">
            <v>4370203</v>
          </cell>
          <cell r="B718" t="str">
            <v>SUNDRY RENT</v>
          </cell>
          <cell r="C718">
            <v>-8169</v>
          </cell>
          <cell r="D718">
            <v>-5835</v>
          </cell>
        </row>
        <row r="719">
          <cell r="A719">
            <v>4370205</v>
          </cell>
          <cell r="B719" t="str">
            <v>SUNDRY SEISMIC SERVICES REVENUE</v>
          </cell>
          <cell r="C719">
            <v>-22591.94</v>
          </cell>
          <cell r="D719">
            <v>-8740.01</v>
          </cell>
        </row>
        <row r="720">
          <cell r="A720">
            <v>4370206</v>
          </cell>
          <cell r="B720" t="str">
            <v>SUNDRY TRAINING LABOR</v>
          </cell>
          <cell r="C720">
            <v>-3960</v>
          </cell>
          <cell r="D720">
            <v>-9954</v>
          </cell>
        </row>
        <row r="721">
          <cell r="A721">
            <v>4370207</v>
          </cell>
          <cell r="B721" t="str">
            <v>SUNDRY TRAINING MATERIALS</v>
          </cell>
          <cell r="C721">
            <v>-3568</v>
          </cell>
          <cell r="D721">
            <v>-1964</v>
          </cell>
        </row>
        <row r="722">
          <cell r="A722">
            <v>4370208</v>
          </cell>
          <cell r="B722" t="str">
            <v>SUNDRY UTILITY REVENUE</v>
          </cell>
          <cell r="C722">
            <v>-6300</v>
          </cell>
          <cell r="D722">
            <v>-4500</v>
          </cell>
        </row>
        <row r="723">
          <cell r="A723">
            <v>4371000</v>
          </cell>
          <cell r="B723" t="str">
            <v>TRANSPORTADORA DE GAS NATURAL INTER BU</v>
          </cell>
          <cell r="C723">
            <v>0</v>
          </cell>
          <cell r="D723">
            <v>-279729.27</v>
          </cell>
        </row>
        <row r="724">
          <cell r="A724">
            <v>4371002</v>
          </cell>
          <cell r="B724" t="str">
            <v>SEMPRA ENERGY UTILITY VENTURES INTER BU</v>
          </cell>
          <cell r="C724">
            <v>0</v>
          </cell>
          <cell r="D724">
            <v>-80527.78</v>
          </cell>
        </row>
        <row r="725">
          <cell r="A725">
            <v>4371004</v>
          </cell>
          <cell r="B725" t="str">
            <v>INTERVENOR COMPENSATION MEMO ACCT CURRE</v>
          </cell>
          <cell r="C725">
            <v>208579</v>
          </cell>
          <cell r="D725">
            <v>-39620</v>
          </cell>
        </row>
        <row r="726">
          <cell r="A726">
            <v>4371005</v>
          </cell>
          <cell r="B726" t="str">
            <v>AFFILATE TRANSFER FEE MEMORANDUM ACCOUN</v>
          </cell>
          <cell r="C726">
            <v>112608</v>
          </cell>
          <cell r="D726">
            <v>146123.04999999999</v>
          </cell>
        </row>
        <row r="727">
          <cell r="A727">
            <v>4371007</v>
          </cell>
          <cell r="B727" t="str">
            <v>OTH REGULATORY REVENUE-CEMA-DRT</v>
          </cell>
          <cell r="C727">
            <v>513497</v>
          </cell>
          <cell r="D727">
            <v>1231094</v>
          </cell>
        </row>
        <row r="728">
          <cell r="A728">
            <v>4371008</v>
          </cell>
          <cell r="B728" t="str">
            <v>OTH RGLTORY REVNUE-ZRCLA ADJ</v>
          </cell>
          <cell r="C728">
            <v>-117887.88</v>
          </cell>
          <cell r="D728">
            <v>601179.84</v>
          </cell>
        </row>
        <row r="729">
          <cell r="A729">
            <v>4371009</v>
          </cell>
          <cell r="B729" t="str">
            <v>BCAP RGLTORY REVNUE-MERGER CREDIT ACCTG</v>
          </cell>
          <cell r="C729">
            <v>17128000</v>
          </cell>
          <cell r="D729">
            <v>-354506.37</v>
          </cell>
        </row>
        <row r="730">
          <cell r="A730">
            <v>4570000</v>
          </cell>
          <cell r="B730" t="str">
            <v>SEISMIC</v>
          </cell>
          <cell r="C730">
            <v>0</v>
          </cell>
          <cell r="D730">
            <v>30</v>
          </cell>
        </row>
        <row r="731">
          <cell r="A731">
            <v>4999969</v>
          </cell>
          <cell r="B731" t="str">
            <v>SUNDRY MISC REVENUE-NON AFFILIATE NON W</v>
          </cell>
          <cell r="C731">
            <v>-127088.51</v>
          </cell>
          <cell r="D731">
            <v>-79053.25</v>
          </cell>
        </row>
        <row r="732">
          <cell r="A732">
            <v>4999970</v>
          </cell>
          <cell r="B732" t="str">
            <v>SUNDRY MISC REVENUE-AFFILIATE WORKORDER</v>
          </cell>
          <cell r="C732">
            <v>-13520339.65</v>
          </cell>
          <cell r="D732">
            <v>-14799166.210000001</v>
          </cell>
        </row>
        <row r="733">
          <cell r="A733">
            <v>4999999</v>
          </cell>
          <cell r="B733" t="str">
            <v>SUNDRY MISC REVENUE-NON AFFILIATE WORKO</v>
          </cell>
          <cell r="C733">
            <v>-205682</v>
          </cell>
          <cell r="D733">
            <v>-146314</v>
          </cell>
        </row>
        <row r="734">
          <cell r="A734">
            <v>5110003</v>
          </cell>
          <cell r="B734" t="str">
            <v>CAPACITY BROKERING CREDITS CORE</v>
          </cell>
          <cell r="C734">
            <v>0</v>
          </cell>
          <cell r="D734">
            <v>-3009656.27</v>
          </cell>
        </row>
        <row r="735">
          <cell r="A735">
            <v>5110004</v>
          </cell>
          <cell r="B735" t="str">
            <v>COG TRANS COSTS INTRSTA DMAND CHRG</v>
          </cell>
          <cell r="C735">
            <v>0</v>
          </cell>
          <cell r="D735">
            <v>67721199.209999993</v>
          </cell>
        </row>
        <row r="736">
          <cell r="A736">
            <v>5110005</v>
          </cell>
          <cell r="B736" t="str">
            <v>COG TRANS COSTS MPO CORE</v>
          </cell>
          <cell r="C736">
            <v>0</v>
          </cell>
          <cell r="D736">
            <v>76504.92</v>
          </cell>
        </row>
        <row r="737">
          <cell r="A737">
            <v>5110007</v>
          </cell>
          <cell r="B737" t="str">
            <v>BCAP NGTLP COMMOD CORE PURCH ALLO</v>
          </cell>
          <cell r="C737">
            <v>-467999.27</v>
          </cell>
          <cell r="D737">
            <v>343137688.10000002</v>
          </cell>
        </row>
        <row r="738">
          <cell r="A738">
            <v>5110014</v>
          </cell>
          <cell r="B738" t="str">
            <v>TRANS COSTS PITCO EXCESS COSTS CORE</v>
          </cell>
          <cell r="C738">
            <v>0</v>
          </cell>
          <cell r="D738">
            <v>15281.61</v>
          </cell>
        </row>
        <row r="739">
          <cell r="A739">
            <v>5110015</v>
          </cell>
          <cell r="B739" t="str">
            <v>TRANS COST PITCO EXCS COST NONCORE</v>
          </cell>
          <cell r="C739">
            <v>0</v>
          </cell>
          <cell r="D739">
            <v>19479.990000000002</v>
          </cell>
        </row>
        <row r="740">
          <cell r="A740">
            <v>5110016</v>
          </cell>
          <cell r="B740" t="str">
            <v>TRANS COSTS POPCO EXCS COSTS CORE</v>
          </cell>
          <cell r="C740">
            <v>0</v>
          </cell>
          <cell r="D740">
            <v>306833.13</v>
          </cell>
        </row>
        <row r="741">
          <cell r="A741">
            <v>5110017</v>
          </cell>
          <cell r="B741" t="str">
            <v>TRANS COST POPCO EXCS COST NONCORE</v>
          </cell>
          <cell r="C741">
            <v>0</v>
          </cell>
          <cell r="D741">
            <v>450498.39</v>
          </cell>
        </row>
        <row r="742">
          <cell r="A742">
            <v>5110020</v>
          </cell>
          <cell r="B742" t="str">
            <v>CAPACITY BROKERING CREDITS-NONCORE</v>
          </cell>
          <cell r="C742">
            <v>0</v>
          </cell>
          <cell r="D742">
            <v>-10478995.119999999</v>
          </cell>
        </row>
        <row r="743">
          <cell r="A743">
            <v>5110021</v>
          </cell>
          <cell r="B743" t="str">
            <v>COG TRANS COST INTR DMND CHG</v>
          </cell>
          <cell r="C743">
            <v>0</v>
          </cell>
          <cell r="D743">
            <v>20437877.399999999</v>
          </cell>
        </row>
        <row r="744">
          <cell r="A744">
            <v>5110022</v>
          </cell>
          <cell r="B744" t="str">
            <v>COG TRANS COST MPO NON CORE</v>
          </cell>
          <cell r="C744">
            <v>0</v>
          </cell>
          <cell r="D744">
            <v>110247.59</v>
          </cell>
        </row>
        <row r="745">
          <cell r="A745">
            <v>5110023</v>
          </cell>
          <cell r="B745" t="str">
            <v>COG TRANS COSTS IDC CORE SUBSC</v>
          </cell>
          <cell r="C745">
            <v>0</v>
          </cell>
          <cell r="D745">
            <v>1090864.24</v>
          </cell>
        </row>
        <row r="746">
          <cell r="A746">
            <v>5110025</v>
          </cell>
          <cell r="B746" t="str">
            <v>BCAP NGTLP CORE SUBSC ALLOCATION</v>
          </cell>
          <cell r="C746">
            <v>0</v>
          </cell>
          <cell r="D746">
            <v>10334351.23</v>
          </cell>
        </row>
        <row r="747">
          <cell r="A747">
            <v>5110026</v>
          </cell>
          <cell r="B747" t="str">
            <v>NGTLP NON CORE STANDBY SVC</v>
          </cell>
          <cell r="C747">
            <v>0</v>
          </cell>
          <cell r="D747">
            <v>462016.59</v>
          </cell>
        </row>
        <row r="748">
          <cell r="A748">
            <v>5110029</v>
          </cell>
          <cell r="B748" t="str">
            <v>ETS GAS COSTS RELATED TO LOST/UNACC FOR</v>
          </cell>
          <cell r="C748">
            <v>-183268.71</v>
          </cell>
          <cell r="D748">
            <v>0</v>
          </cell>
        </row>
        <row r="749">
          <cell r="A749">
            <v>5110030</v>
          </cell>
          <cell r="B749" t="str">
            <v>COG EXCHANGE GAS CORE</v>
          </cell>
          <cell r="C749">
            <v>0</v>
          </cell>
          <cell r="D749">
            <v>-1532237.94</v>
          </cell>
        </row>
        <row r="750">
          <cell r="A750">
            <v>5110033</v>
          </cell>
          <cell r="B750" t="str">
            <v>COG W D STORAGE CORE DEBIT</v>
          </cell>
          <cell r="C750">
            <v>0</v>
          </cell>
          <cell r="D750">
            <v>60070394</v>
          </cell>
        </row>
        <row r="751">
          <cell r="A751">
            <v>5110035</v>
          </cell>
          <cell r="B751" t="str">
            <v>COG INJECT STORAGE GAS COSTS</v>
          </cell>
          <cell r="C751">
            <v>0</v>
          </cell>
          <cell r="D751">
            <v>12402429</v>
          </cell>
        </row>
        <row r="752">
          <cell r="A752">
            <v>5110037</v>
          </cell>
          <cell r="B752" t="str">
            <v>CO SVC GAS USED COMP STA CREDT</v>
          </cell>
          <cell r="C752">
            <v>0</v>
          </cell>
          <cell r="D752">
            <v>337999</v>
          </cell>
        </row>
        <row r="753">
          <cell r="A753">
            <v>5110038</v>
          </cell>
          <cell r="B753" t="str">
            <v>STORAGE</v>
          </cell>
          <cell r="C753">
            <v>0</v>
          </cell>
          <cell r="D753">
            <v>-1697791.35</v>
          </cell>
        </row>
        <row r="754">
          <cell r="A754">
            <v>5110039</v>
          </cell>
          <cell r="B754" t="str">
            <v>TRANSMISSION</v>
          </cell>
          <cell r="C754">
            <v>0</v>
          </cell>
          <cell r="D754">
            <v>-2570057.9300000002</v>
          </cell>
        </row>
        <row r="755">
          <cell r="A755">
            <v>5110041</v>
          </cell>
          <cell r="B755" t="str">
            <v>STORAGE</v>
          </cell>
          <cell r="C755">
            <v>-3714760.01</v>
          </cell>
          <cell r="D755">
            <v>-3578434.75</v>
          </cell>
        </row>
        <row r="756">
          <cell r="A756">
            <v>5110042</v>
          </cell>
          <cell r="B756" t="str">
            <v>TRANSMISSION</v>
          </cell>
          <cell r="C756">
            <v>-7251747.1699999999</v>
          </cell>
          <cell r="D756">
            <v>-4565308.66</v>
          </cell>
        </row>
        <row r="757">
          <cell r="A757">
            <v>5110043</v>
          </cell>
          <cell r="B757" t="str">
            <v>FIELD BLOWDOWN</v>
          </cell>
          <cell r="C757">
            <v>-43559.81</v>
          </cell>
          <cell r="D757">
            <v>-125418.06</v>
          </cell>
        </row>
        <row r="758">
          <cell r="A758">
            <v>5110044</v>
          </cell>
          <cell r="B758" t="str">
            <v>DISTRIBUTION</v>
          </cell>
          <cell r="C758">
            <v>-203782.69</v>
          </cell>
          <cell r="D758">
            <v>-271538.62</v>
          </cell>
        </row>
        <row r="759">
          <cell r="A759">
            <v>5110045</v>
          </cell>
          <cell r="B759" t="str">
            <v>NGV</v>
          </cell>
          <cell r="C759">
            <v>-44650.64</v>
          </cell>
          <cell r="D759">
            <v>-51157.93</v>
          </cell>
        </row>
        <row r="760">
          <cell r="A760">
            <v>5110070</v>
          </cell>
          <cell r="B760" t="str">
            <v>U.S. GAS LOSSES</v>
          </cell>
          <cell r="C760">
            <v>0</v>
          </cell>
          <cell r="D760">
            <v>83932.99</v>
          </cell>
        </row>
        <row r="761">
          <cell r="A761">
            <v>5120200</v>
          </cell>
          <cell r="B761" t="str">
            <v>FUEL CHARGE-UNDERGROUND STORAGE FIELDS</v>
          </cell>
          <cell r="C761">
            <v>0</v>
          </cell>
          <cell r="D761">
            <v>2509317.38</v>
          </cell>
        </row>
        <row r="762">
          <cell r="A762">
            <v>5552003</v>
          </cell>
          <cell r="B762" t="str">
            <v>CAPACITY BROKERING CREDITS CORE</v>
          </cell>
          <cell r="C762">
            <v>-3853130.56</v>
          </cell>
          <cell r="D762">
            <v>-3018472.06</v>
          </cell>
        </row>
        <row r="763">
          <cell r="A763">
            <v>5552004</v>
          </cell>
          <cell r="B763" t="str">
            <v>COG TRANS COSTS INTRSTA DMAND CHRG</v>
          </cell>
          <cell r="C763">
            <v>18823585.120000001</v>
          </cell>
          <cell r="D763">
            <v>66861929.729999997</v>
          </cell>
        </row>
        <row r="764">
          <cell r="A764">
            <v>5552005</v>
          </cell>
          <cell r="B764" t="str">
            <v>COG TRANS COSTS MPO CORE</v>
          </cell>
          <cell r="C764">
            <v>8627.52</v>
          </cell>
          <cell r="D764">
            <v>12484265.369999999</v>
          </cell>
        </row>
        <row r="765">
          <cell r="A765">
            <v>5552007</v>
          </cell>
          <cell r="B765" t="str">
            <v>BCAP NGTLP COMMOD CORE PURCH ALLO</v>
          </cell>
          <cell r="C765">
            <v>707261794.40999997</v>
          </cell>
          <cell r="D765">
            <v>520484897.08999997</v>
          </cell>
        </row>
        <row r="766">
          <cell r="A766">
            <v>5552014</v>
          </cell>
          <cell r="B766" t="str">
            <v>TRANS COSTS PITCO EXCESS COSTS CORE</v>
          </cell>
          <cell r="C766">
            <v>-1028234.11</v>
          </cell>
          <cell r="D766">
            <v>345029.93</v>
          </cell>
        </row>
        <row r="767">
          <cell r="A767">
            <v>5552015</v>
          </cell>
          <cell r="B767" t="str">
            <v>TRANS COST PITCO EXCS COST NONCORE</v>
          </cell>
          <cell r="C767">
            <v>-1687243.94</v>
          </cell>
          <cell r="D767">
            <v>506685.55</v>
          </cell>
        </row>
        <row r="768">
          <cell r="A768">
            <v>5552016</v>
          </cell>
          <cell r="B768" t="str">
            <v>TRANS COSTS POPCO EXCS COSTS CORE</v>
          </cell>
          <cell r="C768">
            <v>-174207.06</v>
          </cell>
          <cell r="D768">
            <v>0</v>
          </cell>
        </row>
        <row r="769">
          <cell r="A769">
            <v>5552017</v>
          </cell>
          <cell r="B769" t="str">
            <v>TRANS COST POPCO EXCS COST NONCORE</v>
          </cell>
          <cell r="C769">
            <v>-255827.64</v>
          </cell>
          <cell r="D769">
            <v>0</v>
          </cell>
        </row>
        <row r="770">
          <cell r="A770">
            <v>5552020</v>
          </cell>
          <cell r="B770" t="str">
            <v>CAPACITY BROKERING CREDITS-NONCORE</v>
          </cell>
          <cell r="C770">
            <v>-14091802.9</v>
          </cell>
          <cell r="D770">
            <v>-12686618.24</v>
          </cell>
        </row>
        <row r="771">
          <cell r="A771">
            <v>5552021</v>
          </cell>
          <cell r="B771" t="str">
            <v>COG TRANS COST INTR DMND CHG</v>
          </cell>
          <cell r="C771">
            <v>69214257.010000005</v>
          </cell>
          <cell r="D771">
            <v>20043322.27</v>
          </cell>
        </row>
        <row r="772">
          <cell r="A772">
            <v>5552022</v>
          </cell>
          <cell r="B772" t="str">
            <v>COG TRANS COST MPO NON CORE</v>
          </cell>
          <cell r="C772">
            <v>12415.22</v>
          </cell>
          <cell r="D772">
            <v>12965007.24</v>
          </cell>
        </row>
        <row r="773">
          <cell r="A773">
            <v>5552023</v>
          </cell>
          <cell r="B773" t="str">
            <v>COG TRANS COSTS IDC CORE SUBSC</v>
          </cell>
          <cell r="C773">
            <v>34402246.170000002</v>
          </cell>
          <cell r="D773">
            <v>695033.26</v>
          </cell>
        </row>
        <row r="774">
          <cell r="A774">
            <v>5552025</v>
          </cell>
          <cell r="B774" t="str">
            <v>BCAP NGTLP CORE SUBSC ALLOCATION</v>
          </cell>
          <cell r="C774">
            <v>26639144.93</v>
          </cell>
          <cell r="D774">
            <v>13644129.119999999</v>
          </cell>
        </row>
        <row r="775">
          <cell r="A775">
            <v>5552026</v>
          </cell>
          <cell r="B775" t="str">
            <v>NGTLP NON CORE STANDBY SVC</v>
          </cell>
          <cell r="C775">
            <v>2118886.7000000002</v>
          </cell>
          <cell r="D775">
            <v>585809.53</v>
          </cell>
        </row>
        <row r="776">
          <cell r="A776">
            <v>5552030</v>
          </cell>
          <cell r="B776" t="str">
            <v>COG EXCHANGE GAS CORE</v>
          </cell>
          <cell r="C776">
            <v>-2050274.36</v>
          </cell>
          <cell r="D776">
            <v>517058.43</v>
          </cell>
        </row>
        <row r="777">
          <cell r="A777">
            <v>5552033</v>
          </cell>
          <cell r="B777" t="str">
            <v>COG W D STORAGE CORE DEBIT</v>
          </cell>
          <cell r="C777">
            <v>-21369489</v>
          </cell>
          <cell r="D777">
            <v>78621569</v>
          </cell>
        </row>
        <row r="778">
          <cell r="A778">
            <v>5552035</v>
          </cell>
          <cell r="B778" t="str">
            <v>COG INJECT STORAGE GAS COSTS</v>
          </cell>
          <cell r="C778">
            <v>36714982</v>
          </cell>
          <cell r="D778">
            <v>-169478556</v>
          </cell>
        </row>
        <row r="779">
          <cell r="A779">
            <v>5552037</v>
          </cell>
          <cell r="B779" t="str">
            <v>CO SVC GAS USED COMP STA CREDT</v>
          </cell>
          <cell r="C779">
            <v>474010</v>
          </cell>
          <cell r="D779">
            <v>398135</v>
          </cell>
        </row>
        <row r="780">
          <cell r="A780">
            <v>5552045</v>
          </cell>
          <cell r="B780" t="str">
            <v>NGV</v>
          </cell>
          <cell r="C780">
            <v>0</v>
          </cell>
          <cell r="D780">
            <v>-1.28</v>
          </cell>
        </row>
        <row r="781">
          <cell r="A781">
            <v>5552070</v>
          </cell>
          <cell r="B781" t="str">
            <v>U.S. GAS LOSSES</v>
          </cell>
          <cell r="C781">
            <v>-174897</v>
          </cell>
          <cell r="D781">
            <v>0</v>
          </cell>
        </row>
        <row r="782">
          <cell r="A782">
            <v>5552075</v>
          </cell>
          <cell r="B782" t="str">
            <v>GAIN (LOSS) ON INTER PLANT STOCK MOVEME</v>
          </cell>
          <cell r="C782">
            <v>-93.54</v>
          </cell>
          <cell r="D782">
            <v>401.91</v>
          </cell>
        </row>
        <row r="783">
          <cell r="A783">
            <v>6110000</v>
          </cell>
          <cell r="B783" t="str">
            <v>SALARIES</v>
          </cell>
          <cell r="C783">
            <v>0</v>
          </cell>
          <cell r="D783">
            <v>5641.4</v>
          </cell>
        </row>
        <row r="784">
          <cell r="A784">
            <v>6110010</v>
          </cell>
          <cell r="B784" t="str">
            <v>SALARIES-EXECUTIVE</v>
          </cell>
          <cell r="C784">
            <v>771418.41</v>
          </cell>
          <cell r="D784">
            <v>588588.54</v>
          </cell>
        </row>
        <row r="785">
          <cell r="A785">
            <v>6110020</v>
          </cell>
          <cell r="B785" t="str">
            <v>SALARIES-MANAGEMENT  STRAIGHT-TIME</v>
          </cell>
          <cell r="C785">
            <v>52332529.159999996</v>
          </cell>
          <cell r="D785">
            <v>87219137.730000004</v>
          </cell>
        </row>
        <row r="786">
          <cell r="A786">
            <v>6110030</v>
          </cell>
          <cell r="B786" t="str">
            <v>SALARIES-MANAGEMENT  TIME AND ONE HALF</v>
          </cell>
          <cell r="C786">
            <v>344496.85</v>
          </cell>
          <cell r="D786">
            <v>2152189.19</v>
          </cell>
        </row>
        <row r="787">
          <cell r="A787">
            <v>6110040</v>
          </cell>
          <cell r="B787" t="str">
            <v>SALARIES-MANAGEMENT  DOUBLETIME</v>
          </cell>
          <cell r="C787">
            <v>23635.91</v>
          </cell>
          <cell r="D787">
            <v>30909.57</v>
          </cell>
        </row>
        <row r="788">
          <cell r="A788">
            <v>6110050</v>
          </cell>
          <cell r="B788" t="str">
            <v>SALARIES-NONMANAGEMENT  STRAIGHT-TIME</v>
          </cell>
          <cell r="C788">
            <v>0</v>
          </cell>
          <cell r="D788">
            <v>108452450.02</v>
          </cell>
        </row>
        <row r="789">
          <cell r="A789">
            <v>6110060</v>
          </cell>
          <cell r="B789" t="str">
            <v>SALARIES-NONMANAGEMENT  TIME AND ONE HA</v>
          </cell>
          <cell r="C789">
            <v>0</v>
          </cell>
          <cell r="D789">
            <v>20385363.710000001</v>
          </cell>
        </row>
        <row r="790">
          <cell r="A790">
            <v>6110080</v>
          </cell>
          <cell r="B790" t="str">
            <v>SALARIES-CLERICAL AND TECHNICAL  STRAIG</v>
          </cell>
          <cell r="C790">
            <v>3700958.96</v>
          </cell>
          <cell r="D790">
            <v>3423354.69</v>
          </cell>
        </row>
        <row r="791">
          <cell r="A791">
            <v>6110090</v>
          </cell>
          <cell r="B791" t="str">
            <v>SALARIES-CLERICAL AND TECHNICAL  TIME A</v>
          </cell>
          <cell r="C791">
            <v>63761.52</v>
          </cell>
          <cell r="D791">
            <v>61460.81</v>
          </cell>
        </row>
        <row r="792">
          <cell r="A792">
            <v>6110100</v>
          </cell>
          <cell r="B792" t="str">
            <v>SALARIES-CLERICAL AND TECHNICAL  DOUBLE</v>
          </cell>
          <cell r="C792">
            <v>640.12</v>
          </cell>
          <cell r="D792">
            <v>832.69</v>
          </cell>
        </row>
        <row r="793">
          <cell r="A793">
            <v>6110110</v>
          </cell>
          <cell r="B793" t="str">
            <v>SALARIES-UNION  STRAIGHT-TIME</v>
          </cell>
          <cell r="C793">
            <v>118513868.15000001</v>
          </cell>
          <cell r="D793">
            <v>102351573.48</v>
          </cell>
        </row>
        <row r="794">
          <cell r="A794">
            <v>6110120</v>
          </cell>
          <cell r="B794" t="str">
            <v>SALARIES-UNION  TIME AND ONE HALF</v>
          </cell>
          <cell r="C794">
            <v>10476493.09</v>
          </cell>
          <cell r="D794">
            <v>9815720.5700000003</v>
          </cell>
        </row>
        <row r="795">
          <cell r="A795">
            <v>6110130</v>
          </cell>
          <cell r="B795" t="str">
            <v>SALARIES-UNION  DOUBLE TIME</v>
          </cell>
          <cell r="C795">
            <v>1032776.19</v>
          </cell>
          <cell r="D795">
            <v>1149572.44</v>
          </cell>
        </row>
        <row r="796">
          <cell r="A796">
            <v>6110140</v>
          </cell>
          <cell r="B796" t="str">
            <v>SALARIES-TEMP FULL-TIME  STRAIGHT-TIME</v>
          </cell>
          <cell r="C796">
            <v>51513.17</v>
          </cell>
          <cell r="D796">
            <v>161253.73000000001</v>
          </cell>
        </row>
        <row r="797">
          <cell r="A797">
            <v>6110150</v>
          </cell>
          <cell r="B797" t="str">
            <v>SALARIES-TEMP FULL-TIME  TIME AND ONE H</v>
          </cell>
          <cell r="C797">
            <v>186.94</v>
          </cell>
          <cell r="D797">
            <v>52892.81</v>
          </cell>
        </row>
        <row r="798">
          <cell r="A798">
            <v>6110170</v>
          </cell>
          <cell r="B798" t="str">
            <v>SALARIES-TEMP PART-TIME  STRAIGHT-TIME</v>
          </cell>
          <cell r="C798">
            <v>13280029.029999999</v>
          </cell>
          <cell r="D798">
            <v>19402770.34</v>
          </cell>
        </row>
        <row r="799">
          <cell r="A799">
            <v>6110180</v>
          </cell>
          <cell r="B799" t="str">
            <v>SALARIES-TEMP PART-TIME  TIME AND ONE H</v>
          </cell>
          <cell r="C799">
            <v>356629.57</v>
          </cell>
          <cell r="D799">
            <v>632246.54</v>
          </cell>
        </row>
        <row r="800">
          <cell r="A800">
            <v>6110190</v>
          </cell>
          <cell r="B800" t="str">
            <v>SALARIES-TEMP PART-TIME  DOUBLE TIME</v>
          </cell>
          <cell r="C800">
            <v>2632.66</v>
          </cell>
          <cell r="D800">
            <v>723.66</v>
          </cell>
        </row>
        <row r="801">
          <cell r="A801">
            <v>6110255</v>
          </cell>
          <cell r="B801" t="str">
            <v>SALARIES-EICP</v>
          </cell>
          <cell r="C801">
            <v>16445651.689999999</v>
          </cell>
          <cell r="D801">
            <v>14221958</v>
          </cell>
        </row>
        <row r="802">
          <cell r="A802">
            <v>6110256</v>
          </cell>
          <cell r="B802" t="str">
            <v>SALARIES-MISC</v>
          </cell>
          <cell r="C802">
            <v>804356.89</v>
          </cell>
          <cell r="D802">
            <v>0</v>
          </cell>
        </row>
        <row r="803">
          <cell r="A803">
            <v>6110257</v>
          </cell>
          <cell r="B803" t="str">
            <v>SALARIES-MSI</v>
          </cell>
          <cell r="C803">
            <v>223754.75</v>
          </cell>
          <cell r="D803">
            <v>0</v>
          </cell>
        </row>
        <row r="804">
          <cell r="A804">
            <v>6110270</v>
          </cell>
          <cell r="B804" t="str">
            <v>SALARIES-SEVERENCE</v>
          </cell>
          <cell r="C804">
            <v>86998.42</v>
          </cell>
          <cell r="D804">
            <v>0</v>
          </cell>
        </row>
        <row r="805">
          <cell r="A805">
            <v>6110280</v>
          </cell>
          <cell r="B805" t="str">
            <v>SALARIES-VACATION</v>
          </cell>
          <cell r="C805">
            <v>10334322.289999999</v>
          </cell>
          <cell r="D805">
            <v>0</v>
          </cell>
        </row>
        <row r="806">
          <cell r="A806">
            <v>6110290</v>
          </cell>
          <cell r="B806" t="str">
            <v>SALARIES-HOLIDAY</v>
          </cell>
          <cell r="C806">
            <v>2354791.5</v>
          </cell>
          <cell r="D806">
            <v>0</v>
          </cell>
        </row>
        <row r="807">
          <cell r="A807">
            <v>6110300</v>
          </cell>
          <cell r="B807" t="str">
            <v>SALARIES-JURY DUTY</v>
          </cell>
          <cell r="C807">
            <v>260087.33</v>
          </cell>
          <cell r="D807">
            <v>0</v>
          </cell>
        </row>
        <row r="808">
          <cell r="A808">
            <v>6110310</v>
          </cell>
          <cell r="B808" t="str">
            <v>SALARIES-SICK TIME</v>
          </cell>
          <cell r="C808">
            <v>2415564.04</v>
          </cell>
          <cell r="D808">
            <v>0</v>
          </cell>
        </row>
        <row r="809">
          <cell r="A809">
            <v>6110320</v>
          </cell>
          <cell r="B809" t="str">
            <v>SALARIES-OTHER NON PRODUCTIVE</v>
          </cell>
          <cell r="C809">
            <v>679207.1</v>
          </cell>
          <cell r="D809">
            <v>2388566.85</v>
          </cell>
        </row>
        <row r="810">
          <cell r="A810">
            <v>6120002</v>
          </cell>
          <cell r="B810" t="str">
            <v>EMP BEN-HEALTH INSURANCE</v>
          </cell>
          <cell r="C810">
            <v>11295738.460000001</v>
          </cell>
          <cell r="D810">
            <v>15013748.91</v>
          </cell>
        </row>
        <row r="811">
          <cell r="A811">
            <v>6120003</v>
          </cell>
          <cell r="B811" t="str">
            <v>EMP BEN-DENTAL INSURANCE</v>
          </cell>
          <cell r="C811">
            <v>1338233.56</v>
          </cell>
          <cell r="D811">
            <v>1885463.29</v>
          </cell>
        </row>
        <row r="812">
          <cell r="A812">
            <v>6120004</v>
          </cell>
          <cell r="B812" t="str">
            <v>EMP BEN-VISION INSURANCE</v>
          </cell>
          <cell r="C812">
            <v>178203.99</v>
          </cell>
          <cell r="D812">
            <v>53929.760000000002</v>
          </cell>
        </row>
        <row r="813">
          <cell r="A813">
            <v>6120005</v>
          </cell>
          <cell r="B813" t="str">
            <v>EMP BEN-LIFE INSURANCE</v>
          </cell>
          <cell r="C813">
            <v>275897.26</v>
          </cell>
          <cell r="D813">
            <v>344169.23</v>
          </cell>
        </row>
        <row r="814">
          <cell r="A814">
            <v>6120006</v>
          </cell>
          <cell r="B814" t="str">
            <v>EMP BEN-FEES AND SERVICE ADM CHARGES</v>
          </cell>
          <cell r="C814">
            <v>161087.91</v>
          </cell>
          <cell r="D814">
            <v>478605.47</v>
          </cell>
        </row>
        <row r="815">
          <cell r="A815">
            <v>6120008</v>
          </cell>
          <cell r="B815" t="str">
            <v>EMP BEN-QUALIFIED PENSION</v>
          </cell>
          <cell r="C815">
            <v>0</v>
          </cell>
          <cell r="D815">
            <v>65500</v>
          </cell>
        </row>
        <row r="816">
          <cell r="A816">
            <v>6120009</v>
          </cell>
          <cell r="B816" t="str">
            <v>EMP BEN-EMPLOYEE ASSISTANCE PROGRAM</v>
          </cell>
          <cell r="C816">
            <v>136551.4</v>
          </cell>
          <cell r="D816">
            <v>151534.85999999999</v>
          </cell>
        </row>
        <row r="817">
          <cell r="A817">
            <v>6120010</v>
          </cell>
          <cell r="B817" t="str">
            <v>EMP BEN-EMPLOYEE WELLNESS PROGRAM</v>
          </cell>
          <cell r="C817">
            <v>14069.12</v>
          </cell>
          <cell r="D817">
            <v>50768.82</v>
          </cell>
        </row>
        <row r="818">
          <cell r="A818">
            <v>6120011</v>
          </cell>
          <cell r="B818" t="str">
            <v>EMP BEN-LONG TERM DISABILITY</v>
          </cell>
          <cell r="C818">
            <v>425709.96</v>
          </cell>
          <cell r="D818">
            <v>2929282.55</v>
          </cell>
        </row>
        <row r="819">
          <cell r="A819">
            <v>6120012</v>
          </cell>
          <cell r="B819" t="str">
            <v>EMP BEN-EMPLOYEE RECOGNITION</v>
          </cell>
          <cell r="C819">
            <v>530500.9</v>
          </cell>
          <cell r="D819">
            <v>1002479.68</v>
          </cell>
        </row>
        <row r="820">
          <cell r="A820">
            <v>6120013</v>
          </cell>
          <cell r="B820" t="str">
            <v>EMP BEN-ANNUAL BENEFIT</v>
          </cell>
          <cell r="C820">
            <v>127871.63</v>
          </cell>
          <cell r="D820">
            <v>1032.5</v>
          </cell>
        </row>
        <row r="821">
          <cell r="A821">
            <v>6120014</v>
          </cell>
          <cell r="B821" t="str">
            <v>EMP BEN-SERVICE RECOGNITION</v>
          </cell>
          <cell r="C821">
            <v>113216.95</v>
          </cell>
          <cell r="D821">
            <v>331597.48</v>
          </cell>
        </row>
        <row r="822">
          <cell r="A822">
            <v>6120015</v>
          </cell>
          <cell r="B822" t="str">
            <v>EMP BEN-TURKEY CHECKS</v>
          </cell>
          <cell r="C822">
            <v>-125</v>
          </cell>
          <cell r="D822">
            <v>273294.51</v>
          </cell>
        </row>
        <row r="823">
          <cell r="A823">
            <v>6120016</v>
          </cell>
          <cell r="B823" t="str">
            <v>EMP BEN-CASH AWARDS</v>
          </cell>
          <cell r="C823">
            <v>725860</v>
          </cell>
          <cell r="D823">
            <v>0</v>
          </cell>
        </row>
        <row r="824">
          <cell r="A824">
            <v>6120017</v>
          </cell>
          <cell r="B824" t="str">
            <v>EMP BEN-EDUCATIONAL ASSISTANCE</v>
          </cell>
          <cell r="C824">
            <v>172830.04</v>
          </cell>
          <cell r="D824">
            <v>319.5</v>
          </cell>
        </row>
        <row r="825">
          <cell r="A825">
            <v>6120018</v>
          </cell>
          <cell r="B825" t="str">
            <v>EMP BEN-PRE-EMP PHYSICAL EXAMS</v>
          </cell>
          <cell r="C825">
            <v>58854.61</v>
          </cell>
          <cell r="D825">
            <v>60814.28</v>
          </cell>
        </row>
        <row r="826">
          <cell r="A826">
            <v>6120019</v>
          </cell>
          <cell r="B826" t="str">
            <v>EMP BEN-TRANSPORTATION ALLOWANCE</v>
          </cell>
          <cell r="C826">
            <v>192043.23</v>
          </cell>
          <cell r="D826">
            <v>222618.64</v>
          </cell>
        </row>
        <row r="827">
          <cell r="A827">
            <v>6120020</v>
          </cell>
          <cell r="B827" t="str">
            <v>EMP BEN-DIRECTORS PENSION</v>
          </cell>
          <cell r="C827">
            <v>259.97000000000003</v>
          </cell>
          <cell r="D827">
            <v>281.18</v>
          </cell>
        </row>
        <row r="828">
          <cell r="A828">
            <v>6120021</v>
          </cell>
          <cell r="B828" t="str">
            <v>EMP BEN-DEF COMP INSURANCE-NET OF PREMI</v>
          </cell>
          <cell r="C828">
            <v>505</v>
          </cell>
          <cell r="D828">
            <v>150</v>
          </cell>
        </row>
        <row r="829">
          <cell r="A829">
            <v>6120024</v>
          </cell>
          <cell r="B829" t="str">
            <v>EMP BEN-PBOP MED NON-REP</v>
          </cell>
          <cell r="C829">
            <v>5165000</v>
          </cell>
          <cell r="D829">
            <v>7172900</v>
          </cell>
        </row>
        <row r="830">
          <cell r="A830">
            <v>6120027</v>
          </cell>
          <cell r="B830" t="str">
            <v>EMP BEN-ICP BONUS ACCRUAL</v>
          </cell>
          <cell r="C830">
            <v>301640.63</v>
          </cell>
          <cell r="D830">
            <v>0</v>
          </cell>
        </row>
        <row r="831">
          <cell r="A831">
            <v>6120028</v>
          </cell>
          <cell r="B831" t="str">
            <v>EMP BEN-LIFE INSURANCE-RETIREES</v>
          </cell>
          <cell r="C831">
            <v>250</v>
          </cell>
          <cell r="D831">
            <v>0</v>
          </cell>
        </row>
        <row r="832">
          <cell r="A832">
            <v>6120029</v>
          </cell>
          <cell r="B832" t="str">
            <v>EMP BEN-COBRA FOR TERMINATES</v>
          </cell>
          <cell r="C832">
            <v>6800</v>
          </cell>
          <cell r="D832">
            <v>0</v>
          </cell>
        </row>
        <row r="833">
          <cell r="A833">
            <v>6120031</v>
          </cell>
          <cell r="B833" t="str">
            <v>EMP BEN-CONTRA BENEFITS</v>
          </cell>
          <cell r="C833">
            <v>0</v>
          </cell>
          <cell r="D833">
            <v>-6836952.4500000002</v>
          </cell>
        </row>
        <row r="834">
          <cell r="A834">
            <v>6120034</v>
          </cell>
          <cell r="B834" t="str">
            <v>EMP BEN-MISCELLANEOUS-IMPUTABLE</v>
          </cell>
          <cell r="C834">
            <v>0</v>
          </cell>
          <cell r="D834">
            <v>10000</v>
          </cell>
        </row>
        <row r="835">
          <cell r="A835">
            <v>6120035</v>
          </cell>
          <cell r="B835" t="str">
            <v>EMP BEN-YMCA-IMPUTABLE</v>
          </cell>
          <cell r="C835">
            <v>62894.83</v>
          </cell>
          <cell r="D835">
            <v>45539.64</v>
          </cell>
        </row>
        <row r="836">
          <cell r="A836">
            <v>6120036</v>
          </cell>
          <cell r="B836" t="str">
            <v>EMP BEN-FINANCIAL CONSULTING</v>
          </cell>
          <cell r="C836">
            <v>15815</v>
          </cell>
          <cell r="D836">
            <v>21359.5</v>
          </cell>
        </row>
        <row r="837">
          <cell r="A837">
            <v>6120037</v>
          </cell>
          <cell r="B837" t="str">
            <v>EMP BEN-WORKER'S COMPENSATION-MEDICAL</v>
          </cell>
          <cell r="C837">
            <v>2895429.37</v>
          </cell>
          <cell r="D837">
            <v>4486291.66</v>
          </cell>
        </row>
        <row r="838">
          <cell r="A838">
            <v>6120038</v>
          </cell>
          <cell r="B838" t="str">
            <v>EMP BEN-WORKER'S COMPENSATION-OTHER</v>
          </cell>
          <cell r="C838">
            <v>795843.41</v>
          </cell>
          <cell r="D838">
            <v>1252572.6499999999</v>
          </cell>
        </row>
        <row r="839">
          <cell r="A839">
            <v>6120040</v>
          </cell>
          <cell r="B839" t="str">
            <v>EMP BEN-EMP RELOCATION</v>
          </cell>
          <cell r="C839">
            <v>27846.61</v>
          </cell>
          <cell r="D839">
            <v>0</v>
          </cell>
        </row>
        <row r="840">
          <cell r="A840">
            <v>6120041</v>
          </cell>
          <cell r="B840" t="str">
            <v>EMP BEN-EMP RELOCATION-GROSS UP</v>
          </cell>
          <cell r="C840">
            <v>9122.35</v>
          </cell>
          <cell r="D840">
            <v>0</v>
          </cell>
        </row>
        <row r="841">
          <cell r="A841">
            <v>6120042</v>
          </cell>
          <cell r="B841" t="str">
            <v>EMP BEN-EMP RELOCATION-NON TAXABLE</v>
          </cell>
          <cell r="C841">
            <v>2836.51</v>
          </cell>
          <cell r="D841">
            <v>0</v>
          </cell>
        </row>
        <row r="842">
          <cell r="A842">
            <v>6120046</v>
          </cell>
          <cell r="B842" t="str">
            <v>EMP BEN-OLD TIMERS</v>
          </cell>
          <cell r="C842">
            <v>0</v>
          </cell>
          <cell r="D842">
            <v>62.7</v>
          </cell>
        </row>
        <row r="843">
          <cell r="A843">
            <v>6120047</v>
          </cell>
          <cell r="B843" t="str">
            <v>EMP BEN-CONTRIB CLUB</v>
          </cell>
          <cell r="C843">
            <v>0</v>
          </cell>
          <cell r="D843">
            <v>1160</v>
          </cell>
        </row>
        <row r="844">
          <cell r="A844">
            <v>6120050</v>
          </cell>
          <cell r="B844" t="str">
            <v>EMP BEN-HEALTH INS RETIRED</v>
          </cell>
          <cell r="C844">
            <v>16087230.460000001</v>
          </cell>
          <cell r="D844">
            <v>14511275</v>
          </cell>
        </row>
        <row r="845">
          <cell r="A845">
            <v>6120052</v>
          </cell>
          <cell r="B845" t="str">
            <v>EMP BEN-SUBSIDIZED FOOD SVS</v>
          </cell>
          <cell r="C845">
            <v>-52423.81</v>
          </cell>
          <cell r="D845">
            <v>3698.36</v>
          </cell>
        </row>
        <row r="846">
          <cell r="A846">
            <v>6120053</v>
          </cell>
          <cell r="B846" t="str">
            <v>EMP BEN-EMPLOYEE BENEFITS MISC</v>
          </cell>
          <cell r="C846">
            <v>200</v>
          </cell>
          <cell r="D846">
            <v>146818.72</v>
          </cell>
        </row>
        <row r="847">
          <cell r="A847">
            <v>6120058</v>
          </cell>
          <cell r="B847" t="str">
            <v>EMP BEN-SUPPLEMENTAL PENSION</v>
          </cell>
          <cell r="C847">
            <v>18087.2</v>
          </cell>
          <cell r="D847">
            <v>145641.1</v>
          </cell>
        </row>
        <row r="848">
          <cell r="A848">
            <v>6120062</v>
          </cell>
          <cell r="B848" t="str">
            <v>EMP BEN-RSP COMPANY MATCH</v>
          </cell>
          <cell r="C848">
            <v>4629082.1900000004</v>
          </cell>
          <cell r="D848">
            <v>6404385.4199999999</v>
          </cell>
        </row>
        <row r="849">
          <cell r="A849">
            <v>6120068</v>
          </cell>
          <cell r="B849" t="str">
            <v>EMP BEN-INACTIVE EMPLOYEE BENEFITS</v>
          </cell>
          <cell r="C849">
            <v>2610.5</v>
          </cell>
          <cell r="D849">
            <v>2830.5</v>
          </cell>
        </row>
        <row r="850">
          <cell r="A850">
            <v>6120075</v>
          </cell>
          <cell r="B850" t="str">
            <v>EMP BEN-RANDOM TESTING</v>
          </cell>
          <cell r="C850">
            <v>108079.82</v>
          </cell>
          <cell r="D850">
            <v>65019.7</v>
          </cell>
        </row>
        <row r="851">
          <cell r="A851">
            <v>6120081</v>
          </cell>
          <cell r="B851" t="str">
            <v>EMP BEN-PBOP MED-REP</v>
          </cell>
          <cell r="C851">
            <v>1698000</v>
          </cell>
          <cell r="D851">
            <v>15607253</v>
          </cell>
        </row>
        <row r="852">
          <cell r="A852">
            <v>6120082</v>
          </cell>
          <cell r="B852" t="str">
            <v>EMP BEN-PBOP NON-REP LIFE I</v>
          </cell>
          <cell r="C852">
            <v>112580</v>
          </cell>
          <cell r="D852">
            <v>1033974</v>
          </cell>
        </row>
        <row r="853">
          <cell r="A853">
            <v>6120083</v>
          </cell>
          <cell r="B853" t="str">
            <v>EMP BEN-PBOP NON-REP LIFE II</v>
          </cell>
          <cell r="C853">
            <v>112912.84</v>
          </cell>
          <cell r="D853">
            <v>201299.28</v>
          </cell>
        </row>
        <row r="854">
          <cell r="A854">
            <v>6120084</v>
          </cell>
          <cell r="B854" t="str">
            <v>EMP BEN-SPECIAL EVENTS NIGHT</v>
          </cell>
          <cell r="C854">
            <v>54174.400000000001</v>
          </cell>
          <cell r="D854">
            <v>392479.71</v>
          </cell>
        </row>
        <row r="855">
          <cell r="A855">
            <v>6120086</v>
          </cell>
          <cell r="B855" t="str">
            <v>EMP BEN-RETIREMENT ACTIVITIES</v>
          </cell>
          <cell r="C855">
            <v>71111.69</v>
          </cell>
          <cell r="D855">
            <v>34778.239999999998</v>
          </cell>
        </row>
        <row r="856">
          <cell r="A856">
            <v>6120087</v>
          </cell>
          <cell r="B856" t="str">
            <v>EMP BEN-SERVICE RESTORATION</v>
          </cell>
          <cell r="C856">
            <v>37978.080000000002</v>
          </cell>
          <cell r="D856">
            <v>56967.12</v>
          </cell>
        </row>
        <row r="857">
          <cell r="A857">
            <v>6120089</v>
          </cell>
          <cell r="B857" t="str">
            <v>EMP BEN-EXCESS SAVINGS</v>
          </cell>
          <cell r="C857">
            <v>88082.92</v>
          </cell>
          <cell r="D857">
            <v>0</v>
          </cell>
        </row>
        <row r="858">
          <cell r="A858">
            <v>6120139</v>
          </cell>
          <cell r="B858" t="str">
            <v>EMP BEN-WORKER'S COMP-IDEMNITY EXP</v>
          </cell>
          <cell r="C858">
            <v>5386056.8300000001</v>
          </cell>
          <cell r="D858">
            <v>8249413.3200000003</v>
          </cell>
        </row>
        <row r="859">
          <cell r="A859">
            <v>6120140</v>
          </cell>
          <cell r="B859" t="str">
            <v>EMP BEN-WORKER'S COMPENSATION-ADMIN</v>
          </cell>
          <cell r="C859">
            <v>1227904.07</v>
          </cell>
          <cell r="D859">
            <v>212855.24</v>
          </cell>
        </row>
        <row r="860">
          <cell r="A860">
            <v>6120141</v>
          </cell>
          <cell r="B860" t="str">
            <v>EMP BEN-WORKERS COMP-REFUNDS</v>
          </cell>
          <cell r="C860">
            <v>-428616.34</v>
          </cell>
          <cell r="D860">
            <v>-351913.18</v>
          </cell>
        </row>
        <row r="861">
          <cell r="A861">
            <v>6125000</v>
          </cell>
          <cell r="B861" t="str">
            <v>EXECUTIVE BENEFITS</v>
          </cell>
          <cell r="C861">
            <v>21634.61</v>
          </cell>
          <cell r="D861">
            <v>0</v>
          </cell>
        </row>
        <row r="862">
          <cell r="A862">
            <v>6125007</v>
          </cell>
          <cell r="B862" t="str">
            <v>EXEC BEN-EXECUTIVE INSURANCE</v>
          </cell>
          <cell r="C862">
            <v>6159.21</v>
          </cell>
          <cell r="D862">
            <v>6041.92</v>
          </cell>
        </row>
        <row r="863">
          <cell r="A863">
            <v>6127000</v>
          </cell>
          <cell r="B863" t="str">
            <v>EMP BEN-PAYROLL TAXES</v>
          </cell>
          <cell r="C863">
            <v>791.36</v>
          </cell>
          <cell r="D863">
            <v>0</v>
          </cell>
        </row>
        <row r="864">
          <cell r="A864">
            <v>6130000</v>
          </cell>
          <cell r="B864" t="str">
            <v>EMP BEN-EMPLOYEE EXPENSES</v>
          </cell>
          <cell r="C864">
            <v>796.89</v>
          </cell>
          <cell r="D864">
            <v>21567.86</v>
          </cell>
        </row>
        <row r="865">
          <cell r="A865">
            <v>6130001</v>
          </cell>
          <cell r="B865" t="str">
            <v>EMP TRAVEL-EMP  AIR</v>
          </cell>
          <cell r="C865">
            <v>433651.79</v>
          </cell>
          <cell r="D865">
            <v>274301.15999999997</v>
          </cell>
        </row>
        <row r="866">
          <cell r="A866">
            <v>6130002</v>
          </cell>
          <cell r="B866" t="str">
            <v>EMP TRAVEL-EMP  RAIL</v>
          </cell>
          <cell r="C866">
            <v>3615.88</v>
          </cell>
          <cell r="D866">
            <v>4500.08</v>
          </cell>
        </row>
        <row r="867">
          <cell r="A867">
            <v>6130010</v>
          </cell>
          <cell r="B867" t="str">
            <v>EMP TRAVEL-MEALS&amp;TIPS(100%)(CHK W/AP OR</v>
          </cell>
          <cell r="C867">
            <v>125685.49</v>
          </cell>
          <cell r="D867">
            <v>3979240.87</v>
          </cell>
        </row>
        <row r="868">
          <cell r="A868">
            <v>6130011</v>
          </cell>
          <cell r="B868" t="str">
            <v>EMP TRAVEL-INCIDENTALS (PHONES AND TIPS</v>
          </cell>
          <cell r="C868">
            <v>155603.31</v>
          </cell>
          <cell r="D868">
            <v>94019.51</v>
          </cell>
        </row>
        <row r="869">
          <cell r="A869">
            <v>6130012</v>
          </cell>
          <cell r="B869" t="str">
            <v>EMP TRAVEL-MILEAGE</v>
          </cell>
          <cell r="C869">
            <v>783091.93</v>
          </cell>
          <cell r="D869">
            <v>283821.64</v>
          </cell>
        </row>
        <row r="870">
          <cell r="A870">
            <v>6130013</v>
          </cell>
          <cell r="B870" t="str">
            <v>EMP TRAVEL-PER DIEM</v>
          </cell>
          <cell r="C870">
            <v>68301.399999999994</v>
          </cell>
          <cell r="D870">
            <v>32962.79</v>
          </cell>
        </row>
        <row r="871">
          <cell r="A871">
            <v>6130014</v>
          </cell>
          <cell r="B871" t="str">
            <v>EMP TRAVEL-PARKING</v>
          </cell>
          <cell r="C871">
            <v>28238.720000000001</v>
          </cell>
          <cell r="D871">
            <v>14412.68</v>
          </cell>
        </row>
        <row r="872">
          <cell r="A872">
            <v>6130015</v>
          </cell>
          <cell r="B872" t="str">
            <v>EMP TRAVEL-MEALS (INCL TIPS)%ENT 50%</v>
          </cell>
          <cell r="C872">
            <v>690152.34</v>
          </cell>
          <cell r="D872">
            <v>1878094.11</v>
          </cell>
        </row>
        <row r="873">
          <cell r="A873">
            <v>6130016</v>
          </cell>
          <cell r="B873" t="str">
            <v>EMP TRAVEL-CAR RENTAL</v>
          </cell>
          <cell r="C873">
            <v>51548.93</v>
          </cell>
          <cell r="D873">
            <v>38751.040000000001</v>
          </cell>
        </row>
        <row r="874">
          <cell r="A874">
            <v>6130017</v>
          </cell>
          <cell r="B874" t="str">
            <v>EMP TRAVEL-TAXI AND SHUTTLE</v>
          </cell>
          <cell r="C874">
            <v>58154.49</v>
          </cell>
          <cell r="D874">
            <v>58919.81</v>
          </cell>
        </row>
        <row r="875">
          <cell r="A875">
            <v>6130018</v>
          </cell>
          <cell r="B875" t="str">
            <v>EMP TRAVEL-AGENCY EXPENSE-CBS USE</v>
          </cell>
          <cell r="C875">
            <v>0</v>
          </cell>
          <cell r="D875">
            <v>17</v>
          </cell>
        </row>
        <row r="876">
          <cell r="A876">
            <v>6130019</v>
          </cell>
          <cell r="B876" t="str">
            <v>EMP TRAVEL-MANAGEMENT-CBS USE</v>
          </cell>
          <cell r="C876">
            <v>86.51</v>
          </cell>
          <cell r="D876">
            <v>0</v>
          </cell>
        </row>
        <row r="877">
          <cell r="A877">
            <v>6130020</v>
          </cell>
          <cell r="B877" t="str">
            <v>EMP TRAVEL-HOTEL/LODG (ROOM AND TAX ONL</v>
          </cell>
          <cell r="C877">
            <v>811772.91</v>
          </cell>
          <cell r="D877">
            <v>544337.99</v>
          </cell>
        </row>
        <row r="878">
          <cell r="A878">
            <v>6130021</v>
          </cell>
          <cell r="B878" t="str">
            <v>EMP TRAVEL-RECRUITING EXP TRAVEL ARRANG</v>
          </cell>
          <cell r="C878">
            <v>0</v>
          </cell>
          <cell r="D878">
            <v>814.47</v>
          </cell>
        </row>
        <row r="879">
          <cell r="A879">
            <v>6130022</v>
          </cell>
          <cell r="B879" t="str">
            <v>EMP BEN-CORPORATE EVENTS SERVICES (VEND</v>
          </cell>
          <cell r="C879">
            <v>731.7</v>
          </cell>
          <cell r="D879">
            <v>48568.1</v>
          </cell>
        </row>
        <row r="880">
          <cell r="A880">
            <v>6130030</v>
          </cell>
          <cell r="B880" t="str">
            <v>EMP OTHER-SPOUSE'S TRAVEL-IMPUTABLE</v>
          </cell>
          <cell r="C880">
            <v>142.26</v>
          </cell>
          <cell r="D880">
            <v>0</v>
          </cell>
        </row>
        <row r="881">
          <cell r="A881">
            <v>6130040</v>
          </cell>
          <cell r="B881" t="str">
            <v>EMP OTHER-LIVING EXPENSES-IMPUTABLE</v>
          </cell>
          <cell r="C881">
            <v>1899.5</v>
          </cell>
          <cell r="D881">
            <v>3502</v>
          </cell>
        </row>
        <row r="882">
          <cell r="A882">
            <v>6130050</v>
          </cell>
          <cell r="B882" t="str">
            <v>EMP TRAVEL-OTHER</v>
          </cell>
          <cell r="C882">
            <v>190148.95</v>
          </cell>
          <cell r="D882">
            <v>175931.73</v>
          </cell>
        </row>
        <row r="883">
          <cell r="A883">
            <v>6130055</v>
          </cell>
          <cell r="B883" t="str">
            <v>EMP TRAVEL-COMPANY PD TRAVEL EXPENSES</v>
          </cell>
          <cell r="C883">
            <v>12073.75</v>
          </cell>
          <cell r="D883">
            <v>28446.13</v>
          </cell>
        </row>
        <row r="884">
          <cell r="A884">
            <v>6210000</v>
          </cell>
          <cell r="B884" t="str">
            <v>PURCHASED MATERIALS</v>
          </cell>
          <cell r="C884">
            <v>60323.35</v>
          </cell>
          <cell r="D884">
            <v>425596.79</v>
          </cell>
        </row>
        <row r="885">
          <cell r="A885">
            <v>6210005</v>
          </cell>
          <cell r="B885" t="str">
            <v>AVERAGE UNIT PRICE ADJUSTMENT</v>
          </cell>
          <cell r="C885">
            <v>-8093.38</v>
          </cell>
          <cell r="D885">
            <v>-25865.360000000001</v>
          </cell>
        </row>
        <row r="886">
          <cell r="A886">
            <v>6210010</v>
          </cell>
          <cell r="B886" t="str">
            <v>Purchased Materials - Office Supplies</v>
          </cell>
          <cell r="C886">
            <v>133.91999999999999</v>
          </cell>
          <cell r="D886">
            <v>0</v>
          </cell>
        </row>
        <row r="887">
          <cell r="A887">
            <v>6210080</v>
          </cell>
          <cell r="B887" t="str">
            <v>Purchased Materials - Gasoline and Dies</v>
          </cell>
          <cell r="C887">
            <v>67.39</v>
          </cell>
          <cell r="D887">
            <v>0</v>
          </cell>
        </row>
        <row r="888">
          <cell r="A888">
            <v>6210195</v>
          </cell>
          <cell r="B888" t="str">
            <v>PO-MATL-EXEMPT MATERIAL-GAS</v>
          </cell>
          <cell r="C888">
            <v>216164.71</v>
          </cell>
          <cell r="D888">
            <v>35761.050000000003</v>
          </cell>
        </row>
        <row r="889">
          <cell r="A889">
            <v>6210210</v>
          </cell>
          <cell r="B889" t="str">
            <v>PO-MATL-INV ADJUST ACCT</v>
          </cell>
          <cell r="C889">
            <v>-8227.19</v>
          </cell>
          <cell r="D889">
            <v>27277.41</v>
          </cell>
        </row>
        <row r="890">
          <cell r="A890">
            <v>6210220</v>
          </cell>
          <cell r="B890" t="str">
            <v>PO-MATL-SCRAP MATERIAL EXPENSES</v>
          </cell>
          <cell r="C890">
            <v>24866.66</v>
          </cell>
          <cell r="D890">
            <v>663.24</v>
          </cell>
        </row>
        <row r="891">
          <cell r="A891">
            <v>6210230</v>
          </cell>
          <cell r="B891" t="str">
            <v>PO-MATL-SUBCONT MAT CONSUMP</v>
          </cell>
          <cell r="C891">
            <v>735682.64</v>
          </cell>
          <cell r="D891">
            <v>272861.86</v>
          </cell>
        </row>
        <row r="892">
          <cell r="A892">
            <v>6210240</v>
          </cell>
          <cell r="B892" t="str">
            <v>PO-MATL-SUBCONT ENHANC COSTS</v>
          </cell>
          <cell r="C892">
            <v>179154.7</v>
          </cell>
          <cell r="D892">
            <v>54275.17</v>
          </cell>
        </row>
        <row r="893">
          <cell r="A893">
            <v>6210250</v>
          </cell>
          <cell r="B893" t="str">
            <v>PO-MATL-SUBCONT SCRAP COSTS</v>
          </cell>
          <cell r="C893">
            <v>-914837.34</v>
          </cell>
          <cell r="D893">
            <v>-313311.19</v>
          </cell>
        </row>
        <row r="894">
          <cell r="A894">
            <v>6211010</v>
          </cell>
          <cell r="B894" t="str">
            <v>NO PO-MATL-OFFICE FURNITURE</v>
          </cell>
          <cell r="C894">
            <v>21368.52</v>
          </cell>
          <cell r="D894">
            <v>16996.2</v>
          </cell>
        </row>
        <row r="895">
          <cell r="A895">
            <v>6211015</v>
          </cell>
          <cell r="B895" t="str">
            <v>NO PO-MATL-OFFICE EQUIPMENT</v>
          </cell>
          <cell r="C895">
            <v>50634.57</v>
          </cell>
          <cell r="D895">
            <v>77605.23</v>
          </cell>
        </row>
        <row r="896">
          <cell r="A896">
            <v>6211020</v>
          </cell>
          <cell r="B896" t="str">
            <v>NO PO-MATL-COMPUTER EQUIPMENT</v>
          </cell>
          <cell r="C896">
            <v>118378.09</v>
          </cell>
          <cell r="D896">
            <v>133576.54</v>
          </cell>
        </row>
        <row r="897">
          <cell r="A897">
            <v>6211025</v>
          </cell>
          <cell r="B897" t="str">
            <v>NO PO-MATL-COMPUTER SOFTWARE</v>
          </cell>
          <cell r="C897">
            <v>43586.85</v>
          </cell>
          <cell r="D897">
            <v>66764.84</v>
          </cell>
        </row>
        <row r="898">
          <cell r="A898">
            <v>6211030</v>
          </cell>
          <cell r="B898" t="str">
            <v>NO PO-MATL-GASOLINE AND DIESEL</v>
          </cell>
          <cell r="C898">
            <v>130910.18</v>
          </cell>
          <cell r="D898">
            <v>264099.38</v>
          </cell>
        </row>
        <row r="899">
          <cell r="A899">
            <v>6211055</v>
          </cell>
          <cell r="B899" t="str">
            <v>NO PO-MATL-AUTO PARTS &amp; SUPPLIES</v>
          </cell>
          <cell r="C899">
            <v>136664.89000000001</v>
          </cell>
          <cell r="D899">
            <v>210915.79</v>
          </cell>
        </row>
        <row r="900">
          <cell r="A900">
            <v>6211060</v>
          </cell>
          <cell r="B900" t="str">
            <v>NO PO-MATL-TIRES TUBES AND RECAPS</v>
          </cell>
          <cell r="C900">
            <v>452631.75</v>
          </cell>
          <cell r="D900">
            <v>272884.13</v>
          </cell>
        </row>
        <row r="901">
          <cell r="A901">
            <v>6211065</v>
          </cell>
          <cell r="B901" t="str">
            <v>NO PO-MATL-PARTS</v>
          </cell>
          <cell r="C901">
            <v>495333.71</v>
          </cell>
          <cell r="D901">
            <v>5244.99</v>
          </cell>
        </row>
        <row r="902">
          <cell r="A902">
            <v>6211075</v>
          </cell>
          <cell r="B902" t="str">
            <v>NO PO-MATL-REPAIR PARTS</v>
          </cell>
          <cell r="C902">
            <v>19410.53</v>
          </cell>
          <cell r="D902">
            <v>12112.19</v>
          </cell>
        </row>
        <row r="903">
          <cell r="A903">
            <v>6211080</v>
          </cell>
          <cell r="B903" t="str">
            <v>NO PO-MATL-MISCELLANEOUS</v>
          </cell>
          <cell r="C903">
            <v>437036.35</v>
          </cell>
          <cell r="D903">
            <v>212369.36</v>
          </cell>
        </row>
        <row r="904">
          <cell r="A904">
            <v>6211085</v>
          </cell>
          <cell r="B904" t="str">
            <v>NO PO-MATL-FREIGHT</v>
          </cell>
          <cell r="C904">
            <v>11934.7</v>
          </cell>
          <cell r="D904">
            <v>2318.06</v>
          </cell>
        </row>
        <row r="905">
          <cell r="A905">
            <v>6211090</v>
          </cell>
          <cell r="B905" t="str">
            <v>NO PO-MATL-SUBSCRIPTIONS</v>
          </cell>
          <cell r="C905">
            <v>91296.38</v>
          </cell>
          <cell r="D905">
            <v>145784.95000000001</v>
          </cell>
        </row>
        <row r="906">
          <cell r="A906">
            <v>6211100</v>
          </cell>
          <cell r="B906" t="str">
            <v>NO PO-MATL-ANODES</v>
          </cell>
          <cell r="C906">
            <v>6239.15</v>
          </cell>
          <cell r="D906">
            <v>0</v>
          </cell>
        </row>
        <row r="907">
          <cell r="A907">
            <v>6211105</v>
          </cell>
          <cell r="B907" t="str">
            <v>NO PO-MATL-APPLIANCE PARTS</v>
          </cell>
          <cell r="C907">
            <v>12204.07</v>
          </cell>
          <cell r="D907">
            <v>14849.85</v>
          </cell>
        </row>
        <row r="908">
          <cell r="A908">
            <v>6211110</v>
          </cell>
          <cell r="B908" t="str">
            <v>NO PO-MATL-ASPHALT</v>
          </cell>
          <cell r="C908">
            <v>52665.84</v>
          </cell>
          <cell r="D908">
            <v>73578.69</v>
          </cell>
        </row>
        <row r="909">
          <cell r="A909">
            <v>6211115</v>
          </cell>
          <cell r="B909" t="str">
            <v>NO PO-MATL-AUDIO VISUAL EQUIPMENT</v>
          </cell>
          <cell r="C909">
            <v>11050.09</v>
          </cell>
          <cell r="D909">
            <v>7971.39</v>
          </cell>
        </row>
        <row r="910">
          <cell r="A910">
            <v>6211125</v>
          </cell>
          <cell r="B910" t="str">
            <v>NO PO-MATL-BOTTLED WATER</v>
          </cell>
          <cell r="C910">
            <v>27118.57</v>
          </cell>
          <cell r="D910">
            <v>30319.08</v>
          </cell>
        </row>
        <row r="911">
          <cell r="A911">
            <v>6211135</v>
          </cell>
          <cell r="B911" t="str">
            <v>NO PO-MATL-BUILDING MATERIALS</v>
          </cell>
          <cell r="C911">
            <v>185078.39</v>
          </cell>
          <cell r="D911">
            <v>160502.74</v>
          </cell>
        </row>
        <row r="912">
          <cell r="A912">
            <v>6211140</v>
          </cell>
          <cell r="B912" t="str">
            <v>NO PO-MATL-CABLE AND WIRE</v>
          </cell>
          <cell r="C912">
            <v>695.57</v>
          </cell>
          <cell r="D912">
            <v>1513.67</v>
          </cell>
        </row>
        <row r="913">
          <cell r="A913">
            <v>6211175</v>
          </cell>
          <cell r="B913" t="str">
            <v>NO PO-MATL-COMPUTER HARDWARE</v>
          </cell>
          <cell r="C913">
            <v>19315.54</v>
          </cell>
          <cell r="D913">
            <v>0</v>
          </cell>
        </row>
        <row r="914">
          <cell r="A914">
            <v>6211230</v>
          </cell>
          <cell r="B914" t="str">
            <v>NO PO-MATL-ENGINEERING EQUIPMENT</v>
          </cell>
          <cell r="C914">
            <v>13741.79</v>
          </cell>
          <cell r="D914">
            <v>58910.28</v>
          </cell>
        </row>
        <row r="915">
          <cell r="A915">
            <v>6211250</v>
          </cell>
          <cell r="B915" t="str">
            <v>NO PO-MATL-FAX MACHINES</v>
          </cell>
          <cell r="C915">
            <v>1013.32</v>
          </cell>
          <cell r="D915">
            <v>3086.88</v>
          </cell>
        </row>
        <row r="916">
          <cell r="A916">
            <v>6211260</v>
          </cell>
          <cell r="B916" t="str">
            <v>NO PO-MATL-CARPET AND DRAPES</v>
          </cell>
          <cell r="C916">
            <v>0</v>
          </cell>
          <cell r="D916">
            <v>140.72999999999999</v>
          </cell>
        </row>
        <row r="917">
          <cell r="A917">
            <v>6211295</v>
          </cell>
          <cell r="B917" t="str">
            <v>NO PO-MATL-GASES-INDUSTRIAL</v>
          </cell>
          <cell r="C917">
            <v>37099.68</v>
          </cell>
          <cell r="D917">
            <v>46588.01</v>
          </cell>
        </row>
        <row r="918">
          <cell r="A918">
            <v>6211335</v>
          </cell>
          <cell r="B918" t="str">
            <v>NO PO-MATL-LABORATORY SUPPLIES</v>
          </cell>
          <cell r="C918">
            <v>4522.51</v>
          </cell>
          <cell r="D918">
            <v>6394.33</v>
          </cell>
        </row>
        <row r="919">
          <cell r="A919">
            <v>6211355</v>
          </cell>
          <cell r="B919" t="str">
            <v>NO PO-MATL-LOCKS</v>
          </cell>
          <cell r="C919">
            <v>2053.54</v>
          </cell>
          <cell r="D919">
            <v>4409.41</v>
          </cell>
        </row>
        <row r="920">
          <cell r="A920">
            <v>6211360</v>
          </cell>
          <cell r="B920" t="str">
            <v>NO PO-MATL-MEASUREMENT INSTRUMENTS</v>
          </cell>
          <cell r="C920">
            <v>6561.14</v>
          </cell>
          <cell r="D920">
            <v>0</v>
          </cell>
        </row>
        <row r="921">
          <cell r="A921">
            <v>6211380</v>
          </cell>
          <cell r="B921" t="str">
            <v>NO PO-MATL-ELECTRICAL PARTS</v>
          </cell>
          <cell r="C921">
            <v>36545.519999999997</v>
          </cell>
          <cell r="D921">
            <v>46731.199999999997</v>
          </cell>
        </row>
        <row r="922">
          <cell r="A922">
            <v>6211390</v>
          </cell>
          <cell r="B922" t="str">
            <v>NO PO-MATL-OFFICE SUPPLIES</v>
          </cell>
          <cell r="C922">
            <v>724123.83</v>
          </cell>
          <cell r="D922">
            <v>405655.84</v>
          </cell>
        </row>
        <row r="923">
          <cell r="A923">
            <v>6211395</v>
          </cell>
          <cell r="B923" t="str">
            <v>NO PO-MATL-OFFICE STATIONERY</v>
          </cell>
          <cell r="C923">
            <v>151.22999999999999</v>
          </cell>
          <cell r="D923">
            <v>0</v>
          </cell>
        </row>
        <row r="924">
          <cell r="A924">
            <v>6211445</v>
          </cell>
          <cell r="B924" t="str">
            <v>NO PO-MATL-PLANT EQUIPMENT</v>
          </cell>
          <cell r="C924">
            <v>1640.83</v>
          </cell>
          <cell r="D924">
            <v>0</v>
          </cell>
        </row>
        <row r="925">
          <cell r="A925">
            <v>6211455</v>
          </cell>
          <cell r="B925" t="str">
            <v>NO PO-MATL-TOOLS</v>
          </cell>
          <cell r="C925">
            <v>51334.63</v>
          </cell>
          <cell r="D925">
            <v>4824.3500000000004</v>
          </cell>
        </row>
        <row r="926">
          <cell r="A926">
            <v>6211470</v>
          </cell>
          <cell r="B926" t="str">
            <v>NO PO-MATL-PRINTED MATERIALS</v>
          </cell>
          <cell r="C926">
            <v>76166.94</v>
          </cell>
          <cell r="D926">
            <v>121459.12</v>
          </cell>
        </row>
        <row r="927">
          <cell r="A927">
            <v>6211485</v>
          </cell>
          <cell r="B927" t="str">
            <v>NO PO-MATL-RAIN GEAR/APPAREL, WET SUIT</v>
          </cell>
          <cell r="C927">
            <v>7832.98</v>
          </cell>
          <cell r="D927">
            <v>13933.25</v>
          </cell>
        </row>
        <row r="928">
          <cell r="A928">
            <v>6211500</v>
          </cell>
          <cell r="B928" t="str">
            <v>NO PO-MATL-SAFETY EVENT SUPPLIES</v>
          </cell>
          <cell r="C928">
            <v>78633.66</v>
          </cell>
          <cell r="D928">
            <v>4030.21</v>
          </cell>
        </row>
        <row r="929">
          <cell r="A929">
            <v>6211505</v>
          </cell>
          <cell r="B929" t="str">
            <v>NO PO-MATL-SAFETY EQUIPMENT</v>
          </cell>
          <cell r="C929">
            <v>90233.13</v>
          </cell>
          <cell r="D929">
            <v>52034.04</v>
          </cell>
        </row>
        <row r="930">
          <cell r="A930">
            <v>6211530</v>
          </cell>
          <cell r="B930" t="str">
            <v>NO PO-MATL-VALVES</v>
          </cell>
          <cell r="C930">
            <v>102.07</v>
          </cell>
          <cell r="D930">
            <v>273.37</v>
          </cell>
        </row>
        <row r="931">
          <cell r="A931">
            <v>6211540</v>
          </cell>
          <cell r="B931" t="str">
            <v>NO PO-MATL-WELDING EQUIPMENT</v>
          </cell>
          <cell r="C931">
            <v>12215.34</v>
          </cell>
          <cell r="D931">
            <v>13932.33</v>
          </cell>
        </row>
        <row r="932">
          <cell r="A932">
            <v>6211635</v>
          </cell>
          <cell r="B932" t="str">
            <v>NO PO-MATL-COMPANY GAS USED</v>
          </cell>
          <cell r="C932">
            <v>11311363.91</v>
          </cell>
          <cell r="D932">
            <v>7652001.0899999999</v>
          </cell>
        </row>
        <row r="933">
          <cell r="A933">
            <v>6213005</v>
          </cell>
          <cell r="B933" t="str">
            <v>PO-MATL-OFFICE SUPPLIES</v>
          </cell>
          <cell r="C933">
            <v>607840.12</v>
          </cell>
          <cell r="D933">
            <v>505312.8</v>
          </cell>
        </row>
        <row r="934">
          <cell r="A934">
            <v>6213010</v>
          </cell>
          <cell r="B934" t="str">
            <v>PO-MATL-PROCUREMENT CARD TRANSACTIONS</v>
          </cell>
          <cell r="C934">
            <v>5037786.5599999996</v>
          </cell>
          <cell r="D934">
            <v>4934746.3899999997</v>
          </cell>
        </row>
        <row r="935">
          <cell r="A935">
            <v>6213015</v>
          </cell>
          <cell r="B935" t="str">
            <v>PO-MATL-OFFICE EQUIPMENT-FURNITURE</v>
          </cell>
          <cell r="C935">
            <v>36524.18</v>
          </cell>
          <cell r="D935">
            <v>6858.4</v>
          </cell>
        </row>
        <row r="936">
          <cell r="A936">
            <v>6213020</v>
          </cell>
          <cell r="B936" t="str">
            <v>PO-MATL-OFFICE EQUIPMENT (EXCEPT FURNIT</v>
          </cell>
          <cell r="C936">
            <v>304592.31</v>
          </cell>
          <cell r="D936">
            <v>303769.46999999997</v>
          </cell>
        </row>
        <row r="937">
          <cell r="A937">
            <v>6213025</v>
          </cell>
          <cell r="B937" t="str">
            <v>PO-MATL-COMPUTER EQUIPMENT</v>
          </cell>
          <cell r="C937">
            <v>431811.79</v>
          </cell>
          <cell r="D937">
            <v>502501.74</v>
          </cell>
        </row>
        <row r="938">
          <cell r="A938">
            <v>6213030</v>
          </cell>
          <cell r="B938" t="str">
            <v>PO-MATL-SOFTWARE</v>
          </cell>
          <cell r="C938">
            <v>128833.69</v>
          </cell>
          <cell r="D938">
            <v>243089.78</v>
          </cell>
        </row>
        <row r="939">
          <cell r="A939">
            <v>6213035</v>
          </cell>
          <cell r="B939" t="str">
            <v>PO-MATL-GASOLINE AND DIESEL FUEL</v>
          </cell>
          <cell r="C939">
            <v>200</v>
          </cell>
          <cell r="D939">
            <v>234759.97</v>
          </cell>
        </row>
        <row r="940">
          <cell r="A940">
            <v>6213040</v>
          </cell>
          <cell r="B940" t="str">
            <v>PO-MATL-GAS DISPNS BY CO PUMPS OR DIR C</v>
          </cell>
          <cell r="C940">
            <v>3042183.99</v>
          </cell>
          <cell r="D940">
            <v>3527627.81</v>
          </cell>
        </row>
        <row r="941">
          <cell r="A941">
            <v>6213045</v>
          </cell>
          <cell r="B941" t="str">
            <v>PO-MATL-DIESEL FUEL DISPNS CO PUMPS/DIR</v>
          </cell>
          <cell r="C941">
            <v>390810.91</v>
          </cell>
          <cell r="D941">
            <v>424184.23</v>
          </cell>
        </row>
        <row r="942">
          <cell r="A942">
            <v>6213050</v>
          </cell>
          <cell r="B942" t="str">
            <v>PO-MATL-NAT GAS USED FOR VEHICLE FUEL</v>
          </cell>
          <cell r="C942">
            <v>55362.66</v>
          </cell>
          <cell r="D942">
            <v>115497.33</v>
          </cell>
        </row>
        <row r="943">
          <cell r="A943">
            <v>6213055</v>
          </cell>
          <cell r="B943" t="str">
            <v>PO-MATL-OIL AND LUBRICANTS</v>
          </cell>
          <cell r="C943">
            <v>244654.9</v>
          </cell>
          <cell r="D943">
            <v>183100.15</v>
          </cell>
        </row>
        <row r="944">
          <cell r="A944">
            <v>6213060</v>
          </cell>
          <cell r="B944" t="str">
            <v>PO-MATL-AUTOMOTIVE PARTS</v>
          </cell>
          <cell r="C944">
            <v>24009.99</v>
          </cell>
          <cell r="D944">
            <v>2003743.59</v>
          </cell>
        </row>
        <row r="945">
          <cell r="A945">
            <v>6213065</v>
          </cell>
          <cell r="B945" t="str">
            <v>PO-MATL-TIRES TUBES AND RECAPS</v>
          </cell>
          <cell r="C945">
            <v>1665.07</v>
          </cell>
          <cell r="D945">
            <v>434884.44</v>
          </cell>
        </row>
        <row r="946">
          <cell r="A946">
            <v>6213070</v>
          </cell>
          <cell r="B946" t="str">
            <v>PO-MATL-PARTS</v>
          </cell>
          <cell r="C946">
            <v>9587.74</v>
          </cell>
          <cell r="D946">
            <v>1025.6400000000001</v>
          </cell>
        </row>
        <row r="947">
          <cell r="A947">
            <v>6213075</v>
          </cell>
          <cell r="B947" t="str">
            <v>PO-MATL-PARTS NON OP PROCUREMENT</v>
          </cell>
          <cell r="C947">
            <v>0</v>
          </cell>
          <cell r="D947">
            <v>263.05</v>
          </cell>
        </row>
        <row r="948">
          <cell r="A948">
            <v>6213080</v>
          </cell>
          <cell r="B948" t="str">
            <v>PO-MATL-REPAIR PARTS</v>
          </cell>
          <cell r="C948">
            <v>32804.870000000003</v>
          </cell>
          <cell r="D948">
            <v>13466.54</v>
          </cell>
        </row>
        <row r="949">
          <cell r="A949">
            <v>6213085</v>
          </cell>
          <cell r="B949" t="str">
            <v>PO-MATL-MISCELLANEOUS</v>
          </cell>
          <cell r="C949">
            <v>8290634.5199999996</v>
          </cell>
          <cell r="D949">
            <v>110263079.38</v>
          </cell>
        </row>
        <row r="950">
          <cell r="A950">
            <v>6213090</v>
          </cell>
          <cell r="B950" t="str">
            <v>PO-MATL-FREIGHT</v>
          </cell>
          <cell r="C950">
            <v>116428.7</v>
          </cell>
          <cell r="D950">
            <v>180081.77</v>
          </cell>
        </row>
        <row r="951">
          <cell r="A951">
            <v>6213095</v>
          </cell>
          <cell r="B951" t="str">
            <v>PO-MATL-SUBSCRIPTIONS AND PUBLICATIONS</v>
          </cell>
          <cell r="C951">
            <v>11490.64</v>
          </cell>
          <cell r="D951">
            <v>4486.42</v>
          </cell>
        </row>
        <row r="952">
          <cell r="A952">
            <v>6213100</v>
          </cell>
          <cell r="B952" t="str">
            <v>PO-MATL-ACTUATORS</v>
          </cell>
          <cell r="C952">
            <v>29716.54</v>
          </cell>
          <cell r="D952">
            <v>-50</v>
          </cell>
        </row>
        <row r="953">
          <cell r="A953">
            <v>6213105</v>
          </cell>
          <cell r="B953" t="str">
            <v>PO-MATL-ANODES</v>
          </cell>
          <cell r="C953">
            <v>95961.45</v>
          </cell>
          <cell r="D953">
            <v>23585.73</v>
          </cell>
        </row>
        <row r="954">
          <cell r="A954">
            <v>6213110</v>
          </cell>
          <cell r="B954" t="str">
            <v>PO-MATL-APPLIANCE PARTS</v>
          </cell>
          <cell r="C954">
            <v>2116.2600000000002</v>
          </cell>
          <cell r="D954">
            <v>3805.66</v>
          </cell>
        </row>
        <row r="955">
          <cell r="A955">
            <v>6213115</v>
          </cell>
          <cell r="B955" t="str">
            <v>PO-MATL-ASPHALT</v>
          </cell>
          <cell r="C955">
            <v>10855.08</v>
          </cell>
          <cell r="D955">
            <v>3870.13</v>
          </cell>
        </row>
        <row r="956">
          <cell r="A956">
            <v>6213120</v>
          </cell>
          <cell r="B956" t="str">
            <v>PO-MATL-AUDIO VISUAL EQUIPMENT</v>
          </cell>
          <cell r="C956">
            <v>1635.63</v>
          </cell>
          <cell r="D956">
            <v>13299.44</v>
          </cell>
        </row>
        <row r="957">
          <cell r="A957">
            <v>6213125</v>
          </cell>
          <cell r="B957" t="str">
            <v>PO-MATL-AUTO SUPPLIES</v>
          </cell>
          <cell r="C957">
            <v>49.1</v>
          </cell>
          <cell r="D957">
            <v>2870.86</v>
          </cell>
        </row>
        <row r="958">
          <cell r="A958">
            <v>6213130</v>
          </cell>
          <cell r="B958" t="str">
            <v>PO-MATL-BOTTLED WATER</v>
          </cell>
          <cell r="C958">
            <v>1018.34</v>
          </cell>
          <cell r="D958">
            <v>0</v>
          </cell>
        </row>
        <row r="959">
          <cell r="A959">
            <v>6213135</v>
          </cell>
          <cell r="B959" t="str">
            <v>PO-MATL-BRIDGE HANGERS</v>
          </cell>
          <cell r="C959">
            <v>7914.94</v>
          </cell>
          <cell r="D959">
            <v>409.19</v>
          </cell>
        </row>
        <row r="960">
          <cell r="A960">
            <v>6213140</v>
          </cell>
          <cell r="B960" t="str">
            <v>PO-MATL-BUILDING MATERIALS</v>
          </cell>
          <cell r="C960">
            <v>27413.11</v>
          </cell>
          <cell r="D960">
            <v>626.78</v>
          </cell>
        </row>
        <row r="961">
          <cell r="A961">
            <v>6213155</v>
          </cell>
          <cell r="B961" t="str">
            <v>PO-MATL-CATHODIC EQUIPMENT</v>
          </cell>
          <cell r="C961">
            <v>132723.68</v>
          </cell>
          <cell r="D961">
            <v>19489.41</v>
          </cell>
        </row>
        <row r="962">
          <cell r="A962">
            <v>6213165</v>
          </cell>
          <cell r="B962" t="str">
            <v>PO-MATL-CHEMICALS</v>
          </cell>
          <cell r="C962">
            <v>30786.45</v>
          </cell>
          <cell r="D962">
            <v>29945.4</v>
          </cell>
        </row>
        <row r="963">
          <cell r="A963">
            <v>6213175</v>
          </cell>
          <cell r="B963" t="str">
            <v>PO-MATL-COMPRESSOR EQUIPMENT</v>
          </cell>
          <cell r="C963">
            <v>400276.02</v>
          </cell>
          <cell r="D963">
            <v>47949.32</v>
          </cell>
        </row>
        <row r="964">
          <cell r="A964">
            <v>6213176</v>
          </cell>
          <cell r="B964" t="str">
            <v>PO-MATL-COMPRESSOR STATION FUEL-MORENO</v>
          </cell>
          <cell r="C964">
            <v>33.56</v>
          </cell>
          <cell r="D964">
            <v>3083.3</v>
          </cell>
        </row>
        <row r="965">
          <cell r="A965">
            <v>6213180</v>
          </cell>
          <cell r="B965" t="str">
            <v>PO-MATL-COMPUTER HARDWARE</v>
          </cell>
          <cell r="C965">
            <v>2086443.36</v>
          </cell>
          <cell r="D965">
            <v>1398533.06</v>
          </cell>
        </row>
        <row r="966">
          <cell r="A966">
            <v>6213181</v>
          </cell>
          <cell r="B966" t="str">
            <v>PO-MATL-CONSUMABLES</v>
          </cell>
          <cell r="C966">
            <v>182507.48</v>
          </cell>
          <cell r="D966">
            <v>17320.12</v>
          </cell>
        </row>
        <row r="967">
          <cell r="A967">
            <v>6213185</v>
          </cell>
          <cell r="B967" t="str">
            <v>PO-MATL-CONCRETE VAULT PARTS</v>
          </cell>
          <cell r="C967">
            <v>120572.69</v>
          </cell>
          <cell r="D967">
            <v>3337</v>
          </cell>
        </row>
        <row r="968">
          <cell r="A968">
            <v>6213190</v>
          </cell>
          <cell r="B968" t="str">
            <v>PO-MATL-CONDUIT</v>
          </cell>
          <cell r="C968">
            <v>1237</v>
          </cell>
          <cell r="D968">
            <v>0</v>
          </cell>
        </row>
        <row r="969">
          <cell r="A969">
            <v>6213195</v>
          </cell>
          <cell r="B969" t="str">
            <v>PO-MATL-CARGO DRUMS</v>
          </cell>
          <cell r="C969">
            <v>21243.75</v>
          </cell>
          <cell r="D969">
            <v>3107.13</v>
          </cell>
        </row>
        <row r="970">
          <cell r="A970">
            <v>6213200</v>
          </cell>
          <cell r="B970" t="str">
            <v>PO-MATL-CONSTRUCTION EQUIPMENT</v>
          </cell>
          <cell r="C970">
            <v>41042.959999999999</v>
          </cell>
          <cell r="D970">
            <v>69782.460000000006</v>
          </cell>
        </row>
        <row r="971">
          <cell r="A971">
            <v>6213205</v>
          </cell>
          <cell r="B971" t="str">
            <v>PO-MATL-COPIERS</v>
          </cell>
          <cell r="C971">
            <v>92.16</v>
          </cell>
          <cell r="D971">
            <v>1239.06</v>
          </cell>
        </row>
        <row r="972">
          <cell r="A972">
            <v>6213225</v>
          </cell>
          <cell r="B972" t="str">
            <v>PO-MATL-ELECTRICAL EQUIPMENT</v>
          </cell>
          <cell r="C972">
            <v>55412.800000000003</v>
          </cell>
          <cell r="D972">
            <v>63543.040000000001</v>
          </cell>
        </row>
        <row r="973">
          <cell r="A973">
            <v>6213230</v>
          </cell>
          <cell r="B973" t="str">
            <v>PO-MATL-ELECTRIC FUSION BOXES</v>
          </cell>
          <cell r="C973">
            <v>4600.63</v>
          </cell>
          <cell r="D973">
            <v>0</v>
          </cell>
        </row>
        <row r="974">
          <cell r="A974">
            <v>6213235</v>
          </cell>
          <cell r="B974" t="str">
            <v>PO-MATL-ENGINEERING EQUIPMENT</v>
          </cell>
          <cell r="C974">
            <v>23804.44</v>
          </cell>
          <cell r="D974">
            <v>4171.72</v>
          </cell>
        </row>
        <row r="975">
          <cell r="A975">
            <v>6213240</v>
          </cell>
          <cell r="B975" t="str">
            <v>PO-MATL-ENGINES</v>
          </cell>
          <cell r="C975">
            <v>265522.67</v>
          </cell>
          <cell r="D975">
            <v>40050.68</v>
          </cell>
        </row>
        <row r="976">
          <cell r="A976">
            <v>6213245</v>
          </cell>
          <cell r="B976" t="str">
            <v>PO-MATL-FABRICATED PRODUCTS</v>
          </cell>
          <cell r="C976">
            <v>54700.07</v>
          </cell>
          <cell r="D976">
            <v>2513.14</v>
          </cell>
        </row>
        <row r="977">
          <cell r="A977">
            <v>6213255</v>
          </cell>
          <cell r="B977" t="str">
            <v>PO-MATL-FAX MACHINES</v>
          </cell>
          <cell r="C977">
            <v>418.81</v>
          </cell>
          <cell r="D977">
            <v>0</v>
          </cell>
        </row>
        <row r="978">
          <cell r="A978">
            <v>6213260</v>
          </cell>
          <cell r="B978" t="str">
            <v>PO-MATL-FITTINGS</v>
          </cell>
          <cell r="C978">
            <v>223265.95</v>
          </cell>
          <cell r="D978">
            <v>8904.06</v>
          </cell>
        </row>
        <row r="979">
          <cell r="A979">
            <v>6213265</v>
          </cell>
          <cell r="B979" t="str">
            <v>PO-MATL-CARPET &amp; DRAPES</v>
          </cell>
          <cell r="C979">
            <v>517.94000000000005</v>
          </cell>
          <cell r="D979">
            <v>10668.24</v>
          </cell>
        </row>
        <row r="980">
          <cell r="A980">
            <v>6213275</v>
          </cell>
          <cell r="B980" t="str">
            <v>PO-MATL-GAS OPERATIONS MATERIALS</v>
          </cell>
          <cell r="C980">
            <v>3564.63</v>
          </cell>
          <cell r="D980">
            <v>1701.61</v>
          </cell>
        </row>
        <row r="981">
          <cell r="A981">
            <v>6213285</v>
          </cell>
          <cell r="B981" t="str">
            <v>PO-MATL-GAS METERS</v>
          </cell>
          <cell r="C981">
            <v>5405216.8499999996</v>
          </cell>
          <cell r="D981">
            <v>837711.01</v>
          </cell>
        </row>
        <row r="982">
          <cell r="A982">
            <v>6213290</v>
          </cell>
          <cell r="B982" t="str">
            <v>PO-MATL-GAS POLY PIPE</v>
          </cell>
          <cell r="C982">
            <v>10192.549999999999</v>
          </cell>
          <cell r="D982">
            <v>1665.44</v>
          </cell>
        </row>
        <row r="983">
          <cell r="A983">
            <v>6213295</v>
          </cell>
          <cell r="B983" t="str">
            <v>PO-MATL-GAS REGULATORS</v>
          </cell>
          <cell r="C983">
            <v>1626647.53</v>
          </cell>
          <cell r="D983">
            <v>1035843.75</v>
          </cell>
        </row>
        <row r="984">
          <cell r="A984">
            <v>6213300</v>
          </cell>
          <cell r="B984" t="str">
            <v>PO-MATL-GASES-INDUSTRIAL</v>
          </cell>
          <cell r="C984">
            <v>36859.480000000003</v>
          </cell>
          <cell r="D984">
            <v>21055.68</v>
          </cell>
        </row>
        <row r="985">
          <cell r="A985">
            <v>6213305</v>
          </cell>
          <cell r="B985" t="str">
            <v>PO-MATL-GASKETS</v>
          </cell>
          <cell r="C985">
            <v>3848.91</v>
          </cell>
          <cell r="D985">
            <v>990.76</v>
          </cell>
        </row>
        <row r="986">
          <cell r="A986">
            <v>6213310</v>
          </cell>
          <cell r="B986" t="str">
            <v>PO-MATL-GAUGES</v>
          </cell>
          <cell r="C986">
            <v>-20667.990000000002</v>
          </cell>
          <cell r="D986">
            <v>73795.990000000005</v>
          </cell>
        </row>
        <row r="987">
          <cell r="A987">
            <v>6213315</v>
          </cell>
          <cell r="B987" t="str">
            <v>PO-MATL-GENERATORS</v>
          </cell>
          <cell r="C987">
            <v>70.12</v>
          </cell>
          <cell r="D987">
            <v>116647.72</v>
          </cell>
        </row>
        <row r="988">
          <cell r="A988">
            <v>6213320</v>
          </cell>
          <cell r="B988" t="str">
            <v>PO-MATL-REPAIR GENERATORS</v>
          </cell>
          <cell r="C988">
            <v>-944.53</v>
          </cell>
          <cell r="D988">
            <v>10121.950000000001</v>
          </cell>
        </row>
        <row r="989">
          <cell r="A989">
            <v>6213325</v>
          </cell>
          <cell r="B989" t="str">
            <v>PO-MATL-HARDWARE</v>
          </cell>
          <cell r="C989">
            <v>29334.26</v>
          </cell>
          <cell r="D989">
            <v>6139.01</v>
          </cell>
        </row>
        <row r="990">
          <cell r="A990">
            <v>6213330</v>
          </cell>
          <cell r="B990" t="str">
            <v>PO-MATL-HEATER FACES</v>
          </cell>
          <cell r="C990">
            <v>55459.74</v>
          </cell>
          <cell r="D990">
            <v>0</v>
          </cell>
        </row>
        <row r="991">
          <cell r="A991">
            <v>6213335</v>
          </cell>
          <cell r="B991" t="str">
            <v>PO-MATL-INSULATING MATERIALS</v>
          </cell>
          <cell r="C991">
            <v>6592.56</v>
          </cell>
          <cell r="D991">
            <v>4506.24</v>
          </cell>
        </row>
        <row r="992">
          <cell r="A992">
            <v>6213340</v>
          </cell>
          <cell r="B992" t="str">
            <v>PO-MATL-LABORATORY SUPPLIES</v>
          </cell>
          <cell r="C992">
            <v>1839.04</v>
          </cell>
          <cell r="D992">
            <v>15971.87</v>
          </cell>
        </row>
        <row r="993">
          <cell r="A993">
            <v>6213350</v>
          </cell>
          <cell r="B993" t="str">
            <v>PO-MATL-LARGE GENERATOR REPAIR</v>
          </cell>
          <cell r="C993">
            <v>12720.41</v>
          </cell>
          <cell r="D993">
            <v>91000</v>
          </cell>
        </row>
        <row r="994">
          <cell r="A994">
            <v>6213355</v>
          </cell>
          <cell r="B994" t="str">
            <v>PO-MATL-LEAK CLAMPS</v>
          </cell>
          <cell r="C994">
            <v>1643.51</v>
          </cell>
          <cell r="D994">
            <v>0</v>
          </cell>
        </row>
        <row r="995">
          <cell r="A995">
            <v>6213360</v>
          </cell>
          <cell r="B995" t="str">
            <v>PO-MATL-LOCKS</v>
          </cell>
          <cell r="C995">
            <v>1899.31</v>
          </cell>
          <cell r="D995">
            <v>1279.3499999999999</v>
          </cell>
        </row>
        <row r="996">
          <cell r="A996">
            <v>6213365</v>
          </cell>
          <cell r="B996" t="str">
            <v>PO-MATL-MEASURE INSTRUMENTS</v>
          </cell>
          <cell r="C996">
            <v>1262433.43</v>
          </cell>
          <cell r="D996">
            <v>403337.93</v>
          </cell>
        </row>
        <row r="997">
          <cell r="A997">
            <v>6213370</v>
          </cell>
          <cell r="B997" t="str">
            <v>PO-MATL-MECHANICAL EQUIPMENT</v>
          </cell>
          <cell r="C997">
            <v>12619.24</v>
          </cell>
          <cell r="D997">
            <v>0</v>
          </cell>
        </row>
        <row r="998">
          <cell r="A998">
            <v>6213375</v>
          </cell>
          <cell r="B998" t="str">
            <v>PO-MATL-MECHANICAL FITTINGS</v>
          </cell>
          <cell r="C998">
            <v>102968.61</v>
          </cell>
          <cell r="D998">
            <v>136635.92000000001</v>
          </cell>
        </row>
        <row r="999">
          <cell r="A999">
            <v>6213380</v>
          </cell>
          <cell r="B999" t="str">
            <v>PO-MATL-METALS</v>
          </cell>
          <cell r="C999">
            <v>23877.35</v>
          </cell>
          <cell r="D999">
            <v>9238.44</v>
          </cell>
        </row>
        <row r="1000">
          <cell r="A1000">
            <v>6213385</v>
          </cell>
          <cell r="B1000" t="str">
            <v>PO-MATL-ELEC MATERIAL, MISCELLANEOUS</v>
          </cell>
          <cell r="C1000">
            <v>27644.95</v>
          </cell>
          <cell r="D1000">
            <v>11778.68</v>
          </cell>
        </row>
        <row r="1001">
          <cell r="A1001">
            <v>6213390</v>
          </cell>
          <cell r="B1001" t="str">
            <v>PO-MATL-MRO &amp; SAFETY SUPPLIES</v>
          </cell>
          <cell r="C1001">
            <v>1182.67</v>
          </cell>
          <cell r="D1001">
            <v>1908.72</v>
          </cell>
        </row>
        <row r="1002">
          <cell r="A1002">
            <v>6213395</v>
          </cell>
          <cell r="B1002" t="str">
            <v># PURCH MAT - OFFICE SUPPLIES-CENTRALIZ</v>
          </cell>
          <cell r="C1002">
            <v>0</v>
          </cell>
          <cell r="D1002">
            <v>1127484.67</v>
          </cell>
        </row>
        <row r="1003">
          <cell r="A1003">
            <v>6213400</v>
          </cell>
          <cell r="B1003" t="str">
            <v>PO-MATL-OIL COUN TUBULAR GOODS</v>
          </cell>
          <cell r="C1003">
            <v>291041.43</v>
          </cell>
          <cell r="D1003">
            <v>504437.73</v>
          </cell>
        </row>
        <row r="1004">
          <cell r="A1004">
            <v>6213405</v>
          </cell>
          <cell r="B1004" t="str">
            <v>PO-MATL-PACKAGING MATERIAL</v>
          </cell>
          <cell r="C1004">
            <v>24821.84</v>
          </cell>
          <cell r="D1004">
            <v>4341.43</v>
          </cell>
        </row>
        <row r="1005">
          <cell r="A1005">
            <v>6213415</v>
          </cell>
          <cell r="B1005" t="str">
            <v>PO-MATL-PAINT</v>
          </cell>
          <cell r="C1005">
            <v>16072.69</v>
          </cell>
          <cell r="D1005">
            <v>7084.15</v>
          </cell>
        </row>
        <row r="1006">
          <cell r="A1006">
            <v>6213420</v>
          </cell>
          <cell r="B1006" t="str">
            <v>PO-MATL-PAVING MATERIALS</v>
          </cell>
          <cell r="C1006">
            <v>1296.72</v>
          </cell>
          <cell r="D1006">
            <v>3667.72</v>
          </cell>
        </row>
        <row r="1007">
          <cell r="A1007">
            <v>6213430</v>
          </cell>
          <cell r="B1007" t="str">
            <v>PO-MATL-PIPE COATING AND STORAGE</v>
          </cell>
          <cell r="C1007">
            <v>4711.22</v>
          </cell>
          <cell r="D1007">
            <v>1477.09</v>
          </cell>
        </row>
        <row r="1008">
          <cell r="A1008">
            <v>6213435</v>
          </cell>
          <cell r="B1008" t="str">
            <v>PO-MATL-PIPE WRAPPING MATERIALS</v>
          </cell>
          <cell r="C1008">
            <v>10058.26</v>
          </cell>
          <cell r="D1008">
            <v>6889.41</v>
          </cell>
        </row>
        <row r="1009">
          <cell r="A1009">
            <v>6213440</v>
          </cell>
          <cell r="B1009" t="str">
            <v>PO-MATL-PIPELINE CHEMICALS</v>
          </cell>
          <cell r="C1009">
            <v>16194.18</v>
          </cell>
          <cell r="D1009">
            <v>0</v>
          </cell>
        </row>
        <row r="1010">
          <cell r="A1010">
            <v>6213445</v>
          </cell>
          <cell r="B1010" t="str">
            <v>PO-MATL-PLANNING EQUIPMENT</v>
          </cell>
          <cell r="C1010">
            <v>4774.38</v>
          </cell>
          <cell r="D1010">
            <v>0</v>
          </cell>
        </row>
        <row r="1011">
          <cell r="A1011">
            <v>6213450</v>
          </cell>
          <cell r="B1011" t="str">
            <v>PO-MATL-PLANT EQUIPMENT</v>
          </cell>
          <cell r="C1011">
            <v>2890.37</v>
          </cell>
          <cell r="D1011">
            <v>7560</v>
          </cell>
        </row>
        <row r="1012">
          <cell r="A1012">
            <v>6213455</v>
          </cell>
          <cell r="B1012" t="str">
            <v>PO-MATL-TOOLS</v>
          </cell>
          <cell r="C1012">
            <v>1668742.29</v>
          </cell>
          <cell r="D1012">
            <v>422066.97</v>
          </cell>
        </row>
        <row r="1013">
          <cell r="A1013">
            <v>6213470</v>
          </cell>
          <cell r="B1013" t="str">
            <v>PO-MATL-PRESSURE CONTROL FITTINGS</v>
          </cell>
          <cell r="C1013">
            <v>13035.22</v>
          </cell>
          <cell r="D1013">
            <v>3203.32</v>
          </cell>
        </row>
        <row r="1014">
          <cell r="A1014">
            <v>6213475</v>
          </cell>
          <cell r="B1014" t="str">
            <v>PO-MATL-PRINTING-BROCHURES</v>
          </cell>
          <cell r="C1014">
            <v>892048.88</v>
          </cell>
          <cell r="D1014">
            <v>1408248.34</v>
          </cell>
        </row>
        <row r="1015">
          <cell r="A1015">
            <v>6213480</v>
          </cell>
          <cell r="B1015" t="str">
            <v>PO-MATL-PROMOTIONAL ITEMS</v>
          </cell>
          <cell r="C1015">
            <v>22977.98</v>
          </cell>
          <cell r="D1015">
            <v>71774.149999999994</v>
          </cell>
        </row>
        <row r="1016">
          <cell r="A1016">
            <v>6213485</v>
          </cell>
          <cell r="B1016" t="str">
            <v>PO-MATL-PUMPS</v>
          </cell>
          <cell r="C1016">
            <v>19989.32</v>
          </cell>
          <cell r="D1016">
            <v>33316.36</v>
          </cell>
        </row>
        <row r="1017">
          <cell r="A1017">
            <v>6213490</v>
          </cell>
          <cell r="B1017" t="str">
            <v>PO-MATL-APPAREL</v>
          </cell>
          <cell r="C1017">
            <v>2029.52</v>
          </cell>
          <cell r="D1017">
            <v>4113.6000000000004</v>
          </cell>
        </row>
        <row r="1018">
          <cell r="A1018">
            <v>6213500</v>
          </cell>
          <cell r="B1018" t="str">
            <v>PO-MATL-ROCK SAND DIRT</v>
          </cell>
          <cell r="C1018">
            <v>72256.97</v>
          </cell>
          <cell r="D1018">
            <v>10104.799999999999</v>
          </cell>
        </row>
        <row r="1019">
          <cell r="A1019">
            <v>6213505</v>
          </cell>
          <cell r="B1019" t="str">
            <v>PO-MATL-SAFETY</v>
          </cell>
          <cell r="C1019">
            <v>583.53</v>
          </cell>
          <cell r="D1019">
            <v>1636.8</v>
          </cell>
        </row>
        <row r="1020">
          <cell r="A1020">
            <v>6213510</v>
          </cell>
          <cell r="B1020" t="str">
            <v>PO-MATL-SAFETY EQUIPMENT</v>
          </cell>
          <cell r="C1020">
            <v>-1740.07</v>
          </cell>
          <cell r="D1020">
            <v>8433.01</v>
          </cell>
        </row>
        <row r="1021">
          <cell r="A1021">
            <v>6213515</v>
          </cell>
          <cell r="B1021" t="str">
            <v>PO-MATL-SCADA EQUIPMENT</v>
          </cell>
          <cell r="C1021">
            <v>12462.52</v>
          </cell>
          <cell r="D1021">
            <v>9910.51</v>
          </cell>
        </row>
        <row r="1022">
          <cell r="A1022">
            <v>6213520</v>
          </cell>
          <cell r="B1022" t="str">
            <v>PO-MATL-SECURITY SYSTEMS</v>
          </cell>
          <cell r="C1022">
            <v>15403.62</v>
          </cell>
          <cell r="D1022">
            <v>1195.08</v>
          </cell>
        </row>
        <row r="1023">
          <cell r="A1023">
            <v>6213525</v>
          </cell>
          <cell r="B1023" t="str">
            <v>PO-MATL-METAL PIPE &amp; FITTINGS</v>
          </cell>
          <cell r="C1023">
            <v>191830.44</v>
          </cell>
          <cell r="D1023">
            <v>69690.77</v>
          </cell>
        </row>
        <row r="1024">
          <cell r="A1024">
            <v>6213535</v>
          </cell>
          <cell r="B1024" t="str">
            <v>PO-MATL-VALVES</v>
          </cell>
          <cell r="C1024">
            <v>236611.52</v>
          </cell>
          <cell r="D1024">
            <v>123055.03</v>
          </cell>
        </row>
        <row r="1025">
          <cell r="A1025">
            <v>6213540</v>
          </cell>
          <cell r="B1025" t="str">
            <v>PO-MATL-WAREHOUSE STORAGE EQUIPMENT</v>
          </cell>
          <cell r="C1025">
            <v>95032.65</v>
          </cell>
          <cell r="D1025">
            <v>0</v>
          </cell>
        </row>
        <row r="1026">
          <cell r="A1026">
            <v>6213545</v>
          </cell>
          <cell r="B1026" t="str">
            <v>PURCH MAT - WELDING EQUIPMENT-CENTRALIZ</v>
          </cell>
          <cell r="C1026">
            <v>4746.42</v>
          </cell>
          <cell r="D1026">
            <v>3784.63</v>
          </cell>
        </row>
        <row r="1027">
          <cell r="A1027">
            <v>6213550</v>
          </cell>
          <cell r="B1027" t="str">
            <v>PO-MATL-WIRE &amp; CABLE</v>
          </cell>
          <cell r="C1027">
            <v>54.93</v>
          </cell>
          <cell r="D1027">
            <v>0</v>
          </cell>
        </row>
        <row r="1028">
          <cell r="A1028">
            <v>6213558</v>
          </cell>
          <cell r="B1028" t="str">
            <v>PO-MATL-METAL POLES</v>
          </cell>
          <cell r="C1028">
            <v>209.02</v>
          </cell>
          <cell r="D1028">
            <v>47.62</v>
          </cell>
        </row>
        <row r="1029">
          <cell r="A1029">
            <v>6213560</v>
          </cell>
          <cell r="B1029" t="str">
            <v>PO-MATL-TELECOM EQUIPMENT</v>
          </cell>
          <cell r="C1029">
            <v>8486.51</v>
          </cell>
          <cell r="D1029">
            <v>0</v>
          </cell>
        </row>
        <row r="1030">
          <cell r="A1030">
            <v>6213570</v>
          </cell>
          <cell r="B1030" t="str">
            <v>PO-MATL-PWR PLANT FUELS COAL NATURAL GA</v>
          </cell>
          <cell r="C1030">
            <v>294.36</v>
          </cell>
          <cell r="D1030">
            <v>1429.2</v>
          </cell>
        </row>
        <row r="1031">
          <cell r="A1031">
            <v>6213580</v>
          </cell>
          <cell r="B1031" t="str">
            <v>PO-MATL-LANDSCAPING SUPPLIES</v>
          </cell>
          <cell r="C1031">
            <v>53946.96</v>
          </cell>
          <cell r="D1031">
            <v>29691.79</v>
          </cell>
        </row>
        <row r="1032">
          <cell r="A1032">
            <v>6213590</v>
          </cell>
          <cell r="B1032" t="str">
            <v>PO-MATL-JANITORIAL SUPPLIES</v>
          </cell>
          <cell r="C1032">
            <v>99505.57</v>
          </cell>
          <cell r="D1032">
            <v>43959.28</v>
          </cell>
        </row>
        <row r="1033">
          <cell r="A1033">
            <v>6213600</v>
          </cell>
          <cell r="B1033" t="str">
            <v>PO-MATL-DIRECT ACCESS MATERIALS</v>
          </cell>
          <cell r="C1033">
            <v>47.19</v>
          </cell>
          <cell r="D1033">
            <v>0</v>
          </cell>
        </row>
        <row r="1034">
          <cell r="A1034">
            <v>6213610</v>
          </cell>
          <cell r="B1034" t="str">
            <v>PO-MATL-LAMPS, LIGHTING MATERIALS</v>
          </cell>
          <cell r="C1034">
            <v>2384.73</v>
          </cell>
          <cell r="D1034">
            <v>1048.29</v>
          </cell>
        </row>
        <row r="1035">
          <cell r="A1035">
            <v>6213630</v>
          </cell>
          <cell r="B1035" t="str">
            <v>PO-MATL-STORAGE EQUIPMENT</v>
          </cell>
          <cell r="C1035">
            <v>4360.8900000000003</v>
          </cell>
          <cell r="D1035">
            <v>0</v>
          </cell>
        </row>
        <row r="1036">
          <cell r="A1036">
            <v>6215085</v>
          </cell>
          <cell r="B1036" t="str">
            <v>MATL ISSUANCES-BEACH CITIES WAREHOUSE</v>
          </cell>
          <cell r="C1036">
            <v>56.99</v>
          </cell>
          <cell r="D1036">
            <v>0</v>
          </cell>
        </row>
        <row r="1037">
          <cell r="A1037">
            <v>6215145</v>
          </cell>
          <cell r="B1037" t="str">
            <v>MATL ISSUANCE-WITH STORES EXP (CONVERSI</v>
          </cell>
          <cell r="C1037">
            <v>46152.26</v>
          </cell>
          <cell r="D1037">
            <v>18788655.390000001</v>
          </cell>
        </row>
        <row r="1038">
          <cell r="A1038">
            <v>6215150</v>
          </cell>
          <cell r="B1038" t="str">
            <v>MATL ISSUANCE-WITHOUT  STORES EXP. (CON</v>
          </cell>
          <cell r="C1038">
            <v>0</v>
          </cell>
          <cell r="D1038">
            <v>970559.05</v>
          </cell>
        </row>
        <row r="1039">
          <cell r="A1039">
            <v>6215560</v>
          </cell>
          <cell r="B1039" t="str">
            <v>MATL ISSUANCES-PRECHARGED TOOLS</v>
          </cell>
          <cell r="C1039">
            <v>581794.88</v>
          </cell>
          <cell r="D1039">
            <v>481801.16</v>
          </cell>
        </row>
        <row r="1040">
          <cell r="A1040">
            <v>6215561</v>
          </cell>
          <cell r="B1040" t="str">
            <v>MATL ISSUANCES-PRECHARGED MISC. PIPE MA</v>
          </cell>
          <cell r="C1040">
            <v>114453.01</v>
          </cell>
          <cell r="D1040">
            <v>79488.13</v>
          </cell>
        </row>
        <row r="1041">
          <cell r="A1041">
            <v>6215562</v>
          </cell>
          <cell r="B1041" t="str">
            <v>MATL ISSUANCES-PRECHARGED MISC. PIPE FI</v>
          </cell>
          <cell r="C1041">
            <v>1936069.25</v>
          </cell>
          <cell r="D1041">
            <v>1538171.31</v>
          </cell>
        </row>
        <row r="1042">
          <cell r="A1042">
            <v>6215563</v>
          </cell>
          <cell r="B1042" t="str">
            <v>MATL ISSUANCES-PRECHARGED STORES MATERI</v>
          </cell>
          <cell r="C1042">
            <v>6032.45</v>
          </cell>
          <cell r="D1042">
            <v>4532.18</v>
          </cell>
        </row>
        <row r="1043">
          <cell r="A1043">
            <v>6215564</v>
          </cell>
          <cell r="B1043" t="str">
            <v>MATL ISSUANCES-PRECHARGED AUTO MATERIAL</v>
          </cell>
          <cell r="C1043">
            <v>3195.27</v>
          </cell>
          <cell r="D1043">
            <v>2999.59</v>
          </cell>
        </row>
        <row r="1044">
          <cell r="A1044">
            <v>6215565</v>
          </cell>
          <cell r="B1044" t="str">
            <v>MATL ISSUANCES-PRECHARGED OFFICE SUPPLI</v>
          </cell>
          <cell r="C1044">
            <v>23393.01</v>
          </cell>
          <cell r="D1044">
            <v>19340.5</v>
          </cell>
        </row>
        <row r="1045">
          <cell r="A1045">
            <v>6215566</v>
          </cell>
          <cell r="B1045" t="str">
            <v>MATL ISSUANCES-OTHER PRECHARGED MATERIA</v>
          </cell>
          <cell r="C1045">
            <v>607633.64</v>
          </cell>
          <cell r="D1045">
            <v>424593.1</v>
          </cell>
        </row>
        <row r="1046">
          <cell r="A1046">
            <v>6215567</v>
          </cell>
          <cell r="B1046" t="str">
            <v>MATL ISSUANCES-PIPE</v>
          </cell>
          <cell r="C1046">
            <v>2386942.56</v>
          </cell>
          <cell r="D1046">
            <v>1859613.08</v>
          </cell>
        </row>
        <row r="1047">
          <cell r="A1047">
            <v>6215568</v>
          </cell>
          <cell r="B1047" t="str">
            <v>MATL ISSUANCES-NON PIPE</v>
          </cell>
          <cell r="C1047">
            <v>5488407.3899999997</v>
          </cell>
          <cell r="D1047">
            <v>3186149.51</v>
          </cell>
        </row>
        <row r="1048">
          <cell r="A1048">
            <v>6220000</v>
          </cell>
          <cell r="B1048" t="str">
            <v>PURCHASED SERVICES</v>
          </cell>
          <cell r="C1048">
            <v>100001.28</v>
          </cell>
          <cell r="D1048">
            <v>48711.98</v>
          </cell>
        </row>
        <row r="1049">
          <cell r="A1049">
            <v>6220030</v>
          </cell>
          <cell r="B1049" t="str">
            <v>PO-SRV-ADVERTISING AND MARKETING PUBLIC</v>
          </cell>
          <cell r="C1049">
            <v>174507.58</v>
          </cell>
          <cell r="D1049">
            <v>893565.65</v>
          </cell>
        </row>
        <row r="1050">
          <cell r="A1050">
            <v>6220040</v>
          </cell>
          <cell r="B1050" t="str">
            <v>PO-SRV-ADVERTISING IMAGE &amp; BRANDING</v>
          </cell>
          <cell r="C1050">
            <v>171840.64000000001</v>
          </cell>
          <cell r="D1050">
            <v>170199.21</v>
          </cell>
        </row>
        <row r="1051">
          <cell r="A1051">
            <v>6220045</v>
          </cell>
          <cell r="B1051" t="str">
            <v>PO-SRV-LOGO MERCHANDISING SERVICES</v>
          </cell>
          <cell r="C1051">
            <v>16.5</v>
          </cell>
          <cell r="D1051">
            <v>0</v>
          </cell>
        </row>
        <row r="1052">
          <cell r="A1052">
            <v>6220050</v>
          </cell>
          <cell r="B1052" t="str">
            <v>PO-SRV-ADVERTISING AND MARKETING</v>
          </cell>
          <cell r="C1052">
            <v>1084973.6100000001</v>
          </cell>
          <cell r="D1052">
            <v>1094417.55</v>
          </cell>
        </row>
        <row r="1053">
          <cell r="A1053">
            <v>6220060</v>
          </cell>
          <cell r="B1053" t="str">
            <v>PO-SRV-FOOD SERVICE-CATERING</v>
          </cell>
          <cell r="C1053">
            <v>60400.03</v>
          </cell>
          <cell r="D1053">
            <v>20597.97</v>
          </cell>
        </row>
        <row r="1054">
          <cell r="A1054">
            <v>6220064</v>
          </cell>
          <cell r="B1054" t="str">
            <v>PO-SRV-FOOD SERVICE-MANAGEMENT-CBS USE</v>
          </cell>
          <cell r="C1054">
            <v>0</v>
          </cell>
          <cell r="D1054">
            <v>1955.23</v>
          </cell>
        </row>
        <row r="1055">
          <cell r="A1055">
            <v>6220070</v>
          </cell>
          <cell r="B1055" t="str">
            <v>PO-SRV-NEWSPAPER ADVERTISING</v>
          </cell>
          <cell r="C1055">
            <v>212939.34</v>
          </cell>
          <cell r="D1055">
            <v>376910.31</v>
          </cell>
        </row>
        <row r="1056">
          <cell r="A1056">
            <v>6220080</v>
          </cell>
          <cell r="B1056" t="str">
            <v># PURCH SERV - NEWSPAPER PRODUCTION</v>
          </cell>
          <cell r="C1056">
            <v>0</v>
          </cell>
          <cell r="D1056">
            <v>4000</v>
          </cell>
        </row>
        <row r="1057">
          <cell r="A1057">
            <v>6220090</v>
          </cell>
          <cell r="B1057" t="str">
            <v>PO-SRV-MAGAZINE ADVERTISING</v>
          </cell>
          <cell r="C1057">
            <v>175289.08</v>
          </cell>
          <cell r="D1057">
            <v>254910.63</v>
          </cell>
        </row>
        <row r="1058">
          <cell r="A1058">
            <v>6220100</v>
          </cell>
          <cell r="B1058" t="str">
            <v>PO-SRV-TREE TRIMMING</v>
          </cell>
          <cell r="C1058">
            <v>-19390</v>
          </cell>
          <cell r="D1058">
            <v>71525</v>
          </cell>
        </row>
        <row r="1059">
          <cell r="A1059">
            <v>6220115</v>
          </cell>
          <cell r="B1059" t="str">
            <v>PO-SRV-OUTDOOR ADVERTISING</v>
          </cell>
          <cell r="C1059">
            <v>-12458.49</v>
          </cell>
          <cell r="D1059">
            <v>50677.120000000003</v>
          </cell>
        </row>
        <row r="1060">
          <cell r="A1060">
            <v>6220116</v>
          </cell>
          <cell r="B1060" t="str">
            <v>PURCH SERV - OUTDOOR PRODUCTION</v>
          </cell>
          <cell r="C1060">
            <v>0</v>
          </cell>
          <cell r="D1060">
            <v>3558.77</v>
          </cell>
        </row>
        <row r="1061">
          <cell r="A1061">
            <v>6220120</v>
          </cell>
          <cell r="B1061" t="str">
            <v># PURCH SERV - BILL INSERTS</v>
          </cell>
          <cell r="C1061">
            <v>0</v>
          </cell>
          <cell r="D1061">
            <v>34.409999999999997</v>
          </cell>
        </row>
        <row r="1062">
          <cell r="A1062">
            <v>6220130</v>
          </cell>
          <cell r="B1062" t="str">
            <v>PO-SRV-RADIO ADVERTISING</v>
          </cell>
          <cell r="C1062">
            <v>564080.80000000005</v>
          </cell>
          <cell r="D1062">
            <v>92835.08</v>
          </cell>
        </row>
        <row r="1063">
          <cell r="A1063">
            <v>6220190</v>
          </cell>
          <cell r="B1063" t="str">
            <v>PO-SRV-SECURITY</v>
          </cell>
          <cell r="C1063">
            <v>119082.98</v>
          </cell>
          <cell r="D1063">
            <v>75050.28</v>
          </cell>
        </row>
        <row r="1064">
          <cell r="A1064">
            <v>6220200</v>
          </cell>
          <cell r="B1064" t="str">
            <v>PO-SRV-LEGAL</v>
          </cell>
          <cell r="C1064">
            <v>0</v>
          </cell>
          <cell r="D1064">
            <v>20243.740000000002</v>
          </cell>
        </row>
        <row r="1065">
          <cell r="A1065">
            <v>6220245</v>
          </cell>
          <cell r="B1065" t="str">
            <v>PO-SRV-BILL INSERTS-REGULATORY COMPLIAN</v>
          </cell>
          <cell r="C1065">
            <v>19461</v>
          </cell>
          <cell r="D1065">
            <v>0</v>
          </cell>
        </row>
        <row r="1066">
          <cell r="A1066">
            <v>6220250</v>
          </cell>
          <cell r="B1066" t="str">
            <v>PO-SRV-COMPUTER SOFTWARE MAINTENANCE &amp;</v>
          </cell>
          <cell r="C1066">
            <v>992313.72</v>
          </cell>
          <cell r="D1066">
            <v>2849397.87</v>
          </cell>
        </row>
        <row r="1067">
          <cell r="A1067">
            <v>6220270</v>
          </cell>
          <cell r="B1067" t="str">
            <v>PO-SRV-INFO TECH (IT)-CONSULTING</v>
          </cell>
          <cell r="C1067">
            <v>105352.12</v>
          </cell>
          <cell r="D1067">
            <v>121554.9</v>
          </cell>
        </row>
        <row r="1068">
          <cell r="A1068">
            <v>6220280</v>
          </cell>
          <cell r="B1068" t="str">
            <v>PO-SRV-INFO TECH (IT)-OTHER</v>
          </cell>
          <cell r="C1068">
            <v>16789.490000000002</v>
          </cell>
          <cell r="D1068">
            <v>-8895.5400000000009</v>
          </cell>
        </row>
        <row r="1069">
          <cell r="A1069">
            <v>6220300</v>
          </cell>
          <cell r="B1069" t="str">
            <v>PO-SRV-COMPUTER LAN/NOS (IT USE ONLY)</v>
          </cell>
          <cell r="C1069">
            <v>126.72</v>
          </cell>
          <cell r="D1069">
            <v>527.45000000000005</v>
          </cell>
        </row>
        <row r="1070">
          <cell r="A1070">
            <v>6220360</v>
          </cell>
          <cell r="B1070" t="str">
            <v>PO-SRV-COMPUTER ORDER FULFILLMENT</v>
          </cell>
          <cell r="C1070">
            <v>12400.74</v>
          </cell>
          <cell r="D1070">
            <v>343549.47</v>
          </cell>
        </row>
        <row r="1071">
          <cell r="A1071">
            <v>6220380</v>
          </cell>
          <cell r="B1071" t="str">
            <v>PO-SRV-TEMPORARY AGENCY LABOR</v>
          </cell>
          <cell r="C1071">
            <v>901035.05</v>
          </cell>
          <cell r="D1071">
            <v>4746885.58</v>
          </cell>
        </row>
        <row r="1072">
          <cell r="A1072">
            <v>6220390</v>
          </cell>
          <cell r="B1072" t="str">
            <v>PO-SRV-PRINTING &amp; GRAPHICS</v>
          </cell>
          <cell r="C1072">
            <v>134992.28</v>
          </cell>
          <cell r="D1072">
            <v>70195.89</v>
          </cell>
        </row>
        <row r="1073">
          <cell r="A1073">
            <v>6220391</v>
          </cell>
          <cell r="B1073" t="str">
            <v>PO-SRV-GRAPHICS SERVICES-CONSULT/PRODUC</v>
          </cell>
          <cell r="C1073">
            <v>1717.33</v>
          </cell>
          <cell r="D1073">
            <v>0</v>
          </cell>
        </row>
        <row r="1074">
          <cell r="A1074">
            <v>6220393</v>
          </cell>
          <cell r="B1074" t="str">
            <v>PO-SRV-PRINTING BUSINESS FORMS (SPECIAL</v>
          </cell>
          <cell r="C1074">
            <v>0</v>
          </cell>
          <cell r="D1074">
            <v>80.52</v>
          </cell>
        </row>
        <row r="1075">
          <cell r="A1075">
            <v>6220400</v>
          </cell>
          <cell r="B1075" t="str">
            <v>PO-SRV-PRINTING BUSINESS FORMS (STOCK)</v>
          </cell>
          <cell r="C1075">
            <v>1560</v>
          </cell>
          <cell r="D1075">
            <v>0</v>
          </cell>
        </row>
        <row r="1076">
          <cell r="A1076">
            <v>6220410</v>
          </cell>
          <cell r="B1076" t="str">
            <v>PO-SRV-COPY-PUBLICATIONS &amp; SUBSCRIPTION</v>
          </cell>
          <cell r="C1076">
            <v>620.11</v>
          </cell>
          <cell r="D1076">
            <v>781.18</v>
          </cell>
        </row>
        <row r="1077">
          <cell r="A1077">
            <v>6220411</v>
          </cell>
          <cell r="B1077" t="str">
            <v>PO-SRV-COPY-CONVENIENCE-PAPER-CBS USE</v>
          </cell>
          <cell r="C1077">
            <v>13410.52</v>
          </cell>
          <cell r="D1077">
            <v>6931.17</v>
          </cell>
        </row>
        <row r="1078">
          <cell r="A1078">
            <v>6220412</v>
          </cell>
          <cell r="B1078" t="str">
            <v>PO-SRV-COPY-CONVENIENCE</v>
          </cell>
          <cell r="C1078">
            <v>204134.23</v>
          </cell>
          <cell r="D1078">
            <v>0</v>
          </cell>
        </row>
        <row r="1079">
          <cell r="A1079">
            <v>6220420</v>
          </cell>
          <cell r="B1079" t="str">
            <v>PO-SRV-COPIER &amp; QUICK COPY CENTER</v>
          </cell>
          <cell r="C1079">
            <v>53780.61</v>
          </cell>
          <cell r="D1079">
            <v>62986.87</v>
          </cell>
        </row>
        <row r="1080">
          <cell r="A1080">
            <v>6220421</v>
          </cell>
          <cell r="B1080" t="str">
            <v>PO-SRV-COPY-ENGINEERING</v>
          </cell>
          <cell r="C1080">
            <v>5891.73</v>
          </cell>
          <cell r="D1080">
            <v>0</v>
          </cell>
        </row>
        <row r="1081">
          <cell r="A1081">
            <v>6220422</v>
          </cell>
          <cell r="B1081" t="str">
            <v>PO-SRV-COPY-SERVICE CENTER</v>
          </cell>
          <cell r="C1081">
            <v>29881</v>
          </cell>
          <cell r="D1081">
            <v>0</v>
          </cell>
        </row>
        <row r="1082">
          <cell r="A1082">
            <v>6220430</v>
          </cell>
          <cell r="B1082" t="str">
            <v>PO-SRV-MAIL/MESSENGER-GENERAL</v>
          </cell>
          <cell r="C1082">
            <v>202.29</v>
          </cell>
          <cell r="D1082">
            <v>2038.69</v>
          </cell>
        </row>
        <row r="1083">
          <cell r="A1083">
            <v>6220432</v>
          </cell>
          <cell r="B1083" t="str">
            <v>PO-SRV-MAIL/MESSENGER-OVERNIGHT EXPRESS</v>
          </cell>
          <cell r="C1083">
            <v>436.86</v>
          </cell>
          <cell r="D1083">
            <v>0</v>
          </cell>
        </row>
        <row r="1084">
          <cell r="A1084">
            <v>6220433</v>
          </cell>
          <cell r="B1084" t="str">
            <v>PO-SRV-MAIL/MESSENGER-COURIER</v>
          </cell>
          <cell r="C1084">
            <v>86.9</v>
          </cell>
          <cell r="D1084">
            <v>0</v>
          </cell>
        </row>
        <row r="1085">
          <cell r="A1085">
            <v>6220450</v>
          </cell>
          <cell r="B1085" t="str">
            <v>PO-SRV-MAIL/MESSENGER-POSTAGE</v>
          </cell>
          <cell r="C1085">
            <v>362.28</v>
          </cell>
          <cell r="D1085">
            <v>1344308.52</v>
          </cell>
        </row>
        <row r="1086">
          <cell r="A1086">
            <v>6220470</v>
          </cell>
          <cell r="B1086" t="str">
            <v>PO-SRV-MAIL OTHER</v>
          </cell>
          <cell r="C1086">
            <v>754.62</v>
          </cell>
          <cell r="D1086">
            <v>3053.63</v>
          </cell>
        </row>
        <row r="1087">
          <cell r="A1087">
            <v>6220480</v>
          </cell>
          <cell r="B1087" t="str">
            <v>PO-SRV-ENGINEERING</v>
          </cell>
          <cell r="C1087">
            <v>658234.77</v>
          </cell>
          <cell r="D1087">
            <v>164962.03</v>
          </cell>
        </row>
        <row r="1088">
          <cell r="A1088">
            <v>6220500</v>
          </cell>
          <cell r="B1088" t="str">
            <v>PO-SRV-GOVERNMENT TURNKEY-DESIGN/BUILD</v>
          </cell>
          <cell r="C1088">
            <v>2881.1</v>
          </cell>
          <cell r="D1088">
            <v>424</v>
          </cell>
        </row>
        <row r="1089">
          <cell r="A1089">
            <v>6220520</v>
          </cell>
          <cell r="B1089" t="str">
            <v>PO-SRV-GOVERNMENT TURNKEY-AUDITS</v>
          </cell>
          <cell r="C1089">
            <v>40</v>
          </cell>
          <cell r="D1089">
            <v>0</v>
          </cell>
        </row>
        <row r="1090">
          <cell r="A1090">
            <v>6220530</v>
          </cell>
          <cell r="B1090" t="str">
            <v>PO-SRV-CONSTRUCTION-OTHER</v>
          </cell>
          <cell r="C1090">
            <v>2136328.66</v>
          </cell>
          <cell r="D1090">
            <v>770600.57</v>
          </cell>
        </row>
        <row r="1091">
          <cell r="A1091">
            <v>6220535</v>
          </cell>
          <cell r="B1091" t="str">
            <v>PO-SRV-GOVT PAYMENTS-PERMITS</v>
          </cell>
          <cell r="C1091">
            <v>61311.64</v>
          </cell>
          <cell r="D1091">
            <v>1499.1</v>
          </cell>
        </row>
        <row r="1092">
          <cell r="A1092">
            <v>6220560</v>
          </cell>
          <cell r="B1092" t="str">
            <v>PO-SRV-CONSTRUCTION PAVING</v>
          </cell>
          <cell r="C1092">
            <v>2566300.4700000002</v>
          </cell>
          <cell r="D1092">
            <v>1975089.7</v>
          </cell>
        </row>
        <row r="1093">
          <cell r="A1093">
            <v>6220570</v>
          </cell>
          <cell r="B1093" t="str">
            <v>PO-SRV-DESIGN</v>
          </cell>
          <cell r="C1093">
            <v>56927.72</v>
          </cell>
          <cell r="D1093">
            <v>57659.87</v>
          </cell>
        </row>
        <row r="1094">
          <cell r="A1094">
            <v>6220580</v>
          </cell>
          <cell r="B1094" t="str">
            <v>PO-SRV-ON-LINE SERVICES, MISCELLANEOUS</v>
          </cell>
          <cell r="C1094">
            <v>137144.25</v>
          </cell>
          <cell r="D1094">
            <v>123778.99</v>
          </cell>
        </row>
        <row r="1095">
          <cell r="A1095">
            <v>6220590</v>
          </cell>
          <cell r="B1095" t="str">
            <v>PO-SRV-MISCELLANEOUS OTHER SERVICES</v>
          </cell>
          <cell r="C1095">
            <v>5462.91</v>
          </cell>
          <cell r="D1095">
            <v>-2047339.79</v>
          </cell>
        </row>
        <row r="1096">
          <cell r="A1096">
            <v>6220600</v>
          </cell>
          <cell r="B1096" t="str">
            <v>PO-SRV-CONSULTING-OTHER</v>
          </cell>
          <cell r="C1096">
            <v>19604863.469999999</v>
          </cell>
          <cell r="D1096">
            <v>78480792.560000002</v>
          </cell>
        </row>
        <row r="1097">
          <cell r="A1097">
            <v>6220630</v>
          </cell>
          <cell r="B1097" t="str">
            <v># PURCH SERV - UTILITIES</v>
          </cell>
          <cell r="C1097">
            <v>0</v>
          </cell>
          <cell r="D1097">
            <v>111806.47</v>
          </cell>
        </row>
        <row r="1098">
          <cell r="A1098">
            <v>6220635</v>
          </cell>
          <cell r="B1098" t="str">
            <v>PURCH SERV - COMPANY GAS USED</v>
          </cell>
          <cell r="C1098">
            <v>0</v>
          </cell>
          <cell r="D1098">
            <v>2702920.52</v>
          </cell>
        </row>
        <row r="1099">
          <cell r="A1099">
            <v>6220640</v>
          </cell>
          <cell r="B1099" t="str">
            <v>PO-SRV-TRAINING &amp; SEMINARS</v>
          </cell>
          <cell r="C1099">
            <v>187699.36</v>
          </cell>
          <cell r="D1099">
            <v>353560.18</v>
          </cell>
        </row>
        <row r="1100">
          <cell r="A1100">
            <v>6220670</v>
          </cell>
          <cell r="B1100" t="str">
            <v>PO-SRV-RESEARCH AND DEVELOPMENT</v>
          </cell>
          <cell r="C1100">
            <v>514700</v>
          </cell>
          <cell r="D1100">
            <v>113346.45</v>
          </cell>
        </row>
        <row r="1101">
          <cell r="A1101">
            <v>6220690</v>
          </cell>
          <cell r="B1101" t="str">
            <v># PURCH SERV - EVENTS FOR EXTERNAL SERV</v>
          </cell>
          <cell r="C1101">
            <v>0</v>
          </cell>
          <cell r="D1101">
            <v>52338.2</v>
          </cell>
        </row>
        <row r="1102">
          <cell r="A1102">
            <v>6220790</v>
          </cell>
          <cell r="B1102" t="str">
            <v>PO-SRV-MEDICAL</v>
          </cell>
          <cell r="C1102">
            <v>5333.05</v>
          </cell>
          <cell r="D1102">
            <v>19183.349999999999</v>
          </cell>
        </row>
        <row r="1103">
          <cell r="A1103">
            <v>6220800</v>
          </cell>
          <cell r="B1103" t="str">
            <v>PO-SRV-CONSERVATION</v>
          </cell>
          <cell r="C1103">
            <v>98780.59</v>
          </cell>
          <cell r="D1103">
            <v>116.27</v>
          </cell>
        </row>
        <row r="1104">
          <cell r="A1104">
            <v>6220810</v>
          </cell>
          <cell r="B1104" t="str">
            <v>PO-SRV-CUSTOMER SERVICES</v>
          </cell>
          <cell r="C1104">
            <v>3635.9</v>
          </cell>
          <cell r="D1104">
            <v>128.55000000000001</v>
          </cell>
        </row>
        <row r="1105">
          <cell r="A1105">
            <v>6220840</v>
          </cell>
          <cell r="B1105" t="str">
            <v>PO-SRV-VEHICLE &amp; EQUIPMENT RENTAL</v>
          </cell>
          <cell r="C1105">
            <v>35947.14</v>
          </cell>
          <cell r="D1105">
            <v>26424.83</v>
          </cell>
        </row>
        <row r="1106">
          <cell r="A1106">
            <v>6220850</v>
          </cell>
          <cell r="B1106" t="str">
            <v>PO-SRV-VEHICLE &amp; EQUIP RENTAL W/OPERATO</v>
          </cell>
          <cell r="C1106">
            <v>681454.52</v>
          </cell>
          <cell r="D1106">
            <v>174794.68</v>
          </cell>
        </row>
        <row r="1107">
          <cell r="A1107">
            <v>6220855</v>
          </cell>
          <cell r="B1107" t="str">
            <v>PO-SRV-LAUNDRY/RENTAL OF UNIFORMS</v>
          </cell>
          <cell r="C1107">
            <v>1176577.1200000001</v>
          </cell>
          <cell r="D1107">
            <v>436836.91</v>
          </cell>
        </row>
        <row r="1108">
          <cell r="A1108">
            <v>6220860</v>
          </cell>
          <cell r="B1108" t="str">
            <v>PO-SRV-MAINTENANCE AND REPAIRS</v>
          </cell>
          <cell r="C1108">
            <v>621940.36</v>
          </cell>
          <cell r="D1108">
            <v>406784.29</v>
          </cell>
        </row>
        <row r="1109">
          <cell r="A1109">
            <v>6220870</v>
          </cell>
          <cell r="B1109" t="str">
            <v>PO-SRV-TELEPHONE &amp; COMMUNICATION SYSTEM</v>
          </cell>
          <cell r="C1109">
            <v>15740</v>
          </cell>
          <cell r="D1109">
            <v>17124.18</v>
          </cell>
        </row>
        <row r="1110">
          <cell r="A1110">
            <v>6220880</v>
          </cell>
          <cell r="B1110" t="str">
            <v>PO-SRV-CONSTRUCTION-GAS PIPELINE</v>
          </cell>
          <cell r="C1110">
            <v>15934169.060000001</v>
          </cell>
          <cell r="D1110">
            <v>12304044.029999999</v>
          </cell>
        </row>
        <row r="1111">
          <cell r="A1111">
            <v>6220890</v>
          </cell>
          <cell r="B1111" t="str">
            <v>PO-SRV-LANDSCAPING</v>
          </cell>
          <cell r="C1111">
            <v>343261.14</v>
          </cell>
          <cell r="D1111">
            <v>272152.95</v>
          </cell>
        </row>
        <row r="1112">
          <cell r="A1112">
            <v>6220900</v>
          </cell>
          <cell r="B1112" t="str">
            <v>PO-SRV-TRASH COLLECTION</v>
          </cell>
          <cell r="C1112">
            <v>202890.01</v>
          </cell>
          <cell r="D1112">
            <v>128684.24</v>
          </cell>
        </row>
        <row r="1113">
          <cell r="A1113">
            <v>6220910</v>
          </cell>
          <cell r="B1113" t="str">
            <v>PO-SRV-HAZARDOUS WASTE DISPOSAL</v>
          </cell>
          <cell r="C1113">
            <v>275729.19</v>
          </cell>
          <cell r="D1113">
            <v>105024.51</v>
          </cell>
        </row>
        <row r="1114">
          <cell r="A1114">
            <v>6220920</v>
          </cell>
          <cell r="B1114" t="str">
            <v>PO-SRV-SAFETY RELATED</v>
          </cell>
          <cell r="C1114">
            <v>23579</v>
          </cell>
          <cell r="D1114">
            <v>18067.12</v>
          </cell>
        </row>
        <row r="1115">
          <cell r="A1115">
            <v>6220930</v>
          </cell>
          <cell r="B1115" t="str">
            <v>PO-SRV-ENERGY EFFICIENCY</v>
          </cell>
          <cell r="C1115">
            <v>90678.81</v>
          </cell>
          <cell r="D1115">
            <v>468063.4</v>
          </cell>
        </row>
        <row r="1116">
          <cell r="A1116">
            <v>6220940</v>
          </cell>
          <cell r="B1116" t="str">
            <v>PO-SRV-WELL DRILLING</v>
          </cell>
          <cell r="C1116">
            <v>2189500.59</v>
          </cell>
          <cell r="D1116">
            <v>1595205.87</v>
          </cell>
        </row>
        <row r="1117">
          <cell r="A1117">
            <v>6220950</v>
          </cell>
          <cell r="B1117" t="str">
            <v>PO-SRV-AUCTIONING</v>
          </cell>
          <cell r="C1117">
            <v>0</v>
          </cell>
          <cell r="D1117">
            <v>453.93</v>
          </cell>
        </row>
        <row r="1118">
          <cell r="A1118">
            <v>6220960</v>
          </cell>
          <cell r="B1118" t="str">
            <v>PO-SRV-MOVING</v>
          </cell>
          <cell r="C1118">
            <v>2288.4499999999998</v>
          </cell>
          <cell r="D1118">
            <v>2574.4</v>
          </cell>
        </row>
        <row r="1119">
          <cell r="A1119">
            <v>6220970</v>
          </cell>
          <cell r="B1119" t="str">
            <v>PO-SRV-INSURANCE</v>
          </cell>
          <cell r="C1119">
            <v>131.65</v>
          </cell>
          <cell r="D1119">
            <v>0</v>
          </cell>
        </row>
        <row r="1120">
          <cell r="A1120">
            <v>6220980</v>
          </cell>
          <cell r="B1120" t="str">
            <v>PO-SRV-JANITORIAL</v>
          </cell>
          <cell r="C1120">
            <v>1001568.39</v>
          </cell>
          <cell r="D1120">
            <v>927183.06</v>
          </cell>
        </row>
        <row r="1121">
          <cell r="A1121">
            <v>6220990</v>
          </cell>
          <cell r="B1121" t="str">
            <v>PO-SRV-COMPUTER HARDWARE MAINT &amp; LEASES</v>
          </cell>
          <cell r="C1121">
            <v>681645.79</v>
          </cell>
          <cell r="D1121">
            <v>163275.29</v>
          </cell>
        </row>
        <row r="1122">
          <cell r="A1122">
            <v>6221000</v>
          </cell>
          <cell r="B1122" t="str">
            <v>PO-SRV-CONSTRUCTION-ELECTRIC</v>
          </cell>
          <cell r="C1122">
            <v>100422</v>
          </cell>
          <cell r="D1122">
            <v>89671.43</v>
          </cell>
        </row>
        <row r="1123">
          <cell r="A1123">
            <v>6221010</v>
          </cell>
          <cell r="B1123" t="str">
            <v>PO-SRV-STORAGE</v>
          </cell>
          <cell r="C1123">
            <v>26805.29</v>
          </cell>
          <cell r="D1123">
            <v>0</v>
          </cell>
        </row>
        <row r="1124">
          <cell r="A1124">
            <v>6221020</v>
          </cell>
          <cell r="B1124" t="str">
            <v>PO-SRV-COLLECTION SERVICES</v>
          </cell>
          <cell r="C1124">
            <v>233585.83</v>
          </cell>
          <cell r="D1124">
            <v>104437.27</v>
          </cell>
        </row>
        <row r="1125">
          <cell r="A1125">
            <v>6221030</v>
          </cell>
          <cell r="B1125" t="str">
            <v>PO-SRV-TRAVEL-EXP</v>
          </cell>
          <cell r="C1125">
            <v>346.24</v>
          </cell>
          <cell r="D1125">
            <v>5174.76</v>
          </cell>
        </row>
        <row r="1126">
          <cell r="A1126">
            <v>6221040</v>
          </cell>
          <cell r="B1126" t="str">
            <v>PO-SRV-FREIGHT AUDITING/PMTS</v>
          </cell>
          <cell r="C1126">
            <v>50.23</v>
          </cell>
          <cell r="D1126">
            <v>774.8</v>
          </cell>
        </row>
        <row r="1127">
          <cell r="A1127">
            <v>6221050</v>
          </cell>
          <cell r="B1127" t="str">
            <v>PO-SRV-LABORATORY</v>
          </cell>
          <cell r="C1127">
            <v>43732.5</v>
          </cell>
          <cell r="D1127">
            <v>26270.5</v>
          </cell>
        </row>
        <row r="1128">
          <cell r="A1128">
            <v>6221060</v>
          </cell>
          <cell r="B1128" t="str">
            <v>PO-SRV-GOVT &amp; REGULATORY</v>
          </cell>
          <cell r="C1128">
            <v>18.649999999999999</v>
          </cell>
          <cell r="D1128">
            <v>2423.19</v>
          </cell>
        </row>
        <row r="1129">
          <cell r="A1129">
            <v>6221080</v>
          </cell>
          <cell r="B1129" t="str">
            <v>PO-SRV-CORP. LANGUAGE SERVICES</v>
          </cell>
          <cell r="C1129">
            <v>927.03</v>
          </cell>
          <cell r="D1129">
            <v>0</v>
          </cell>
        </row>
        <row r="1130">
          <cell r="A1130">
            <v>6221085</v>
          </cell>
          <cell r="B1130" t="str">
            <v>PO-SRV-SITE ASSESSMENT &amp; MITIGATION WOR</v>
          </cell>
          <cell r="C1130">
            <v>1701213.41</v>
          </cell>
          <cell r="D1130">
            <v>6293960.0199999996</v>
          </cell>
        </row>
        <row r="1131">
          <cell r="A1131">
            <v>6230000</v>
          </cell>
          <cell r="B1131" t="str">
            <v>NO PO-SRV-CONTRACTORS</v>
          </cell>
          <cell r="C1131">
            <v>1421986.25</v>
          </cell>
          <cell r="D1131">
            <v>28548758.140000001</v>
          </cell>
        </row>
        <row r="1132">
          <cell r="A1132">
            <v>6230001</v>
          </cell>
          <cell r="B1132" t="str">
            <v>NO PO-SRV-CONTRACTORS-ADVISORY</v>
          </cell>
          <cell r="C1132">
            <v>3044.37</v>
          </cell>
          <cell r="D1132">
            <v>18451.07</v>
          </cell>
        </row>
        <row r="1133">
          <cell r="A1133">
            <v>6230002</v>
          </cell>
          <cell r="B1133" t="str">
            <v>NO PO-SRV-CONTRACTORS-CONSULTING</v>
          </cell>
          <cell r="C1133">
            <v>1775651.23</v>
          </cell>
          <cell r="D1133">
            <v>6873210.3300000001</v>
          </cell>
        </row>
        <row r="1134">
          <cell r="A1134">
            <v>6230003</v>
          </cell>
          <cell r="B1134" t="str">
            <v>NO PO-SRV-CONTRACTORS-CONSULTING FEES-J</v>
          </cell>
          <cell r="C1134">
            <v>27830.49</v>
          </cell>
          <cell r="D1134">
            <v>6312.77</v>
          </cell>
        </row>
        <row r="1135">
          <cell r="A1135">
            <v>6230004</v>
          </cell>
          <cell r="B1135" t="str">
            <v>NO PO-SRV-CONTRACTORS-CONTRACT LABOR</v>
          </cell>
          <cell r="C1135">
            <v>-107057.78</v>
          </cell>
          <cell r="D1135">
            <v>7010051.6100000003</v>
          </cell>
        </row>
        <row r="1136">
          <cell r="A1136">
            <v>6230005</v>
          </cell>
          <cell r="B1136" t="str">
            <v>NO PO-SRV-CONTRACTORS-MAJOR PROJECTS</v>
          </cell>
          <cell r="C1136">
            <v>1590763.19</v>
          </cell>
          <cell r="D1136">
            <v>20842322.039999999</v>
          </cell>
        </row>
        <row r="1137">
          <cell r="A1137">
            <v>6230006</v>
          </cell>
          <cell r="B1137" t="str">
            <v>NO PO-SRV-CONTRACTORS-SPECIFIC JOBS</v>
          </cell>
          <cell r="C1137">
            <v>1476619.16</v>
          </cell>
          <cell r="D1137">
            <v>1373045.4</v>
          </cell>
        </row>
        <row r="1138">
          <cell r="A1138">
            <v>6230007</v>
          </cell>
          <cell r="B1138" t="str">
            <v>NO PO-SRV-CONTRACTORS-TIME &amp; EQUIPMENT</v>
          </cell>
          <cell r="C1138">
            <v>70957.84</v>
          </cell>
          <cell r="D1138">
            <v>4241.1099999999997</v>
          </cell>
        </row>
        <row r="1139">
          <cell r="A1139">
            <v>6230010</v>
          </cell>
          <cell r="B1139" t="str">
            <v>NO PO-SRV-ACCOUNTING SERVICES</v>
          </cell>
          <cell r="C1139">
            <v>5362.04</v>
          </cell>
          <cell r="D1139">
            <v>7737.75</v>
          </cell>
        </row>
        <row r="1140">
          <cell r="A1140">
            <v>6230020</v>
          </cell>
          <cell r="B1140" t="str">
            <v>NO PO-SRV-AUDIT SERVICES</v>
          </cell>
          <cell r="C1140">
            <v>0</v>
          </cell>
          <cell r="D1140">
            <v>994.26</v>
          </cell>
        </row>
        <row r="1141">
          <cell r="A1141">
            <v>6230030</v>
          </cell>
          <cell r="B1141" t="str">
            <v>NO PO-SRV-ADVERTISING LITERATURE</v>
          </cell>
          <cell r="C1141">
            <v>-14951.78</v>
          </cell>
          <cell r="D1141">
            <v>233680.11</v>
          </cell>
        </row>
        <row r="1142">
          <cell r="A1142">
            <v>6230040</v>
          </cell>
          <cell r="B1142" t="str">
            <v>NO PO-SRV-ADVERTISING IMAGE &amp; BRANDING</v>
          </cell>
          <cell r="C1142">
            <v>1069.0999999999999</v>
          </cell>
          <cell r="D1142">
            <v>578793.11</v>
          </cell>
        </row>
        <row r="1143">
          <cell r="A1143">
            <v>6230045</v>
          </cell>
          <cell r="B1143" t="str">
            <v>NO PO-SRV-LOGO MERCHANDISING SERV</v>
          </cell>
          <cell r="C1143">
            <v>0</v>
          </cell>
          <cell r="D1143">
            <v>-5803.99</v>
          </cell>
        </row>
        <row r="1144">
          <cell r="A1144">
            <v>6230050</v>
          </cell>
          <cell r="B1144" t="str">
            <v>NO PO-SRV-ADVERTISING MARKETING</v>
          </cell>
          <cell r="C1144">
            <v>1442102</v>
          </cell>
          <cell r="D1144">
            <v>1949674.28</v>
          </cell>
        </row>
        <row r="1145">
          <cell r="A1145">
            <v>6230060</v>
          </cell>
          <cell r="B1145" t="str">
            <v>NO PO-SRV-FOOD SERVICE-CATERING</v>
          </cell>
          <cell r="C1145">
            <v>439875.22</v>
          </cell>
          <cell r="D1145">
            <v>285368.74</v>
          </cell>
        </row>
        <row r="1146">
          <cell r="A1146">
            <v>6230061</v>
          </cell>
          <cell r="B1146" t="str">
            <v>NO PO-SRV-FOOD SERVICE-EXECUTIVE DINING</v>
          </cell>
          <cell r="C1146">
            <v>13651.3</v>
          </cell>
          <cell r="D1146">
            <v>8163.12</v>
          </cell>
        </row>
        <row r="1147">
          <cell r="A1147">
            <v>6230062</v>
          </cell>
          <cell r="B1147" t="str">
            <v>NO PO-SRV-FOOD SERVICE-MAINT &amp; REPAIRS</v>
          </cell>
          <cell r="C1147">
            <v>28612.99</v>
          </cell>
          <cell r="D1147">
            <v>25312.44</v>
          </cell>
        </row>
        <row r="1148">
          <cell r="A1148">
            <v>6230063</v>
          </cell>
          <cell r="B1148" t="str">
            <v>NO PO-SRV-FOOD SERVICE-LEASES CBS USE</v>
          </cell>
          <cell r="C1148">
            <v>-1875.21</v>
          </cell>
          <cell r="D1148">
            <v>0</v>
          </cell>
        </row>
        <row r="1149">
          <cell r="A1149">
            <v>6230064</v>
          </cell>
          <cell r="B1149" t="str">
            <v>NO PO-SRV-FOOD SERVICE-MANAGEMENT CBS U</v>
          </cell>
          <cell r="C1149">
            <v>7881.88</v>
          </cell>
          <cell r="D1149">
            <v>44231.68</v>
          </cell>
        </row>
        <row r="1150">
          <cell r="A1150">
            <v>6230070</v>
          </cell>
          <cell r="B1150" t="str">
            <v>NO PO-SRV-NEWSPAPER ADVERTISING</v>
          </cell>
          <cell r="C1150">
            <v>89683.65</v>
          </cell>
          <cell r="D1150">
            <v>14149.98</v>
          </cell>
        </row>
        <row r="1151">
          <cell r="A1151">
            <v>6230090</v>
          </cell>
          <cell r="B1151" t="str">
            <v>NO PO-SRV-MAGAZINE ADVERTISING</v>
          </cell>
          <cell r="C1151">
            <v>12345.21</v>
          </cell>
          <cell r="D1151">
            <v>11599.02</v>
          </cell>
        </row>
        <row r="1152">
          <cell r="A1152">
            <v>6230115</v>
          </cell>
          <cell r="B1152" t="str">
            <v>NO PO-SRV-OUTDOOR ADVERTISING</v>
          </cell>
          <cell r="C1152">
            <v>8252.94</v>
          </cell>
          <cell r="D1152">
            <v>13776.39</v>
          </cell>
        </row>
        <row r="1153">
          <cell r="A1153">
            <v>6230130</v>
          </cell>
          <cell r="B1153" t="str">
            <v>NO PO-SRV-RADIO ADVERTISING</v>
          </cell>
          <cell r="C1153">
            <v>535.96</v>
          </cell>
          <cell r="D1153">
            <v>413.3</v>
          </cell>
        </row>
        <row r="1154">
          <cell r="A1154">
            <v>6230140</v>
          </cell>
          <cell r="B1154" t="str">
            <v>NO PO-SRV-MEDIA RELATIONS</v>
          </cell>
          <cell r="C1154">
            <v>10220</v>
          </cell>
          <cell r="D1154">
            <v>0</v>
          </cell>
        </row>
        <row r="1155">
          <cell r="A1155">
            <v>6230150</v>
          </cell>
          <cell r="B1155" t="str">
            <v>NO PO-SRV-AUDIO VISUAL REPORTS</v>
          </cell>
          <cell r="C1155">
            <v>212</v>
          </cell>
          <cell r="D1155">
            <v>524.45000000000005</v>
          </cell>
        </row>
        <row r="1156">
          <cell r="A1156">
            <v>6230160</v>
          </cell>
          <cell r="B1156" t="str">
            <v>NO PO-SRV-NEWS PHOTO SERVICES</v>
          </cell>
          <cell r="C1156">
            <v>240.42</v>
          </cell>
          <cell r="D1156">
            <v>101.41</v>
          </cell>
        </row>
        <row r="1157">
          <cell r="A1157">
            <v>6230170</v>
          </cell>
          <cell r="B1157" t="str">
            <v>NO PO-SRV-LEGAL IN-HOUSE COPY SERVICES</v>
          </cell>
          <cell r="C1157">
            <v>0</v>
          </cell>
          <cell r="D1157">
            <v>45</v>
          </cell>
        </row>
        <row r="1158">
          <cell r="A1158">
            <v>6230200</v>
          </cell>
          <cell r="B1158" t="str">
            <v>NO PO-SRV-OUTSIDE LEGAL FEES</v>
          </cell>
          <cell r="C1158">
            <v>4799</v>
          </cell>
          <cell r="D1158">
            <v>900</v>
          </cell>
        </row>
        <row r="1159">
          <cell r="A1159">
            <v>6230210</v>
          </cell>
          <cell r="B1159" t="str">
            <v>NO PO-SRV-LEGAL-SETTLEMENTS</v>
          </cell>
          <cell r="C1159">
            <v>401000</v>
          </cell>
          <cell r="D1159">
            <v>-147878</v>
          </cell>
        </row>
        <row r="1160">
          <cell r="A1160">
            <v>6230214</v>
          </cell>
          <cell r="B1160" t="str">
            <v>NO PO-SRV-ARBITRATION FEES</v>
          </cell>
          <cell r="C1160">
            <v>10300.5</v>
          </cell>
          <cell r="D1160">
            <v>13273.53</v>
          </cell>
        </row>
        <row r="1161">
          <cell r="A1161">
            <v>6230220</v>
          </cell>
          <cell r="B1161" t="str">
            <v>NO PO-SRV-REGULATORY LEGISLATION</v>
          </cell>
          <cell r="C1161">
            <v>-23031.33</v>
          </cell>
          <cell r="D1161">
            <v>45676.800000000003</v>
          </cell>
        </row>
        <row r="1162">
          <cell r="A1162">
            <v>6230240</v>
          </cell>
          <cell r="B1162" t="str">
            <v>NO PO-SRV-REGULATORY NEWS BUREAU</v>
          </cell>
          <cell r="C1162">
            <v>0</v>
          </cell>
          <cell r="D1162">
            <v>-783.47</v>
          </cell>
        </row>
        <row r="1163">
          <cell r="A1163">
            <v>6230250</v>
          </cell>
          <cell r="B1163" t="str">
            <v>NO PO-SRV-SOFTWARE MAINTENANCE &amp; LEASIN</v>
          </cell>
          <cell r="C1163">
            <v>27301.55</v>
          </cell>
          <cell r="D1163">
            <v>25834.07</v>
          </cell>
        </row>
        <row r="1164">
          <cell r="A1164">
            <v>6230270</v>
          </cell>
          <cell r="B1164" t="str">
            <v>NO PO-SRV-DATA PROCESSING</v>
          </cell>
          <cell r="C1164">
            <v>0</v>
          </cell>
          <cell r="D1164">
            <v>5</v>
          </cell>
        </row>
        <row r="1165">
          <cell r="A1165">
            <v>6230380</v>
          </cell>
          <cell r="B1165" t="str">
            <v>NO PO-SRV-CONTRACT LABOR</v>
          </cell>
          <cell r="C1165">
            <v>4199486.28</v>
          </cell>
          <cell r="D1165">
            <v>2356562.83</v>
          </cell>
        </row>
        <row r="1166">
          <cell r="A1166">
            <v>6230390</v>
          </cell>
          <cell r="B1166" t="str">
            <v>NO PO-SRV-PRINTING/GRAPHICS VIDEO</v>
          </cell>
          <cell r="C1166">
            <v>17289.669999999998</v>
          </cell>
          <cell r="D1166">
            <v>263.87</v>
          </cell>
        </row>
        <row r="1167">
          <cell r="A1167">
            <v>6230391</v>
          </cell>
          <cell r="B1167" t="str">
            <v>NO PO-SRV-GRAPHICS SRV-CONSULT/PRODUCTI</v>
          </cell>
          <cell r="C1167">
            <v>4012.73</v>
          </cell>
          <cell r="D1167">
            <v>102264.3</v>
          </cell>
        </row>
        <row r="1168">
          <cell r="A1168">
            <v>6230392</v>
          </cell>
          <cell r="B1168" t="str">
            <v>NO PO-SRV-GRAPHICS SRV-CONSULTING (IN-H</v>
          </cell>
          <cell r="C1168">
            <v>165</v>
          </cell>
          <cell r="D1168">
            <v>0</v>
          </cell>
        </row>
        <row r="1169">
          <cell r="A1169">
            <v>6230393</v>
          </cell>
          <cell r="B1169" t="str">
            <v>NO PO-SRV-PRINTING BUSINESS FORMS (SPEC</v>
          </cell>
          <cell r="C1169">
            <v>816.16</v>
          </cell>
          <cell r="D1169">
            <v>0</v>
          </cell>
        </row>
        <row r="1170">
          <cell r="A1170">
            <v>6230400</v>
          </cell>
          <cell r="B1170" t="str">
            <v>NO PO-SRV-PRINTING BUSINESS FORMS (STOC</v>
          </cell>
          <cell r="C1170">
            <v>137.37</v>
          </cell>
          <cell r="D1170">
            <v>3.49</v>
          </cell>
        </row>
        <row r="1171">
          <cell r="A1171">
            <v>6230401</v>
          </cell>
          <cell r="B1171" t="str">
            <v>NO PO-SRV-PRINTING BUSINESS CARDS</v>
          </cell>
          <cell r="C1171">
            <v>463.25</v>
          </cell>
          <cell r="D1171">
            <v>162.38</v>
          </cell>
        </row>
        <row r="1172">
          <cell r="A1172">
            <v>6230402</v>
          </cell>
          <cell r="B1172" t="str">
            <v>NO PO-SRV-PRINTING STATIONERY</v>
          </cell>
          <cell r="C1172">
            <v>14.8</v>
          </cell>
          <cell r="D1172">
            <v>2617.38</v>
          </cell>
        </row>
        <row r="1173">
          <cell r="A1173">
            <v>6230403</v>
          </cell>
          <cell r="B1173" t="str">
            <v>NO PO-SRV-PRINTING ENVELOPES</v>
          </cell>
          <cell r="C1173">
            <v>97.14</v>
          </cell>
          <cell r="D1173">
            <v>0</v>
          </cell>
        </row>
        <row r="1174">
          <cell r="A1174">
            <v>6230410</v>
          </cell>
          <cell r="B1174" t="str">
            <v>NO PO-SRV-COPY-PUBLICATIONS &amp; SUBSCRIPT</v>
          </cell>
          <cell r="C1174">
            <v>2374.12</v>
          </cell>
          <cell r="D1174">
            <v>12751.65</v>
          </cell>
        </row>
        <row r="1175">
          <cell r="A1175">
            <v>6230411</v>
          </cell>
          <cell r="B1175" t="str">
            <v>NO PO-SRV-COPY-CONVENIENCE-PAPER CBS US</v>
          </cell>
          <cell r="C1175">
            <v>491.12</v>
          </cell>
          <cell r="D1175">
            <v>0</v>
          </cell>
        </row>
        <row r="1176">
          <cell r="A1176">
            <v>6230420</v>
          </cell>
          <cell r="B1176" t="str">
            <v>NO PO-SRV-COPIER</v>
          </cell>
          <cell r="C1176">
            <v>3508.55</v>
          </cell>
          <cell r="D1176">
            <v>8565.92</v>
          </cell>
        </row>
        <row r="1177">
          <cell r="A1177">
            <v>6230421</v>
          </cell>
          <cell r="B1177" t="str">
            <v>NO PO-SRV-COPY-ENGINEERING</v>
          </cell>
          <cell r="C1177">
            <v>641.77</v>
          </cell>
          <cell r="D1177">
            <v>55.44</v>
          </cell>
        </row>
        <row r="1178">
          <cell r="A1178">
            <v>6230430</v>
          </cell>
          <cell r="B1178" t="str">
            <v>NO PO-SRV-MAIL MESSENGER-GENERAL</v>
          </cell>
          <cell r="C1178">
            <v>689.92</v>
          </cell>
          <cell r="D1178">
            <v>4177.49</v>
          </cell>
        </row>
        <row r="1179">
          <cell r="A1179">
            <v>6230431</v>
          </cell>
          <cell r="B1179" t="str">
            <v>NO PO-SRV-MAIL MESSENGER-SPECIAL PROJEC</v>
          </cell>
          <cell r="C1179">
            <v>451.22</v>
          </cell>
          <cell r="D1179">
            <v>11498.72</v>
          </cell>
        </row>
        <row r="1180">
          <cell r="A1180">
            <v>6230432</v>
          </cell>
          <cell r="B1180" t="str">
            <v>NO PO-SRV-MAIL MESSENGER-OVERNIGHT EXPR</v>
          </cell>
          <cell r="C1180">
            <v>3779.84</v>
          </cell>
          <cell r="D1180">
            <v>2840.43</v>
          </cell>
        </row>
        <row r="1181">
          <cell r="A1181">
            <v>6230433</v>
          </cell>
          <cell r="B1181" t="str">
            <v>NO PO-SRV-MAIL MESSENGER-COURIER</v>
          </cell>
          <cell r="C1181">
            <v>20940.47</v>
          </cell>
          <cell r="D1181">
            <v>7972</v>
          </cell>
        </row>
        <row r="1182">
          <cell r="A1182">
            <v>6230440</v>
          </cell>
          <cell r="B1182" t="str">
            <v>NO PO-SRV-MAIL CENTER EXPRESS POSTAGE</v>
          </cell>
          <cell r="C1182">
            <v>227.61</v>
          </cell>
          <cell r="D1182">
            <v>234.75</v>
          </cell>
        </row>
        <row r="1183">
          <cell r="A1183">
            <v>6230450</v>
          </cell>
          <cell r="B1183" t="str">
            <v>NO PO-SRV-MAIL MESSENGER-POSTAGE</v>
          </cell>
          <cell r="C1183">
            <v>11216871.58</v>
          </cell>
          <cell r="D1183">
            <v>14760844.439999999</v>
          </cell>
        </row>
        <row r="1184">
          <cell r="A1184">
            <v>6230451</v>
          </cell>
          <cell r="B1184" t="str">
            <v>NO PO-SRV-MAILING LIST MAINTENANCE (SED</v>
          </cell>
          <cell r="C1184">
            <v>48169.71</v>
          </cell>
          <cell r="D1184">
            <v>1661.18</v>
          </cell>
        </row>
        <row r="1185">
          <cell r="A1185">
            <v>6230460</v>
          </cell>
          <cell r="B1185" t="str">
            <v>NO PO-SRV-MAIL CENTER BILLING POSTAGE</v>
          </cell>
          <cell r="C1185">
            <v>20023.18</v>
          </cell>
          <cell r="D1185">
            <v>156667.16</v>
          </cell>
        </row>
        <row r="1186">
          <cell r="A1186">
            <v>6230470</v>
          </cell>
          <cell r="B1186" t="str">
            <v>NO PO-SRV-MAIL CENTER MAIL SUPPLIES</v>
          </cell>
          <cell r="C1186">
            <v>151.04</v>
          </cell>
          <cell r="D1186">
            <v>593.95000000000005</v>
          </cell>
        </row>
        <row r="1187">
          <cell r="A1187">
            <v>6230540</v>
          </cell>
          <cell r="B1187" t="str">
            <v>NO PO-SRV-HOLIDAY EVENTS</v>
          </cell>
          <cell r="C1187">
            <v>11401.22</v>
          </cell>
          <cell r="D1187">
            <v>38278.67</v>
          </cell>
        </row>
        <row r="1188">
          <cell r="A1188">
            <v>6230550</v>
          </cell>
          <cell r="B1188" t="str">
            <v>NO PO-SRV-RECRUITING</v>
          </cell>
          <cell r="C1188">
            <v>275</v>
          </cell>
          <cell r="D1188">
            <v>2022.74</v>
          </cell>
        </row>
        <row r="1189">
          <cell r="A1189">
            <v>6230580</v>
          </cell>
          <cell r="B1189" t="str">
            <v>NO PO-SRV-ON-LINE SERVICES</v>
          </cell>
          <cell r="C1189">
            <v>151109.39000000001</v>
          </cell>
          <cell r="D1189">
            <v>27293.67</v>
          </cell>
        </row>
        <row r="1190">
          <cell r="A1190">
            <v>6230590</v>
          </cell>
          <cell r="B1190" t="str">
            <v>NO PO-SRV-NEW BUSINESS REFUNDS</v>
          </cell>
          <cell r="C1190">
            <v>63178.64</v>
          </cell>
          <cell r="D1190">
            <v>5564.88</v>
          </cell>
        </row>
        <row r="1191">
          <cell r="A1191">
            <v>6230591</v>
          </cell>
          <cell r="B1191" t="str">
            <v>NO PO-SRV-SITE PREPARATION REIMBURSEMEN</v>
          </cell>
          <cell r="C1191">
            <v>506376.78</v>
          </cell>
          <cell r="D1191">
            <v>2082.0700000000002</v>
          </cell>
        </row>
        <row r="1192">
          <cell r="A1192">
            <v>6230592</v>
          </cell>
          <cell r="B1192" t="str">
            <v>NO PO-SRV-NBMS RECONCILIATION</v>
          </cell>
          <cell r="C1192">
            <v>-1721738.51</v>
          </cell>
          <cell r="D1192">
            <v>0</v>
          </cell>
        </row>
        <row r="1193">
          <cell r="A1193">
            <v>6230600</v>
          </cell>
          <cell r="B1193" t="str">
            <v>NO PO-SRV-PROF/NOT LEGAL</v>
          </cell>
          <cell r="C1193">
            <v>81538.850000000006</v>
          </cell>
          <cell r="D1193">
            <v>64193.71</v>
          </cell>
        </row>
        <row r="1194">
          <cell r="A1194">
            <v>6230610</v>
          </cell>
          <cell r="B1194" t="str">
            <v>NO PO-SRV-WATER</v>
          </cell>
          <cell r="C1194">
            <v>84102.54</v>
          </cell>
          <cell r="D1194">
            <v>103724.91</v>
          </cell>
        </row>
        <row r="1195">
          <cell r="A1195">
            <v>6230615</v>
          </cell>
          <cell r="B1195" t="str">
            <v>NO PO-SRV-RECYCLE GAS PEOC OPERATIONS</v>
          </cell>
          <cell r="C1195">
            <v>67592.009999999995</v>
          </cell>
          <cell r="D1195">
            <v>0</v>
          </cell>
        </row>
        <row r="1196">
          <cell r="A1196">
            <v>6230630</v>
          </cell>
          <cell r="B1196" t="str">
            <v>NO PO-SRV-UTILITIES</v>
          </cell>
          <cell r="C1196">
            <v>2422699.7000000002</v>
          </cell>
          <cell r="D1196">
            <v>5563086.7199999997</v>
          </cell>
        </row>
        <row r="1197">
          <cell r="A1197">
            <v>6230640</v>
          </cell>
          <cell r="B1197" t="str">
            <v>NO PO-SRV-TRAINING &amp; SEMINARS</v>
          </cell>
          <cell r="C1197">
            <v>446134.49</v>
          </cell>
          <cell r="D1197">
            <v>325605.82</v>
          </cell>
        </row>
        <row r="1198">
          <cell r="A1198">
            <v>6230680</v>
          </cell>
          <cell r="B1198" t="str">
            <v>NO PO-SRV-EVENT &amp; TICKETS</v>
          </cell>
          <cell r="C1198">
            <v>151639.06</v>
          </cell>
          <cell r="D1198">
            <v>160307.51999999999</v>
          </cell>
        </row>
        <row r="1199">
          <cell r="A1199">
            <v>6230700</v>
          </cell>
          <cell r="B1199" t="str">
            <v>NO PO-SRV-MEETING FOR EXTERNAL SERVICES</v>
          </cell>
          <cell r="C1199">
            <v>41546.699999999997</v>
          </cell>
          <cell r="D1199">
            <v>74695.38</v>
          </cell>
        </row>
        <row r="1200">
          <cell r="A1200">
            <v>6230740</v>
          </cell>
          <cell r="B1200" t="str">
            <v>NO PO-SRV-SHAREHOLDER LETTER</v>
          </cell>
          <cell r="C1200">
            <v>1677.5</v>
          </cell>
          <cell r="D1200">
            <v>0</v>
          </cell>
        </row>
        <row r="1201">
          <cell r="A1201">
            <v>6230750</v>
          </cell>
          <cell r="B1201" t="str">
            <v>NO PO-SRV-SEC FEES SERVICES</v>
          </cell>
          <cell r="C1201">
            <v>139</v>
          </cell>
          <cell r="D1201">
            <v>0</v>
          </cell>
        </row>
        <row r="1202">
          <cell r="A1202">
            <v>6230780</v>
          </cell>
          <cell r="B1202" t="str">
            <v>NO PO-SRV-ANNUAL MEETING COSTS SERVICES</v>
          </cell>
          <cell r="C1202">
            <v>845</v>
          </cell>
          <cell r="D1202">
            <v>2435</v>
          </cell>
        </row>
        <row r="1203">
          <cell r="A1203">
            <v>6230790</v>
          </cell>
          <cell r="B1203" t="str">
            <v>NO PO-SRV-MEDICAL SERVICES</v>
          </cell>
          <cell r="C1203">
            <v>43692.88</v>
          </cell>
          <cell r="D1203">
            <v>61168.97</v>
          </cell>
        </row>
        <row r="1204">
          <cell r="A1204">
            <v>6230800</v>
          </cell>
          <cell r="B1204" t="str">
            <v>NO PO-SRV-CONSERVATION INCENTIVE</v>
          </cell>
          <cell r="C1204">
            <v>120</v>
          </cell>
          <cell r="D1204">
            <v>18000</v>
          </cell>
        </row>
        <row r="1205">
          <cell r="A1205">
            <v>6230805</v>
          </cell>
          <cell r="B1205" t="str">
            <v>NO PO-SRV-AIR POLLUTION CREDITS</v>
          </cell>
          <cell r="C1205">
            <v>1452869.04</v>
          </cell>
          <cell r="D1205">
            <v>0</v>
          </cell>
        </row>
        <row r="1206">
          <cell r="A1206">
            <v>6230810</v>
          </cell>
          <cell r="B1206" t="str">
            <v>NO PO-SRV-CONSUMER EDUCATION</v>
          </cell>
          <cell r="C1206">
            <v>5774.04</v>
          </cell>
          <cell r="D1206">
            <v>0</v>
          </cell>
        </row>
        <row r="1207">
          <cell r="A1207">
            <v>6230820</v>
          </cell>
          <cell r="B1207" t="str">
            <v>NO PO-SRV-REGULATORY REQUIRED PAYMENTS</v>
          </cell>
          <cell r="C1207">
            <v>204912</v>
          </cell>
          <cell r="D1207">
            <v>186000</v>
          </cell>
        </row>
        <row r="1208">
          <cell r="A1208">
            <v>6230850</v>
          </cell>
          <cell r="B1208" t="str">
            <v>NO PO-SRV-SERVICE LATERAL REIMBURSEMENT</v>
          </cell>
          <cell r="C1208">
            <v>1224</v>
          </cell>
          <cell r="D1208">
            <v>0</v>
          </cell>
        </row>
        <row r="1209">
          <cell r="A1209">
            <v>6231020</v>
          </cell>
          <cell r="B1209" t="str">
            <v>NO PO-SRV-COLLECTION SERVICES</v>
          </cell>
          <cell r="C1209">
            <v>59.3</v>
          </cell>
          <cell r="D1209">
            <v>1870.08</v>
          </cell>
        </row>
        <row r="1210">
          <cell r="A1210">
            <v>6233000</v>
          </cell>
          <cell r="B1210" t="str">
            <v>UNCOLLECTABLE ACCTS</v>
          </cell>
          <cell r="C1210">
            <v>85431.55</v>
          </cell>
          <cell r="D1210">
            <v>8698807.3900000006</v>
          </cell>
        </row>
        <row r="1211">
          <cell r="A1211">
            <v>6233001</v>
          </cell>
          <cell r="B1211" t="str">
            <v>UNCOLLECTABLE ACCTS-GAS</v>
          </cell>
          <cell r="C1211">
            <v>4396681.5199999996</v>
          </cell>
          <cell r="D1211">
            <v>70</v>
          </cell>
        </row>
        <row r="1212">
          <cell r="A1212">
            <v>6233005</v>
          </cell>
          <cell r="B1212" t="str">
            <v>UNCOLLECTABLE EXP-NON GAS UTILITY RECVB</v>
          </cell>
          <cell r="C1212">
            <v>8147.19</v>
          </cell>
          <cell r="D1212">
            <v>44460.88</v>
          </cell>
        </row>
        <row r="1213">
          <cell r="A1213">
            <v>6240015</v>
          </cell>
          <cell r="B1213" t="str">
            <v>FINANCE CHARGES-COMMITMENT FEES</v>
          </cell>
          <cell r="C1213">
            <v>0</v>
          </cell>
          <cell r="D1213">
            <v>676.85</v>
          </cell>
        </row>
        <row r="1214">
          <cell r="A1214">
            <v>6240017</v>
          </cell>
          <cell r="B1214" t="str">
            <v>FINANCE CHARGES-SUBSCRIPTIONS</v>
          </cell>
          <cell r="C1214">
            <v>0</v>
          </cell>
          <cell r="D1214">
            <v>1110.47</v>
          </cell>
        </row>
        <row r="1215">
          <cell r="A1215">
            <v>6250000</v>
          </cell>
          <cell r="B1215" t="str">
            <v>DUES</v>
          </cell>
          <cell r="C1215">
            <v>1571.19</v>
          </cell>
          <cell r="D1215">
            <v>58425.65</v>
          </cell>
        </row>
        <row r="1216">
          <cell r="A1216">
            <v>6250001</v>
          </cell>
          <cell r="B1216" t="str">
            <v>DUES-BUSINESS/PROFESSIONAL</v>
          </cell>
          <cell r="C1216">
            <v>163984.75</v>
          </cell>
          <cell r="D1216">
            <v>460578.68</v>
          </cell>
        </row>
        <row r="1217">
          <cell r="A1217">
            <v>6250002</v>
          </cell>
          <cell r="B1217" t="str">
            <v>DUES-SOCIAL</v>
          </cell>
          <cell r="C1217">
            <v>81511.08</v>
          </cell>
          <cell r="D1217">
            <v>53337.5</v>
          </cell>
        </row>
        <row r="1218">
          <cell r="A1218">
            <v>6260001</v>
          </cell>
          <cell r="B1218" t="str">
            <v>VEHICLE-EXPIRED AMORT-EXTENDED RENTS</v>
          </cell>
          <cell r="C1218">
            <v>9115461.8699999992</v>
          </cell>
          <cell r="D1218">
            <v>6788529.8600000003</v>
          </cell>
        </row>
        <row r="1219">
          <cell r="A1219">
            <v>6260002</v>
          </cell>
          <cell r="B1219" t="str">
            <v>VEHICLE-POOL</v>
          </cell>
          <cell r="C1219">
            <v>30752.01</v>
          </cell>
          <cell r="D1219">
            <v>110216.02</v>
          </cell>
        </row>
        <row r="1220">
          <cell r="A1220">
            <v>6260004</v>
          </cell>
          <cell r="B1220" t="str">
            <v>VEHICLE-UTILIZATION CHARGES</v>
          </cell>
          <cell r="C1220">
            <v>-71065.240000000005</v>
          </cell>
          <cell r="D1220">
            <v>127355.11</v>
          </cell>
        </row>
        <row r="1221">
          <cell r="A1221">
            <v>6260005</v>
          </cell>
          <cell r="B1221" t="str">
            <v>VEHICLE-AMORTIZATION CHARGES</v>
          </cell>
          <cell r="C1221">
            <v>110</v>
          </cell>
          <cell r="D1221">
            <v>0</v>
          </cell>
        </row>
        <row r="1222">
          <cell r="A1222">
            <v>6260007</v>
          </cell>
          <cell r="B1222" t="str">
            <v>VEHICLE-LICENSE FEES</v>
          </cell>
          <cell r="C1222">
            <v>780078</v>
          </cell>
          <cell r="D1222">
            <v>1342927.62</v>
          </cell>
        </row>
        <row r="1223">
          <cell r="A1223">
            <v>6260010</v>
          </cell>
          <cell r="B1223" t="str">
            <v>VEHICLE-NON-UTILIZATION CHARGES</v>
          </cell>
          <cell r="C1223">
            <v>29</v>
          </cell>
          <cell r="D1223">
            <v>553.4</v>
          </cell>
        </row>
        <row r="1224">
          <cell r="A1224">
            <v>6260012</v>
          </cell>
          <cell r="B1224" t="str">
            <v>VEHICLE-SALES PROCEEDS</v>
          </cell>
          <cell r="C1224">
            <v>-429367.84</v>
          </cell>
          <cell r="D1224">
            <v>4134.9399999999996</v>
          </cell>
        </row>
        <row r="1225">
          <cell r="A1225">
            <v>6260016</v>
          </cell>
          <cell r="B1225" t="str">
            <v>FABRICATION SHOP UTILIZATION CHARGE</v>
          </cell>
          <cell r="C1225">
            <v>-5252.5</v>
          </cell>
          <cell r="D1225">
            <v>0</v>
          </cell>
        </row>
        <row r="1226">
          <cell r="A1226">
            <v>6270000</v>
          </cell>
          <cell r="B1226" t="str">
            <v>OFFICE RENT</v>
          </cell>
          <cell r="C1226">
            <v>0</v>
          </cell>
          <cell r="D1226">
            <v>6174.66</v>
          </cell>
        </row>
        <row r="1227">
          <cell r="A1227">
            <v>6280000</v>
          </cell>
          <cell r="B1227" t="str">
            <v>GOVERNMENT PAYMENTS-FRANCHISE FEES</v>
          </cell>
          <cell r="C1227">
            <v>24949625.489999998</v>
          </cell>
          <cell r="D1227">
            <v>35739695.609999999</v>
          </cell>
        </row>
        <row r="1228">
          <cell r="A1228">
            <v>6280001</v>
          </cell>
          <cell r="B1228" t="str">
            <v>GOVERNMENT PAYMENTS-PERMITS</v>
          </cell>
          <cell r="C1228">
            <v>1480576.68</v>
          </cell>
          <cell r="D1228">
            <v>1812729.78</v>
          </cell>
        </row>
        <row r="1229">
          <cell r="A1229">
            <v>6290001</v>
          </cell>
          <cell r="B1229" t="str">
            <v>CUSTOMER REFUNDS/SETTLEMENTS-CUST OVERP</v>
          </cell>
          <cell r="C1229">
            <v>0</v>
          </cell>
          <cell r="D1229">
            <v>831.61</v>
          </cell>
        </row>
        <row r="1230">
          <cell r="A1230">
            <v>6290005</v>
          </cell>
          <cell r="B1230" t="str">
            <v>PUBLIC PROPERTY DAMAGE LIABILITY PMTS</v>
          </cell>
          <cell r="C1230">
            <v>576367.96</v>
          </cell>
          <cell r="D1230">
            <v>1694166.75</v>
          </cell>
        </row>
        <row r="1231">
          <cell r="A1231">
            <v>6290006</v>
          </cell>
          <cell r="B1231" t="str">
            <v>PUBLIC PERS INJURY LIABILITY  PMTS</v>
          </cell>
          <cell r="C1231">
            <v>2240392.66</v>
          </cell>
          <cell r="D1231">
            <v>704512.2</v>
          </cell>
        </row>
        <row r="1232">
          <cell r="A1232">
            <v>6290007</v>
          </cell>
          <cell r="B1232" t="str">
            <v>PUB INJ PROP DAMAGE LEGAL FEE</v>
          </cell>
          <cell r="C1232">
            <v>13902.01</v>
          </cell>
          <cell r="D1232">
            <v>381012.86</v>
          </cell>
        </row>
        <row r="1233">
          <cell r="A1233">
            <v>6290400</v>
          </cell>
          <cell r="B1233" t="str">
            <v>MISC REIMBURSEMENTS</v>
          </cell>
          <cell r="C1233">
            <v>196.99</v>
          </cell>
          <cell r="D1233">
            <v>0</v>
          </cell>
        </row>
        <row r="1234">
          <cell r="A1234">
            <v>6300000</v>
          </cell>
          <cell r="B1234" t="str">
            <v>OVERHEADS</v>
          </cell>
          <cell r="C1234">
            <v>251.19</v>
          </cell>
          <cell r="D1234">
            <v>61.49</v>
          </cell>
        </row>
        <row r="1235">
          <cell r="A1235">
            <v>6300320</v>
          </cell>
          <cell r="B1235" t="str">
            <v>SMALL TOOLS (OH)</v>
          </cell>
          <cell r="C1235">
            <v>5820.68</v>
          </cell>
          <cell r="D1235">
            <v>34048.28</v>
          </cell>
        </row>
        <row r="1236">
          <cell r="A1236">
            <v>6300330</v>
          </cell>
          <cell r="B1236" t="str">
            <v>PLPD (OH)</v>
          </cell>
          <cell r="C1236">
            <v>-63.04</v>
          </cell>
          <cell r="D1236">
            <v>0</v>
          </cell>
        </row>
        <row r="1237">
          <cell r="A1237">
            <v>6300350</v>
          </cell>
          <cell r="B1237" t="str">
            <v>PURCHASED MATERIALS &amp; SVCS-SCG (OH)</v>
          </cell>
          <cell r="C1237">
            <v>1608.65</v>
          </cell>
          <cell r="D1237">
            <v>0</v>
          </cell>
        </row>
        <row r="1238">
          <cell r="A1238">
            <v>6310011</v>
          </cell>
          <cell r="B1238" t="str">
            <v>LAND SALE PROCEEDS</v>
          </cell>
          <cell r="C1238">
            <v>-160000</v>
          </cell>
          <cell r="D1238">
            <v>0</v>
          </cell>
        </row>
        <row r="1239">
          <cell r="A1239">
            <v>6320000</v>
          </cell>
          <cell r="B1239" t="str">
            <v>TELEPHONE/COMMUNICATIONS</v>
          </cell>
          <cell r="C1239">
            <v>1636023.4</v>
          </cell>
          <cell r="D1239">
            <v>3540663.99</v>
          </cell>
        </row>
        <row r="1240">
          <cell r="A1240">
            <v>6320001</v>
          </cell>
          <cell r="B1240" t="str">
            <v>TELEPHONE-PHONE &amp; COMM SYSTEM COSTS</v>
          </cell>
          <cell r="C1240">
            <v>1794707.87</v>
          </cell>
          <cell r="D1240">
            <v>388081.84</v>
          </cell>
        </row>
        <row r="1241">
          <cell r="A1241">
            <v>6320002</v>
          </cell>
          <cell r="B1241" t="str">
            <v>TELEPHONE-CELLULAR PHONES</v>
          </cell>
          <cell r="C1241">
            <v>798211.99</v>
          </cell>
          <cell r="D1241">
            <v>1149657.29</v>
          </cell>
        </row>
        <row r="1242">
          <cell r="A1242">
            <v>6320003</v>
          </cell>
          <cell r="B1242" t="str">
            <v>TELEPHONE-CALLING CARDS</v>
          </cell>
          <cell r="C1242">
            <v>14726.63</v>
          </cell>
          <cell r="D1242">
            <v>19456.48</v>
          </cell>
        </row>
        <row r="1243">
          <cell r="A1243">
            <v>6320004</v>
          </cell>
          <cell r="B1243" t="str">
            <v>TELEPHONE-PAGERS</v>
          </cell>
          <cell r="C1243">
            <v>185947.21</v>
          </cell>
          <cell r="D1243">
            <v>352489.58</v>
          </cell>
        </row>
        <row r="1244">
          <cell r="A1244">
            <v>6320005</v>
          </cell>
          <cell r="B1244" t="str">
            <v>TELEPHONE-PBX SERVICES</v>
          </cell>
          <cell r="C1244">
            <v>642.71</v>
          </cell>
          <cell r="D1244">
            <v>0</v>
          </cell>
        </row>
        <row r="1245">
          <cell r="A1245">
            <v>6320006</v>
          </cell>
          <cell r="B1245" t="str">
            <v>LOGO MERCHANDISE</v>
          </cell>
          <cell r="C1245">
            <v>0</v>
          </cell>
          <cell r="D1245">
            <v>162.61000000000001</v>
          </cell>
        </row>
        <row r="1246">
          <cell r="A1246">
            <v>6320008</v>
          </cell>
          <cell r="B1246" t="str">
            <v>TELEPHONE-DATA LINES (NORTH)</v>
          </cell>
          <cell r="C1246">
            <v>4184.24</v>
          </cell>
          <cell r="D1246">
            <v>0</v>
          </cell>
        </row>
        <row r="1247">
          <cell r="A1247">
            <v>6340000</v>
          </cell>
          <cell r="B1247" t="str">
            <v>CASH DISCOUNTS ON PURCHASES</v>
          </cell>
          <cell r="C1247">
            <v>-123624.63</v>
          </cell>
          <cell r="D1247">
            <v>-86941.17</v>
          </cell>
        </row>
        <row r="1248">
          <cell r="A1248">
            <v>6350001</v>
          </cell>
          <cell r="B1248" t="str">
            <v>MAINT. REASSIGN FROM 887.002</v>
          </cell>
          <cell r="C1248">
            <v>0</v>
          </cell>
          <cell r="D1248">
            <v>27358.39</v>
          </cell>
        </row>
        <row r="1249">
          <cell r="A1249">
            <v>6350003</v>
          </cell>
          <cell r="B1249" t="str">
            <v>SDGE BILLING  CREDIT-RD&amp;D (1100 PROJECT</v>
          </cell>
          <cell r="C1249">
            <v>-131349.14000000001</v>
          </cell>
          <cell r="D1249">
            <v>-292432.34000000003</v>
          </cell>
        </row>
        <row r="1250">
          <cell r="A1250">
            <v>6350004</v>
          </cell>
          <cell r="B1250" t="str">
            <v>SDGE BILLING  CREDIT-OTHER</v>
          </cell>
          <cell r="C1250">
            <v>-2344159.0499999998</v>
          </cell>
          <cell r="D1250">
            <v>-4015562.07</v>
          </cell>
        </row>
        <row r="1251">
          <cell r="A1251">
            <v>6350702</v>
          </cell>
          <cell r="B1251" t="str">
            <v>AUTO &amp; CONSTR EQUIP RPT ON POOL CAR ORD</v>
          </cell>
          <cell r="C1251">
            <v>0</v>
          </cell>
          <cell r="D1251">
            <v>15210.65</v>
          </cell>
        </row>
        <row r="1252">
          <cell r="A1252">
            <v>6350704</v>
          </cell>
          <cell r="B1252" t="str">
            <v>AUTO &amp; CONSTR EQUIP RPT ON FORM 5265</v>
          </cell>
          <cell r="C1252">
            <v>0</v>
          </cell>
          <cell r="D1252">
            <v>-72607.210000000006</v>
          </cell>
        </row>
        <row r="1253">
          <cell r="A1253">
            <v>6350705</v>
          </cell>
          <cell r="B1253" t="str">
            <v>AUTO &amp; CONSTR EQUIP ALLOC TO BUS UNITS</v>
          </cell>
          <cell r="C1253">
            <v>0</v>
          </cell>
          <cell r="D1253">
            <v>415390.87</v>
          </cell>
        </row>
        <row r="1254">
          <cell r="A1254">
            <v>6350706</v>
          </cell>
          <cell r="B1254" t="str">
            <v>AUTO INTRA BUS UNIT TRAN IN</v>
          </cell>
          <cell r="C1254">
            <v>0</v>
          </cell>
          <cell r="D1254">
            <v>719255.07</v>
          </cell>
        </row>
        <row r="1255">
          <cell r="A1255">
            <v>6350708</v>
          </cell>
          <cell r="B1255" t="str">
            <v>AUTO INTRA BUS UNIT TRAN OUT</v>
          </cell>
          <cell r="C1255">
            <v>0</v>
          </cell>
          <cell r="D1255">
            <v>-267958.78999999998</v>
          </cell>
        </row>
        <row r="1256">
          <cell r="A1256">
            <v>6350710</v>
          </cell>
          <cell r="B1256" t="str">
            <v>CREDIT FOR CASH COLLECTED</v>
          </cell>
          <cell r="C1256">
            <v>-12845410.560000001</v>
          </cell>
          <cell r="D1256">
            <v>-31824403.73</v>
          </cell>
        </row>
        <row r="1257">
          <cell r="A1257">
            <v>6350711</v>
          </cell>
          <cell r="B1257" t="str">
            <v>CREDIT FOR ACTUAL BILLING TO NON-AFFILI</v>
          </cell>
          <cell r="C1257">
            <v>-2358195.36</v>
          </cell>
          <cell r="D1257">
            <v>-6441297.9400000004</v>
          </cell>
        </row>
        <row r="1258">
          <cell r="A1258">
            <v>6350712</v>
          </cell>
          <cell r="B1258" t="str">
            <v>PRECHG PIPE FIT COSTS REASSIGN IN JE 40</v>
          </cell>
          <cell r="C1258">
            <v>0</v>
          </cell>
          <cell r="D1258">
            <v>150388.78</v>
          </cell>
        </row>
        <row r="1259">
          <cell r="A1259">
            <v>6350714</v>
          </cell>
          <cell r="B1259" t="str">
            <v>STORES EXP REASSIGN FOR CODED M&amp;S STORE</v>
          </cell>
          <cell r="C1259">
            <v>0</v>
          </cell>
          <cell r="D1259">
            <v>1898592.2</v>
          </cell>
        </row>
        <row r="1260">
          <cell r="A1260">
            <v>6350716</v>
          </cell>
          <cell r="B1260" t="str">
            <v>STORES EXP REAS FOR DIR CHG GWO MAT PUR</v>
          </cell>
          <cell r="C1260">
            <v>0</v>
          </cell>
          <cell r="D1260">
            <v>2929960.41</v>
          </cell>
        </row>
        <row r="1261">
          <cell r="A1261">
            <v>6350718</v>
          </cell>
          <cell r="B1261" t="str">
            <v>TOOL LAUNDY &amp; MISC INSTALL MAT EXP</v>
          </cell>
          <cell r="C1261">
            <v>0</v>
          </cell>
          <cell r="D1261">
            <v>1413841.37</v>
          </cell>
        </row>
        <row r="1262">
          <cell r="A1262">
            <v>6350720</v>
          </cell>
          <cell r="B1262" t="str">
            <v>MISC PIPE MAT COSTS REASSIGN</v>
          </cell>
          <cell r="C1262">
            <v>-1400</v>
          </cell>
          <cell r="D1262">
            <v>353338.84</v>
          </cell>
        </row>
        <row r="1263">
          <cell r="A1263">
            <v>6350721</v>
          </cell>
          <cell r="B1263" t="str">
            <v>RVRSL OF MPM COSTS DUE TO WO CANCEL</v>
          </cell>
          <cell r="C1263">
            <v>0</v>
          </cell>
          <cell r="D1263">
            <v>153295.96</v>
          </cell>
        </row>
        <row r="1264">
          <cell r="A1264">
            <v>6350724</v>
          </cell>
          <cell r="B1264" t="str">
            <v>DB &amp; CR TO EST MAIN PAVING BWO 5-09</v>
          </cell>
          <cell r="C1264">
            <v>0</v>
          </cell>
          <cell r="D1264">
            <v>8588.77</v>
          </cell>
        </row>
        <row r="1265">
          <cell r="A1265">
            <v>6350726</v>
          </cell>
          <cell r="B1265" t="str">
            <v>TRNSF FR CONSTR GWOS &amp; BWOS TO ACCT</v>
          </cell>
          <cell r="C1265">
            <v>0</v>
          </cell>
          <cell r="D1265">
            <v>2648428.08</v>
          </cell>
        </row>
        <row r="1266">
          <cell r="A1266">
            <v>6350728</v>
          </cell>
          <cell r="B1266" t="str">
            <v>MWO REASSIGNMENTS DEBIT</v>
          </cell>
          <cell r="C1266">
            <v>0</v>
          </cell>
          <cell r="D1266">
            <v>20118944.48</v>
          </cell>
        </row>
        <row r="1267">
          <cell r="A1267">
            <v>6350730</v>
          </cell>
          <cell r="B1267" t="str">
            <v>CO LBR REASSIGN TO WO WHERE OH APPLY</v>
          </cell>
          <cell r="C1267">
            <v>0</v>
          </cell>
          <cell r="D1267">
            <v>20210.54</v>
          </cell>
        </row>
        <row r="1268">
          <cell r="A1268">
            <v>6350732</v>
          </cell>
          <cell r="B1268" t="str">
            <v>OTH COSTS REASSIGN TO WO</v>
          </cell>
          <cell r="C1268">
            <v>0</v>
          </cell>
          <cell r="D1268">
            <v>879600.16</v>
          </cell>
        </row>
        <row r="1269">
          <cell r="A1269">
            <v>6350738</v>
          </cell>
          <cell r="B1269" t="str">
            <v>HDQ &amp; DIV COSTS REAS TO OTH DEPT &amp; A&amp;G</v>
          </cell>
          <cell r="C1269">
            <v>0</v>
          </cell>
          <cell r="D1269">
            <v>24360.77</v>
          </cell>
        </row>
        <row r="1270">
          <cell r="A1270">
            <v>6350740</v>
          </cell>
          <cell r="B1270" t="str">
            <v>S&amp;E &amp; OTH EXP REAS TO PLANT DEPREC RES</v>
          </cell>
          <cell r="C1270">
            <v>0</v>
          </cell>
          <cell r="D1270">
            <v>549</v>
          </cell>
        </row>
        <row r="1271">
          <cell r="A1271">
            <v>6350742</v>
          </cell>
          <cell r="B1271" t="str">
            <v>MISC CHARGES</v>
          </cell>
          <cell r="C1271">
            <v>1299876.93</v>
          </cell>
          <cell r="D1271">
            <v>-27173236.989999998</v>
          </cell>
        </row>
        <row r="1272">
          <cell r="A1272">
            <v>6350750</v>
          </cell>
          <cell r="B1272" t="str">
            <v>FRNCHISE FEE PMT ON PER MILE BASIS OF M</v>
          </cell>
          <cell r="C1272">
            <v>0</v>
          </cell>
          <cell r="D1272">
            <v>10411.879999999999</v>
          </cell>
        </row>
        <row r="1273">
          <cell r="A1273">
            <v>6350752</v>
          </cell>
          <cell r="B1273" t="str">
            <v>GARS PRIOR TRANS EXCL IN CURR MOS REAS</v>
          </cell>
          <cell r="C1273">
            <v>0</v>
          </cell>
          <cell r="D1273">
            <v>1039812.98</v>
          </cell>
        </row>
        <row r="1274">
          <cell r="A1274">
            <v>6350770</v>
          </cell>
          <cell r="B1274" t="str">
            <v>PAID ABSENCE COST BILLED TO AFFILIATES</v>
          </cell>
          <cell r="C1274">
            <v>0</v>
          </cell>
          <cell r="D1274">
            <v>139625.15</v>
          </cell>
        </row>
        <row r="1275">
          <cell r="A1275">
            <v>6350771</v>
          </cell>
          <cell r="B1275" t="str">
            <v>PAID ABSENCE P/T, PB, AND A&amp;G</v>
          </cell>
          <cell r="C1275">
            <v>7781.16</v>
          </cell>
          <cell r="D1275">
            <v>62449.65</v>
          </cell>
        </row>
        <row r="1276">
          <cell r="A1276">
            <v>6350773</v>
          </cell>
          <cell r="B1276" t="str">
            <v>SPECIAL PROJECT COST</v>
          </cell>
          <cell r="C1276">
            <v>13000</v>
          </cell>
          <cell r="D1276">
            <v>157930.84</v>
          </cell>
        </row>
        <row r="1277">
          <cell r="A1277">
            <v>6350775</v>
          </cell>
          <cell r="B1277" t="str">
            <v>FULLY ASSIGNED STORES &amp; DIRECT PURCHASE</v>
          </cell>
          <cell r="C1277">
            <v>0</v>
          </cell>
          <cell r="D1277">
            <v>30721.91</v>
          </cell>
        </row>
        <row r="1278">
          <cell r="A1278">
            <v>6350776</v>
          </cell>
          <cell r="B1278" t="str">
            <v>FULLY ASSIGNED AUTO &amp; POOL CAR EXPENSE</v>
          </cell>
          <cell r="C1278">
            <v>0</v>
          </cell>
          <cell r="D1278">
            <v>14144.72</v>
          </cell>
        </row>
        <row r="1279">
          <cell r="A1279">
            <v>6350779</v>
          </cell>
          <cell r="B1279" t="str">
            <v>PICO RIVERA FIXED COST LOADER</v>
          </cell>
          <cell r="C1279">
            <v>0</v>
          </cell>
          <cell r="D1279">
            <v>8636.34</v>
          </cell>
        </row>
        <row r="1280">
          <cell r="A1280">
            <v>6350780</v>
          </cell>
          <cell r="B1280" t="str">
            <v>WAREHOUSE STORAGE COST</v>
          </cell>
          <cell r="C1280">
            <v>0</v>
          </cell>
          <cell r="D1280">
            <v>1385.23</v>
          </cell>
        </row>
        <row r="1281">
          <cell r="A1281">
            <v>6350783</v>
          </cell>
          <cell r="B1281" t="str">
            <v>REGION HDQ FIXED COST LOADER</v>
          </cell>
          <cell r="C1281">
            <v>0</v>
          </cell>
          <cell r="D1281">
            <v>-19944.32</v>
          </cell>
        </row>
        <row r="1282">
          <cell r="A1282">
            <v>6350784</v>
          </cell>
          <cell r="B1282" t="str">
            <v>GCT HDQ FIXED COST LOADER</v>
          </cell>
          <cell r="C1282">
            <v>0</v>
          </cell>
          <cell r="D1282">
            <v>-7611.95</v>
          </cell>
        </row>
        <row r="1283">
          <cell r="A1283">
            <v>6350786</v>
          </cell>
          <cell r="B1283" t="str">
            <v>MERIT LOADER</v>
          </cell>
          <cell r="C1283">
            <v>0</v>
          </cell>
          <cell r="D1283">
            <v>23664</v>
          </cell>
        </row>
        <row r="1284">
          <cell r="A1284">
            <v>6350787</v>
          </cell>
          <cell r="B1284" t="str">
            <v>SUPPLEMENTAL LOADER</v>
          </cell>
          <cell r="C1284">
            <v>0</v>
          </cell>
          <cell r="D1284">
            <v>43701.2</v>
          </cell>
        </row>
        <row r="1285">
          <cell r="A1285">
            <v>6350788</v>
          </cell>
          <cell r="B1285" t="str">
            <v>MISC. NON-LABOR LOADER</v>
          </cell>
          <cell r="C1285">
            <v>0</v>
          </cell>
          <cell r="D1285">
            <v>37360.46</v>
          </cell>
        </row>
        <row r="1286">
          <cell r="A1286">
            <v>6350800</v>
          </cell>
          <cell r="B1286" t="str">
            <v>TRAN IN FR ETS</v>
          </cell>
          <cell r="C1286">
            <v>0</v>
          </cell>
          <cell r="D1286">
            <v>3687061.7</v>
          </cell>
        </row>
        <row r="1287">
          <cell r="A1287">
            <v>6350805</v>
          </cell>
          <cell r="B1287" t="str">
            <v>TRANS IN FR CORPORATE FINANCE</v>
          </cell>
          <cell r="C1287">
            <v>0</v>
          </cell>
          <cell r="D1287">
            <v>8735603.9800000004</v>
          </cell>
        </row>
        <row r="1288">
          <cell r="A1288">
            <v>6350806</v>
          </cell>
          <cell r="B1288" t="str">
            <v>TRAN IN FR CORPORATE HR</v>
          </cell>
          <cell r="C1288">
            <v>0</v>
          </cell>
          <cell r="D1288">
            <v>13973103.84</v>
          </cell>
        </row>
        <row r="1289">
          <cell r="A1289">
            <v>6350807</v>
          </cell>
          <cell r="B1289" t="str">
            <v>TRAN IN FR CORPORATE GENERAL COUNSEL</v>
          </cell>
          <cell r="C1289">
            <v>0</v>
          </cell>
          <cell r="D1289">
            <v>9101877.6799999997</v>
          </cell>
        </row>
        <row r="1290">
          <cell r="A1290">
            <v>6350808</v>
          </cell>
          <cell r="B1290" t="str">
            <v>TRAN IN FR EDS</v>
          </cell>
          <cell r="C1290">
            <v>0</v>
          </cell>
          <cell r="D1290">
            <v>14154904.6</v>
          </cell>
        </row>
        <row r="1291">
          <cell r="A1291">
            <v>6350809</v>
          </cell>
          <cell r="B1291" t="str">
            <v>TRAN IN FR SOCALGAS CORP</v>
          </cell>
          <cell r="C1291">
            <v>1744529.07</v>
          </cell>
          <cell r="D1291">
            <v>1787064.96</v>
          </cell>
        </row>
        <row r="1292">
          <cell r="A1292">
            <v>6350810</v>
          </cell>
          <cell r="B1292" t="str">
            <v>TRAN IN FR OFFICE OF CHAIRMAN</v>
          </cell>
          <cell r="C1292">
            <v>0</v>
          </cell>
          <cell r="D1292">
            <v>391746.02</v>
          </cell>
        </row>
        <row r="1293">
          <cell r="A1293">
            <v>6350811</v>
          </cell>
          <cell r="B1293" t="str">
            <v>TRAN IN FR CORPORATE EXTERNAL AFFAIRS</v>
          </cell>
          <cell r="C1293">
            <v>0</v>
          </cell>
          <cell r="D1293">
            <v>3915617.25</v>
          </cell>
        </row>
        <row r="1294">
          <cell r="A1294">
            <v>6350812</v>
          </cell>
          <cell r="B1294" t="str">
            <v>TRAN IN FR CORPORATE OTHER ADMINISTRATI</v>
          </cell>
          <cell r="C1294">
            <v>-3000</v>
          </cell>
          <cell r="D1294">
            <v>3591863.72</v>
          </cell>
        </row>
        <row r="1295">
          <cell r="A1295">
            <v>6350813</v>
          </cell>
          <cell r="B1295" t="str">
            <v>TRAN IN FR CORPORATE COMMUNICATIONS</v>
          </cell>
          <cell r="C1295">
            <v>0</v>
          </cell>
          <cell r="D1295">
            <v>3046260.46</v>
          </cell>
        </row>
        <row r="1296">
          <cell r="A1296">
            <v>6350815</v>
          </cell>
          <cell r="B1296" t="str">
            <v>TRAN IN FR CORPORATE WORK ORDER LABOR</v>
          </cell>
          <cell r="C1296">
            <v>0</v>
          </cell>
          <cell r="D1296">
            <v>4370356.8600000003</v>
          </cell>
        </row>
        <row r="1297">
          <cell r="A1297">
            <v>6350816</v>
          </cell>
          <cell r="B1297" t="str">
            <v>TRAN IN FR CORPORATE WORK ORDER PO NON-</v>
          </cell>
          <cell r="C1297">
            <v>0</v>
          </cell>
          <cell r="D1297">
            <v>1564162.01</v>
          </cell>
        </row>
        <row r="1298">
          <cell r="A1298">
            <v>6350817</v>
          </cell>
          <cell r="B1298" t="str">
            <v>TRAN IN FR CORPORATE WORK ORDER OTHER N</v>
          </cell>
          <cell r="C1298">
            <v>0</v>
          </cell>
          <cell r="D1298">
            <v>10596785.02</v>
          </cell>
        </row>
        <row r="1299">
          <cell r="A1299">
            <v>6350819</v>
          </cell>
          <cell r="B1299" t="str">
            <v>TRAN IN FR CORPORATE WORK ORDER OVERHEA</v>
          </cell>
          <cell r="C1299">
            <v>0</v>
          </cell>
          <cell r="D1299">
            <v>1957366.17</v>
          </cell>
        </row>
        <row r="1300">
          <cell r="A1300">
            <v>6350821</v>
          </cell>
          <cell r="B1300" t="str">
            <v>TRAN IN FR SDG&amp;E PLANT ACCOUNTING</v>
          </cell>
          <cell r="C1300">
            <v>0</v>
          </cell>
          <cell r="D1300">
            <v>2670.93</v>
          </cell>
        </row>
        <row r="1301">
          <cell r="A1301">
            <v>6350824</v>
          </cell>
          <cell r="B1301" t="str">
            <v>TRAN IN FR SDG&amp;E WORK ORDER LABOR</v>
          </cell>
          <cell r="C1301">
            <v>26068.07</v>
          </cell>
          <cell r="D1301">
            <v>39018.93</v>
          </cell>
        </row>
        <row r="1302">
          <cell r="A1302">
            <v>6350826</v>
          </cell>
          <cell r="B1302" t="str">
            <v>TRAN IN FR SDG&amp;E WORK ORDER OTHER NON-L</v>
          </cell>
          <cell r="C1302">
            <v>21691.66</v>
          </cell>
          <cell r="D1302">
            <v>40765.839999999997</v>
          </cell>
        </row>
        <row r="1303">
          <cell r="A1303">
            <v>6350828</v>
          </cell>
          <cell r="B1303" t="str">
            <v>TRAN IN FR SDG&amp;E WORK ORDER OVERHEADS</v>
          </cell>
          <cell r="C1303">
            <v>21849.27</v>
          </cell>
          <cell r="D1303">
            <v>39590.07</v>
          </cell>
        </row>
        <row r="1304">
          <cell r="A1304">
            <v>6350830</v>
          </cell>
          <cell r="B1304" t="str">
            <v>REASSIGN COSTS FROM EDS</v>
          </cell>
          <cell r="C1304">
            <v>0</v>
          </cell>
          <cell r="D1304">
            <v>812896.2</v>
          </cell>
        </row>
        <row r="1305">
          <cell r="A1305">
            <v>6350834</v>
          </cell>
          <cell r="B1305" t="str">
            <v>TRAN IN FR CORPORATE INFORMATION TECHNO</v>
          </cell>
          <cell r="C1305">
            <v>0</v>
          </cell>
          <cell r="D1305">
            <v>20463306.199999999</v>
          </cell>
        </row>
        <row r="1306">
          <cell r="A1306">
            <v>6350835</v>
          </cell>
          <cell r="B1306" t="str">
            <v>TRAN IN FR CORPORATE TELECOM</v>
          </cell>
          <cell r="C1306">
            <v>0</v>
          </cell>
          <cell r="D1306">
            <v>3378990.38</v>
          </cell>
        </row>
        <row r="1307">
          <cell r="A1307">
            <v>6350836</v>
          </cell>
          <cell r="B1307" t="str">
            <v>TRAN IN FR CORPORATE BLDG. &amp; RE</v>
          </cell>
          <cell r="C1307">
            <v>0</v>
          </cell>
          <cell r="D1307">
            <v>5820046.75</v>
          </cell>
        </row>
        <row r="1308">
          <cell r="A1308">
            <v>6350837</v>
          </cell>
          <cell r="B1308" t="str">
            <v>TRAN IN FR CORPORATE PROCUREMENT &amp; LOGI</v>
          </cell>
          <cell r="C1308">
            <v>0</v>
          </cell>
          <cell r="D1308">
            <v>2919726.86</v>
          </cell>
        </row>
        <row r="1309">
          <cell r="A1309">
            <v>6350838</v>
          </cell>
          <cell r="B1309" t="str">
            <v>TRAN IN FR CORPORATE ENVIRONMENTAL &amp; SA</v>
          </cell>
          <cell r="C1309">
            <v>0</v>
          </cell>
          <cell r="D1309">
            <v>1314543.48</v>
          </cell>
        </row>
        <row r="1310">
          <cell r="A1310">
            <v>6350839</v>
          </cell>
          <cell r="B1310" t="str">
            <v>TRAN IN FR CORPORATE OFFICE SERVICES</v>
          </cell>
          <cell r="C1310">
            <v>0</v>
          </cell>
          <cell r="D1310">
            <v>1475315.88</v>
          </cell>
        </row>
        <row r="1311">
          <cell r="A1311">
            <v>6350848</v>
          </cell>
          <cell r="B1311" t="str">
            <v>TRAN IN FIXED COST ALLOCATION</v>
          </cell>
          <cell r="C1311">
            <v>0</v>
          </cell>
          <cell r="D1311">
            <v>245273.25</v>
          </cell>
        </row>
        <row r="1312">
          <cell r="A1312">
            <v>6350849</v>
          </cell>
          <cell r="B1312" t="str">
            <v>TRAN IN W/O COSTS FR CHG TO PLN CC</v>
          </cell>
          <cell r="C1312">
            <v>0</v>
          </cell>
          <cell r="D1312">
            <v>154262</v>
          </cell>
        </row>
        <row r="1313">
          <cell r="A1313">
            <v>6350850</v>
          </cell>
          <cell r="B1313" t="str">
            <v>TRAN OUT TO ETS</v>
          </cell>
          <cell r="C1313">
            <v>0</v>
          </cell>
          <cell r="D1313">
            <v>-8946583.9100000001</v>
          </cell>
        </row>
        <row r="1314">
          <cell r="A1314">
            <v>6350856</v>
          </cell>
          <cell r="B1314" t="str">
            <v>TRAN OUT TO CORPORATE HR</v>
          </cell>
          <cell r="C1314">
            <v>0</v>
          </cell>
          <cell r="D1314">
            <v>-6526512.5099999998</v>
          </cell>
        </row>
        <row r="1315">
          <cell r="A1315">
            <v>6350860</v>
          </cell>
          <cell r="B1315" t="str">
            <v>TRAN OUT TO EDS</v>
          </cell>
          <cell r="C1315">
            <v>0</v>
          </cell>
          <cell r="D1315">
            <v>-10740732.02</v>
          </cell>
        </row>
        <row r="1316">
          <cell r="A1316">
            <v>6350863</v>
          </cell>
          <cell r="B1316" t="str">
            <v>TRAN OUT TO CORPORATE OTHER ADMINISTRAT</v>
          </cell>
          <cell r="C1316">
            <v>0</v>
          </cell>
          <cell r="D1316">
            <v>132.22</v>
          </cell>
        </row>
        <row r="1317">
          <cell r="A1317">
            <v>6350865</v>
          </cell>
          <cell r="B1317" t="str">
            <v>TRAN OUT TO SDG&amp;E</v>
          </cell>
          <cell r="C1317">
            <v>0</v>
          </cell>
          <cell r="D1317">
            <v>-1866474.66</v>
          </cell>
        </row>
        <row r="1318">
          <cell r="A1318">
            <v>6350870</v>
          </cell>
          <cell r="B1318" t="str">
            <v>TRAN OUT TO CORPORATE INFORMATION TECHN</v>
          </cell>
          <cell r="C1318">
            <v>0</v>
          </cell>
          <cell r="D1318">
            <v>1353.11</v>
          </cell>
        </row>
        <row r="1319">
          <cell r="A1319">
            <v>6350871</v>
          </cell>
          <cell r="B1319" t="str">
            <v>TRAN OUT TO CORPORATE TELECOM</v>
          </cell>
          <cell r="C1319">
            <v>0</v>
          </cell>
          <cell r="D1319">
            <v>-1375628.79</v>
          </cell>
        </row>
        <row r="1320">
          <cell r="A1320">
            <v>6350872</v>
          </cell>
          <cell r="B1320" t="str">
            <v>TRAN OUT TO CORPORATE BLDG &amp; RE</v>
          </cell>
          <cell r="C1320">
            <v>0</v>
          </cell>
          <cell r="D1320">
            <v>509.07</v>
          </cell>
        </row>
        <row r="1321">
          <cell r="A1321">
            <v>6350874</v>
          </cell>
          <cell r="B1321" t="str">
            <v>TRAN OUT TO CORPORATE ENVIRONMENTAL &amp; S</v>
          </cell>
          <cell r="C1321">
            <v>-995</v>
          </cell>
          <cell r="D1321">
            <v>0</v>
          </cell>
        </row>
        <row r="1322">
          <cell r="A1322">
            <v>6350875</v>
          </cell>
          <cell r="B1322" t="str">
            <v>TRANS OUT BILLING CREDIT</v>
          </cell>
          <cell r="C1322">
            <v>-3950.82</v>
          </cell>
          <cell r="D1322">
            <v>-984441.12</v>
          </cell>
        </row>
        <row r="1323">
          <cell r="A1323">
            <v>6350881</v>
          </cell>
          <cell r="B1323" t="str">
            <v>REASSIGN COSTS TO ETS</v>
          </cell>
          <cell r="C1323">
            <v>0</v>
          </cell>
          <cell r="D1323">
            <v>-812896.2</v>
          </cell>
        </row>
        <row r="1324">
          <cell r="A1324">
            <v>6350898</v>
          </cell>
          <cell r="B1324" t="str">
            <v>TRAN OUT MISC NOT IDENT BY OTHER TRAN O</v>
          </cell>
          <cell r="C1324">
            <v>0</v>
          </cell>
          <cell r="D1324">
            <v>415.6</v>
          </cell>
        </row>
        <row r="1325">
          <cell r="A1325">
            <v>6350902</v>
          </cell>
          <cell r="B1325" t="str">
            <v>PAYR TAX CHRG TO CAP NON COLL WO</v>
          </cell>
          <cell r="C1325">
            <v>-41.26</v>
          </cell>
          <cell r="D1325">
            <v>5641555.25</v>
          </cell>
        </row>
        <row r="1326">
          <cell r="A1326">
            <v>6350903</v>
          </cell>
          <cell r="B1326" t="str">
            <v>REVRS OF PTAX DUE TO WO CANCEL</v>
          </cell>
          <cell r="C1326">
            <v>0</v>
          </cell>
          <cell r="D1326">
            <v>0.91</v>
          </cell>
        </row>
        <row r="1327">
          <cell r="A1327">
            <v>6350904</v>
          </cell>
          <cell r="B1327" t="str">
            <v>PTAX CHARGEABLE TO O&amp;M MWO</v>
          </cell>
          <cell r="C1327">
            <v>0</v>
          </cell>
          <cell r="D1327">
            <v>290434.03999999998</v>
          </cell>
        </row>
        <row r="1328">
          <cell r="A1328">
            <v>6350906</v>
          </cell>
          <cell r="B1328" t="str">
            <v>PTAX CHARGE TO CAP COLLECT WO</v>
          </cell>
          <cell r="C1328">
            <v>44.18</v>
          </cell>
          <cell r="D1328">
            <v>91128.06</v>
          </cell>
        </row>
        <row r="1329">
          <cell r="A1329">
            <v>6350908</v>
          </cell>
          <cell r="B1329" t="str">
            <v>ALLOW FOR FUNDS USED DURING CONST</v>
          </cell>
          <cell r="C1329">
            <v>0</v>
          </cell>
          <cell r="D1329">
            <v>6553976.9699999997</v>
          </cell>
        </row>
        <row r="1330">
          <cell r="A1330">
            <v>6350909</v>
          </cell>
          <cell r="B1330" t="str">
            <v>AFUDC ADJUSTMENTS</v>
          </cell>
          <cell r="C1330">
            <v>0</v>
          </cell>
          <cell r="D1330">
            <v>7703.85</v>
          </cell>
        </row>
        <row r="1331">
          <cell r="A1331">
            <v>6350910</v>
          </cell>
          <cell r="B1331" t="str">
            <v>GEN CONST COSTS CHRG TO PLANT BILL LBR</v>
          </cell>
          <cell r="C1331">
            <v>0</v>
          </cell>
          <cell r="D1331">
            <v>347231.41</v>
          </cell>
        </row>
        <row r="1332">
          <cell r="A1332">
            <v>6350911</v>
          </cell>
          <cell r="B1332" t="str">
            <v>RVRSL OF A&amp;G COSTS DUE TO WO CANCEL</v>
          </cell>
          <cell r="C1332">
            <v>0</v>
          </cell>
          <cell r="D1332">
            <v>100793.48</v>
          </cell>
        </row>
        <row r="1333">
          <cell r="A1333">
            <v>6350912</v>
          </cell>
          <cell r="B1333" t="str">
            <v>P&amp;B CHARGE TO CAP NON COLLECT</v>
          </cell>
          <cell r="C1333">
            <v>-155.19999999999999</v>
          </cell>
          <cell r="D1333">
            <v>21213046.239999998</v>
          </cell>
        </row>
        <row r="1334">
          <cell r="A1334">
            <v>6350914</v>
          </cell>
          <cell r="B1334" t="str">
            <v>P&amp;B CHARGEABLE TO O&amp;M MWO</v>
          </cell>
          <cell r="C1334">
            <v>0</v>
          </cell>
          <cell r="D1334">
            <v>980772.68</v>
          </cell>
        </row>
        <row r="1335">
          <cell r="A1335">
            <v>6350915</v>
          </cell>
          <cell r="B1335" t="str">
            <v>OFFSET A&amp;G JE FOR COLLECT JOBS</v>
          </cell>
          <cell r="C1335">
            <v>0</v>
          </cell>
          <cell r="D1335">
            <v>-1276048.23</v>
          </cell>
        </row>
        <row r="1336">
          <cell r="A1336">
            <v>6350916</v>
          </cell>
          <cell r="B1336" t="str">
            <v>P&amp;B CHARGE TO CAP COLLECT WO</v>
          </cell>
          <cell r="C1336">
            <v>198.98</v>
          </cell>
          <cell r="D1336">
            <v>302417.07</v>
          </cell>
        </row>
        <row r="1337">
          <cell r="A1337">
            <v>6350917</v>
          </cell>
          <cell r="B1337" t="str">
            <v>OFFSET A&amp;G JE FOR NON COLLECT JOBS</v>
          </cell>
          <cell r="C1337">
            <v>0</v>
          </cell>
          <cell r="D1337">
            <v>-18700487.859999999</v>
          </cell>
        </row>
        <row r="1338">
          <cell r="A1338">
            <v>6350918</v>
          </cell>
          <cell r="B1338" t="str">
            <v>GCC CHARGE TO THE DEPR RESERVE</v>
          </cell>
          <cell r="C1338">
            <v>0</v>
          </cell>
          <cell r="D1338">
            <v>9986.76</v>
          </cell>
        </row>
        <row r="1339">
          <cell r="A1339">
            <v>6350919</v>
          </cell>
          <cell r="B1339" t="str">
            <v>A&amp;G OH COSTS ASSIGN TO NON MAJ CAP PROJ</v>
          </cell>
          <cell r="C1339">
            <v>9509.23</v>
          </cell>
          <cell r="D1339">
            <v>19456019.34</v>
          </cell>
        </row>
        <row r="1340">
          <cell r="A1340">
            <v>6350920</v>
          </cell>
          <cell r="B1340" t="str">
            <v>GCC CHARGE TO COLLECT WK OTH THAN COSTS</v>
          </cell>
          <cell r="C1340">
            <v>0</v>
          </cell>
          <cell r="D1340">
            <v>139246.71</v>
          </cell>
        </row>
        <row r="1341">
          <cell r="A1341">
            <v>6350921</v>
          </cell>
          <cell r="B1341" t="str">
            <v>REVRS OF S&amp;E COSTS DUE TO WO CANCEL</v>
          </cell>
          <cell r="C1341">
            <v>0</v>
          </cell>
          <cell r="D1341">
            <v>183677.17</v>
          </cell>
        </row>
        <row r="1342">
          <cell r="A1342">
            <v>6350922</v>
          </cell>
          <cell r="B1342" t="str">
            <v>S&amp;E OH COSTS TRNSF BTWN MAJ PROJ WO</v>
          </cell>
          <cell r="C1342">
            <v>0</v>
          </cell>
          <cell r="D1342">
            <v>122410.04</v>
          </cell>
        </row>
        <row r="1343">
          <cell r="A1343">
            <v>6350923</v>
          </cell>
          <cell r="B1343" t="str">
            <v>OFFSET S&amp;E JE FOR COLLECT JOBS</v>
          </cell>
          <cell r="C1343">
            <v>0</v>
          </cell>
          <cell r="D1343">
            <v>-3286058.53</v>
          </cell>
        </row>
        <row r="1344">
          <cell r="A1344">
            <v>6350924</v>
          </cell>
          <cell r="B1344" t="str">
            <v>A&amp;G OH COSTS ASSIGN TO MAJ PROJ BY SPEC</v>
          </cell>
          <cell r="C1344">
            <v>0</v>
          </cell>
          <cell r="D1344">
            <v>-156658.69</v>
          </cell>
        </row>
        <row r="1345">
          <cell r="A1345">
            <v>6350925</v>
          </cell>
          <cell r="B1345" t="str">
            <v>OFFSET S&amp;E JE FOR NONCOLL JOBS</v>
          </cell>
          <cell r="C1345">
            <v>0</v>
          </cell>
          <cell r="D1345">
            <v>-46903130.469999999</v>
          </cell>
        </row>
        <row r="1346">
          <cell r="A1346">
            <v>6350926</v>
          </cell>
          <cell r="B1346" t="str">
            <v>OH COSTS IN JE 4015 TO NON MJR BLDG PRO</v>
          </cell>
          <cell r="C1346">
            <v>0</v>
          </cell>
          <cell r="D1346">
            <v>8669.3799999999992</v>
          </cell>
        </row>
        <row r="1347">
          <cell r="A1347">
            <v>6350927</v>
          </cell>
          <cell r="B1347" t="str">
            <v>REVRS OF BLDG A&amp;G COSTS DUE TO WO CANCE</v>
          </cell>
          <cell r="C1347">
            <v>0</v>
          </cell>
          <cell r="D1347">
            <v>511.67</v>
          </cell>
        </row>
        <row r="1348">
          <cell r="A1348">
            <v>6350929</v>
          </cell>
          <cell r="B1348" t="str">
            <v>REVRS OF BLDG S&amp;E COSTS DUE TO WO CANCE</v>
          </cell>
          <cell r="C1348">
            <v>-1419.95</v>
          </cell>
          <cell r="D1348">
            <v>322.14</v>
          </cell>
        </row>
        <row r="1349">
          <cell r="A1349">
            <v>6350930</v>
          </cell>
          <cell r="B1349" t="str">
            <v>S&amp;E OH ASSIGN TO NON MAJ CAP PROJ</v>
          </cell>
          <cell r="C1349">
            <v>-7254.01</v>
          </cell>
          <cell r="D1349">
            <v>40936662.229999997</v>
          </cell>
        </row>
        <row r="1350">
          <cell r="A1350">
            <v>6350935</v>
          </cell>
          <cell r="B1350" t="str">
            <v>A&amp;G OH ASSIGNED TO MWO'S</v>
          </cell>
          <cell r="C1350">
            <v>0</v>
          </cell>
          <cell r="D1350">
            <v>42763.79</v>
          </cell>
        </row>
        <row r="1351">
          <cell r="A1351">
            <v>6350960</v>
          </cell>
          <cell r="B1351" t="str">
            <v>TRANSFER OF COSTS FROM BWO 5XX60.XXX</v>
          </cell>
          <cell r="C1351">
            <v>0</v>
          </cell>
          <cell r="D1351">
            <v>685137.55</v>
          </cell>
        </row>
        <row r="1352">
          <cell r="A1352">
            <v>6350961</v>
          </cell>
          <cell r="B1352" t="str">
            <v>TRANSFER OF COSTS FROM BWO 5XX61.XXX</v>
          </cell>
          <cell r="C1352">
            <v>0</v>
          </cell>
          <cell r="D1352">
            <v>3118224.21</v>
          </cell>
        </row>
        <row r="1353">
          <cell r="A1353">
            <v>6350962</v>
          </cell>
          <cell r="B1353" t="str">
            <v>TRANSFER OF COSTS FROM BWO 5XX62.XXX</v>
          </cell>
          <cell r="C1353">
            <v>0</v>
          </cell>
          <cell r="D1353">
            <v>877972.12</v>
          </cell>
        </row>
        <row r="1354">
          <cell r="A1354">
            <v>6350963</v>
          </cell>
          <cell r="B1354" t="str">
            <v>TRANSFER OF COSTS FROM BWO 5XX63.XXX</v>
          </cell>
          <cell r="C1354">
            <v>0</v>
          </cell>
          <cell r="D1354">
            <v>4380678.96</v>
          </cell>
        </row>
        <row r="1355">
          <cell r="A1355">
            <v>6350964</v>
          </cell>
          <cell r="B1355" t="str">
            <v>TRANSFER OF COSTS FROM B/GWO XXXXX.994(</v>
          </cell>
          <cell r="C1355">
            <v>0</v>
          </cell>
          <cell r="D1355">
            <v>205769.34</v>
          </cell>
        </row>
        <row r="1356">
          <cell r="A1356">
            <v>6350968</v>
          </cell>
          <cell r="B1356" t="str">
            <v>TRAN IN WO CSTS FROM CHRG TO PLAN COST</v>
          </cell>
          <cell r="C1356">
            <v>0</v>
          </cell>
          <cell r="D1356">
            <v>42987340.369999997</v>
          </cell>
        </row>
        <row r="1357">
          <cell r="A1357">
            <v>6350969</v>
          </cell>
          <cell r="B1357" t="str">
            <v>TRAN OUT WO CSTS FROM CHRG TO PLAN COST</v>
          </cell>
          <cell r="C1357">
            <v>0</v>
          </cell>
          <cell r="D1357">
            <v>-42991054.899999999</v>
          </cell>
        </row>
        <row r="1358">
          <cell r="A1358">
            <v>6350990</v>
          </cell>
          <cell r="B1358" t="str">
            <v>COSTS DISTRIBUTED FROM GWO'S TO PLANT A</v>
          </cell>
          <cell r="C1358">
            <v>0</v>
          </cell>
          <cell r="D1358">
            <v>-72873824.810000002</v>
          </cell>
        </row>
        <row r="1359">
          <cell r="A1359">
            <v>6350991</v>
          </cell>
          <cell r="B1359" t="str">
            <v>COSTS DISTRIBUTED FROM GWO'S &amp; BWO'S TO</v>
          </cell>
          <cell r="C1359">
            <v>0</v>
          </cell>
          <cell r="D1359">
            <v>-3472934.76</v>
          </cell>
        </row>
        <row r="1360">
          <cell r="A1360">
            <v>6350992</v>
          </cell>
          <cell r="B1360" t="str">
            <v>COSTS DIST FR GWO'S &amp; BWO'S TO GL ACCT1</v>
          </cell>
          <cell r="C1360">
            <v>0</v>
          </cell>
          <cell r="D1360">
            <v>4405870.8</v>
          </cell>
        </row>
        <row r="1361">
          <cell r="A1361">
            <v>6350993</v>
          </cell>
          <cell r="B1361" t="str">
            <v>COSTS DIST FR GWO'S &amp; BWO'S TO GL ACCT1</v>
          </cell>
          <cell r="C1361">
            <v>0</v>
          </cell>
          <cell r="D1361">
            <v>411834.97</v>
          </cell>
        </row>
        <row r="1362">
          <cell r="A1362">
            <v>6350994</v>
          </cell>
          <cell r="B1362" t="str">
            <v>COSTS DIST FR GWO'S &amp; BWO'S TO ANY O&amp;M</v>
          </cell>
          <cell r="C1362">
            <v>70</v>
          </cell>
          <cell r="D1362">
            <v>-2648428.08</v>
          </cell>
        </row>
        <row r="1363">
          <cell r="A1363">
            <v>6350995</v>
          </cell>
          <cell r="B1363" t="str">
            <v>COSTS DIST FR GWO'S &amp; BWO'S TO ALL OTHE</v>
          </cell>
          <cell r="C1363">
            <v>0</v>
          </cell>
          <cell r="D1363">
            <v>240476.95</v>
          </cell>
        </row>
        <row r="1364">
          <cell r="A1364">
            <v>6350998</v>
          </cell>
          <cell r="B1364" t="str">
            <v>GWO AND BWO COSTS DISTRIBUTED</v>
          </cell>
          <cell r="C1364">
            <v>10490.4</v>
          </cell>
          <cell r="D1364">
            <v>-43408965.329999998</v>
          </cell>
        </row>
        <row r="1365">
          <cell r="A1365">
            <v>6350999</v>
          </cell>
          <cell r="B1365" t="str">
            <v>MWO COSTS DISTRIBUTED</v>
          </cell>
          <cell r="C1365">
            <v>0</v>
          </cell>
          <cell r="D1365">
            <v>-38501823.140000001</v>
          </cell>
        </row>
        <row r="1366">
          <cell r="A1366">
            <v>6400210</v>
          </cell>
          <cell r="B1366" t="str">
            <v>A&amp;G-LAW LIBRARY</v>
          </cell>
          <cell r="C1366">
            <v>250</v>
          </cell>
          <cell r="D1366">
            <v>0</v>
          </cell>
        </row>
        <row r="1367">
          <cell r="A1367">
            <v>6400240</v>
          </cell>
          <cell r="B1367" t="str">
            <v>A&amp;G-CONTRIBUTIONS-POLITICAL</v>
          </cell>
          <cell r="C1367">
            <v>0</v>
          </cell>
          <cell r="D1367">
            <v>500</v>
          </cell>
        </row>
        <row r="1368">
          <cell r="A1368">
            <v>6400310</v>
          </cell>
          <cell r="B1368" t="str">
            <v>A&amp;G-CONTRIBUTIONS-NON-CHARITABLE</v>
          </cell>
          <cell r="C1368">
            <v>500</v>
          </cell>
          <cell r="D1368">
            <v>0</v>
          </cell>
        </row>
        <row r="1369">
          <cell r="A1369">
            <v>6400350</v>
          </cell>
          <cell r="B1369" t="str">
            <v>A&amp;G-CONTRIBUTIONS-CORPORATE MEMBERSHIPS</v>
          </cell>
          <cell r="C1369">
            <v>21649.89</v>
          </cell>
          <cell r="D1369">
            <v>269110</v>
          </cell>
        </row>
        <row r="1370">
          <cell r="A1370">
            <v>6400360</v>
          </cell>
          <cell r="B1370" t="str">
            <v>A&amp;G-STORAGE RENTAL</v>
          </cell>
          <cell r="C1370">
            <v>213170.05</v>
          </cell>
          <cell r="D1370">
            <v>216253.59</v>
          </cell>
        </row>
        <row r="1371">
          <cell r="A1371">
            <v>6400361</v>
          </cell>
          <cell r="B1371" t="str">
            <v>A&amp;G-RENTS GENERAL-GAS</v>
          </cell>
          <cell r="C1371">
            <v>17539579.190000001</v>
          </cell>
          <cell r="D1371">
            <v>35095492.439999998</v>
          </cell>
        </row>
        <row r="1372">
          <cell r="A1372">
            <v>6400365</v>
          </cell>
          <cell r="B1372" t="str">
            <v>RENTS</v>
          </cell>
          <cell r="C1372">
            <v>-455</v>
          </cell>
          <cell r="D1372">
            <v>56643.45</v>
          </cell>
        </row>
        <row r="1373">
          <cell r="A1373">
            <v>6400370</v>
          </cell>
          <cell r="B1373" t="str">
            <v>A&amp;G-LEASED RENTAL</v>
          </cell>
          <cell r="C1373">
            <v>331703.3</v>
          </cell>
          <cell r="D1373">
            <v>375402.55</v>
          </cell>
        </row>
        <row r="1374">
          <cell r="A1374">
            <v>6400375</v>
          </cell>
          <cell r="B1374" t="str">
            <v>A&amp;G-REAL PROERTY RENTAL</v>
          </cell>
          <cell r="C1374">
            <v>1970277.48</v>
          </cell>
          <cell r="D1374">
            <v>5569135.9699999997</v>
          </cell>
        </row>
        <row r="1375">
          <cell r="A1375">
            <v>6400376</v>
          </cell>
          <cell r="B1375" t="str">
            <v>A&amp;G-RIGHT-OF-WAY AND RENTAL PAYMENTS</v>
          </cell>
          <cell r="C1375">
            <v>1520048.25</v>
          </cell>
          <cell r="D1375">
            <v>618069.85</v>
          </cell>
        </row>
        <row r="1376">
          <cell r="A1376">
            <v>6400390</v>
          </cell>
          <cell r="B1376" t="str">
            <v>A&amp;G-MAINTENANCE &amp; REPAIRS</v>
          </cell>
          <cell r="C1376">
            <v>238387.75</v>
          </cell>
          <cell r="D1376">
            <v>2052078.38</v>
          </cell>
        </row>
        <row r="1377">
          <cell r="A1377">
            <v>6400391</v>
          </cell>
          <cell r="B1377" t="str">
            <v>A&amp;G-MAINTENANCE &amp; REPAIRS-STREET CUT FE</v>
          </cell>
          <cell r="C1377">
            <v>212.5</v>
          </cell>
          <cell r="D1377">
            <v>4834.1499999999996</v>
          </cell>
        </row>
        <row r="1378">
          <cell r="A1378">
            <v>6400392</v>
          </cell>
          <cell r="B1378" t="str">
            <v>A&amp;G-MAINTENANCE &amp; REPAIRS-PAVING COSTS</v>
          </cell>
          <cell r="C1378">
            <v>354554.54</v>
          </cell>
          <cell r="D1378">
            <v>3068.96</v>
          </cell>
        </row>
        <row r="1379">
          <cell r="A1379">
            <v>6400393</v>
          </cell>
          <cell r="B1379" t="str">
            <v>MAINTENANCE OF GAS STREET LIGHTS</v>
          </cell>
          <cell r="C1379">
            <v>0</v>
          </cell>
          <cell r="D1379">
            <v>490.35</v>
          </cell>
        </row>
        <row r="1380">
          <cell r="A1380">
            <v>6400400</v>
          </cell>
          <cell r="B1380" t="str">
            <v>A&amp;G-LEASED EQUIPMENT-OFFICE AND MISC</v>
          </cell>
          <cell r="C1380">
            <v>3538.94</v>
          </cell>
          <cell r="D1380">
            <v>15505.95</v>
          </cell>
        </row>
        <row r="1381">
          <cell r="A1381">
            <v>6400410</v>
          </cell>
          <cell r="B1381" t="str">
            <v>A&amp;G-MONTHLY PARKING &amp; VALIDATIONS</v>
          </cell>
          <cell r="C1381">
            <v>29989.9</v>
          </cell>
          <cell r="D1381">
            <v>8445.85</v>
          </cell>
        </row>
        <row r="1382">
          <cell r="A1382">
            <v>6400412</v>
          </cell>
          <cell r="B1382" t="str">
            <v>DIV COMMUNICATION EXPENSE</v>
          </cell>
          <cell r="C1382">
            <v>0</v>
          </cell>
          <cell r="D1382">
            <v>50693.73</v>
          </cell>
        </row>
        <row r="1383">
          <cell r="A1383">
            <v>6400414</v>
          </cell>
          <cell r="B1383" t="str">
            <v>LOSS OR DAMAGE FIDELTY</v>
          </cell>
          <cell r="C1383">
            <v>1150079.6599999999</v>
          </cell>
          <cell r="D1383">
            <v>1607096.75</v>
          </cell>
        </row>
        <row r="1384">
          <cell r="A1384">
            <v>6400416</v>
          </cell>
          <cell r="B1384" t="str">
            <v>LOSS/DAMAGE LEGAL FEES</v>
          </cell>
          <cell r="C1384">
            <v>19944.09</v>
          </cell>
          <cell r="D1384">
            <v>14559.24</v>
          </cell>
        </row>
        <row r="1385">
          <cell r="A1385">
            <v>6400430</v>
          </cell>
          <cell r="B1385" t="str">
            <v>A&amp;G-DIRECTORS EXP &amp; OTHER</v>
          </cell>
          <cell r="C1385">
            <v>58.24</v>
          </cell>
          <cell r="D1385">
            <v>0</v>
          </cell>
        </row>
        <row r="1386">
          <cell r="A1386">
            <v>6400450</v>
          </cell>
          <cell r="B1386" t="str">
            <v>A&amp;G-OTHER MISCELLANEOUS</v>
          </cell>
          <cell r="C1386">
            <v>-11305979.859999999</v>
          </cell>
          <cell r="D1386">
            <v>29931815.93</v>
          </cell>
        </row>
        <row r="1387">
          <cell r="A1387">
            <v>6400460</v>
          </cell>
          <cell r="B1387" t="str">
            <v>A&amp;G-REGULATORY COMMISSION</v>
          </cell>
          <cell r="C1387">
            <v>142.85</v>
          </cell>
          <cell r="D1387">
            <v>181216.72</v>
          </cell>
        </row>
        <row r="1388">
          <cell r="A1388">
            <v>6400470</v>
          </cell>
          <cell r="B1388" t="str">
            <v>A&amp;G-WRITE-OFF EXPENSE/BANK RECONCILIATI</v>
          </cell>
          <cell r="C1388">
            <v>-17282.669999999998</v>
          </cell>
          <cell r="D1388">
            <v>-4004.42</v>
          </cell>
        </row>
        <row r="1389">
          <cell r="A1389">
            <v>6400500</v>
          </cell>
          <cell r="B1389" t="str">
            <v>A&amp;G-QR REVERSAL-OCCUPANCY RELATED</v>
          </cell>
          <cell r="C1389">
            <v>0</v>
          </cell>
          <cell r="D1389">
            <v>570</v>
          </cell>
        </row>
        <row r="1390">
          <cell r="A1390">
            <v>6400590</v>
          </cell>
          <cell r="B1390" t="str">
            <v>A&amp;G-OTHER COST ALLOC TO/FROM BUSINESS U</v>
          </cell>
          <cell r="C1390">
            <v>1700</v>
          </cell>
          <cell r="D1390">
            <v>173679.15</v>
          </cell>
        </row>
        <row r="1391">
          <cell r="A1391">
            <v>6400650</v>
          </cell>
          <cell r="B1391" t="str">
            <v>A&amp;G-BUSINESS LICENSE FEES</v>
          </cell>
          <cell r="C1391">
            <v>130853.59</v>
          </cell>
          <cell r="D1391">
            <v>0</v>
          </cell>
        </row>
        <row r="1392">
          <cell r="A1392">
            <v>6400800</v>
          </cell>
          <cell r="B1392" t="str">
            <v>A&amp;G-A&amp;G TRANSFER</v>
          </cell>
          <cell r="C1392">
            <v>0</v>
          </cell>
          <cell r="D1392">
            <v>-1418442.15</v>
          </cell>
        </row>
        <row r="1393">
          <cell r="A1393">
            <v>6402000</v>
          </cell>
          <cell r="B1393" t="str">
            <v>A&amp;G-OUTSIDE SERVICES</v>
          </cell>
          <cell r="C1393">
            <v>7781.6</v>
          </cell>
          <cell r="D1393">
            <v>3876.45</v>
          </cell>
        </row>
        <row r="1394">
          <cell r="A1394">
            <v>6402001</v>
          </cell>
          <cell r="B1394" t="str">
            <v>A&amp;G-OUTSIDE SERVICES SPECIAL</v>
          </cell>
          <cell r="C1394">
            <v>266053.17</v>
          </cell>
          <cell r="D1394">
            <v>420485.89</v>
          </cell>
        </row>
        <row r="1395">
          <cell r="A1395">
            <v>6404000</v>
          </cell>
          <cell r="B1395" t="str">
            <v>BALANCE SHEET TRANSFER</v>
          </cell>
          <cell r="C1395">
            <v>100</v>
          </cell>
          <cell r="D1395">
            <v>6604312.1500000004</v>
          </cell>
        </row>
        <row r="1396">
          <cell r="A1396">
            <v>6405000</v>
          </cell>
          <cell r="B1396" t="str">
            <v>A&amp;G-MISC GENERAL EXPENSE</v>
          </cell>
          <cell r="C1396">
            <v>-259834.17</v>
          </cell>
          <cell r="D1396">
            <v>-11056557.470000001</v>
          </cell>
        </row>
        <row r="1397">
          <cell r="A1397">
            <v>6405050</v>
          </cell>
          <cell r="B1397" t="str">
            <v>A&amp;G-INCENTIVES</v>
          </cell>
          <cell r="C1397">
            <v>1040726.76</v>
          </cell>
          <cell r="D1397">
            <v>3136601.55</v>
          </cell>
        </row>
        <row r="1398">
          <cell r="A1398">
            <v>6511000</v>
          </cell>
          <cell r="B1398" t="str">
            <v>DEPN-GAS REGULATED TRADITIONAL</v>
          </cell>
          <cell r="C1398">
            <v>173280331.31999999</v>
          </cell>
          <cell r="D1398">
            <v>257843665.13999999</v>
          </cell>
        </row>
        <row r="1399">
          <cell r="A1399">
            <v>6511001</v>
          </cell>
          <cell r="B1399" t="str">
            <v>DEPRECIATION EXP-CAPITAL TOOL REPAIR DI</v>
          </cell>
          <cell r="C1399">
            <v>977246.35</v>
          </cell>
          <cell r="D1399">
            <v>729830.9</v>
          </cell>
        </row>
        <row r="1400">
          <cell r="A1400">
            <v>6511501</v>
          </cell>
          <cell r="B1400" t="str">
            <v>DEPREC EXP KERNMOJ WHEELER RIDGE</v>
          </cell>
          <cell r="C1400">
            <v>857551.94</v>
          </cell>
          <cell r="D1400">
            <v>1346868.98</v>
          </cell>
        </row>
        <row r="1401">
          <cell r="A1401">
            <v>6511502</v>
          </cell>
          <cell r="B1401" t="str">
            <v>DEPREC EXP ALISO CYN EXPANSION</v>
          </cell>
          <cell r="C1401">
            <v>325200.11</v>
          </cell>
          <cell r="D1401">
            <v>605760.26</v>
          </cell>
        </row>
        <row r="1402">
          <cell r="A1402">
            <v>6521000</v>
          </cell>
          <cell r="B1402" t="str">
            <v>AMORTIZATION-REGULATED  GAS</v>
          </cell>
          <cell r="C1402">
            <v>229326.07</v>
          </cell>
          <cell r="D1402">
            <v>171668.62</v>
          </cell>
        </row>
        <row r="1403">
          <cell r="A1403">
            <v>6521001</v>
          </cell>
          <cell r="B1403" t="str">
            <v>AMORT UNDR GRND STORAGE RIGHTS</v>
          </cell>
          <cell r="C1403">
            <v>0</v>
          </cell>
          <cell r="D1403">
            <v>170830.16</v>
          </cell>
        </row>
        <row r="1404">
          <cell r="A1404">
            <v>6610001</v>
          </cell>
          <cell r="B1404" t="str">
            <v>AD VALOREM TAXES</v>
          </cell>
          <cell r="C1404">
            <v>21138513.07</v>
          </cell>
          <cell r="D1404">
            <v>32726937.609999999</v>
          </cell>
        </row>
        <row r="1405">
          <cell r="A1405">
            <v>6710005</v>
          </cell>
          <cell r="B1405" t="str">
            <v>FEDERAL PAYROLL TAXES FUTA</v>
          </cell>
          <cell r="C1405">
            <v>384650.23999999999</v>
          </cell>
          <cell r="D1405">
            <v>401458.25</v>
          </cell>
        </row>
        <row r="1406">
          <cell r="A1406">
            <v>6710006</v>
          </cell>
          <cell r="B1406" t="str">
            <v>FEDERAL PAYROLL TAXES FICA</v>
          </cell>
          <cell r="C1406">
            <v>17915904.710000001</v>
          </cell>
          <cell r="D1406">
            <v>24772358.609999999</v>
          </cell>
        </row>
        <row r="1407">
          <cell r="A1407">
            <v>6710007</v>
          </cell>
          <cell r="B1407" t="str">
            <v>STATE PAYROLL TAXES</v>
          </cell>
          <cell r="C1407">
            <v>352429.44</v>
          </cell>
          <cell r="D1407">
            <v>401132.31</v>
          </cell>
        </row>
        <row r="1408">
          <cell r="A1408">
            <v>6710012</v>
          </cell>
          <cell r="B1408" t="str">
            <v>CONTRA ACCT-REASSIGNED P.T. TO CAP. (GC</v>
          </cell>
          <cell r="C1408">
            <v>0</v>
          </cell>
          <cell r="D1408">
            <v>-297184.89</v>
          </cell>
        </row>
        <row r="1409">
          <cell r="A1409">
            <v>6710013</v>
          </cell>
          <cell r="B1409" t="str">
            <v>CONTRA ACCT ALLOC OF P T TO CAP</v>
          </cell>
          <cell r="C1409">
            <v>0</v>
          </cell>
          <cell r="D1409">
            <v>-1492698.22</v>
          </cell>
        </row>
        <row r="1410">
          <cell r="A1410">
            <v>6710014</v>
          </cell>
          <cell r="B1410" t="str">
            <v>CNTRA ACCT ALLOC OF P T TO MWO O&amp;M</v>
          </cell>
          <cell r="C1410">
            <v>0</v>
          </cell>
          <cell r="D1410">
            <v>-11598947.390000001</v>
          </cell>
        </row>
        <row r="1411">
          <cell r="A1411">
            <v>6710015</v>
          </cell>
          <cell r="B1411" t="str">
            <v>P T EXP @ DETAIL CST CTR MWO O&amp;M</v>
          </cell>
          <cell r="C1411">
            <v>0</v>
          </cell>
          <cell r="D1411">
            <v>11574225.24</v>
          </cell>
        </row>
        <row r="1412">
          <cell r="A1412">
            <v>6710055</v>
          </cell>
          <cell r="B1412" t="str">
            <v>TAXES OTHER THAN INCOME TAXES</v>
          </cell>
          <cell r="C1412">
            <v>3221.02</v>
          </cell>
          <cell r="D1412">
            <v>0</v>
          </cell>
        </row>
        <row r="1413">
          <cell r="A1413">
            <v>6900001</v>
          </cell>
          <cell r="B1413" t="str">
            <v>AFUDC SETTLEMENT CLEARING A/C</v>
          </cell>
          <cell r="C1413">
            <v>2921428.48</v>
          </cell>
          <cell r="D1413">
            <v>-288436.34999999998</v>
          </cell>
        </row>
        <row r="1414">
          <cell r="A1414">
            <v>6900200</v>
          </cell>
          <cell r="B1414" t="str">
            <v>ACCOUNTING ADJ.-NO OVERHEAD APPLIED</v>
          </cell>
          <cell r="C1414">
            <v>0</v>
          </cell>
          <cell r="D1414">
            <v>37137.11</v>
          </cell>
        </row>
        <row r="1415">
          <cell r="A1415">
            <v>6980010</v>
          </cell>
          <cell r="B1415" t="str">
            <v>EXTERNAL SETTLEMENT-SALARIES</v>
          </cell>
          <cell r="C1415">
            <v>-37814424.210000001</v>
          </cell>
          <cell r="D1415">
            <v>-50804765.43</v>
          </cell>
        </row>
        <row r="1416">
          <cell r="A1416">
            <v>6980020</v>
          </cell>
          <cell r="B1416" t="str">
            <v>EXTERNAL SETTLEMENT-EMPLOYEE BENEFITS</v>
          </cell>
          <cell r="C1416">
            <v>-10024954.48</v>
          </cell>
          <cell r="D1416">
            <v>-21027206.48</v>
          </cell>
        </row>
        <row r="1417">
          <cell r="A1417">
            <v>6980030</v>
          </cell>
          <cell r="B1417" t="str">
            <v>EXTERNAL SETTLEMENT-PAYROLL TAXES</v>
          </cell>
          <cell r="C1417">
            <v>-2934491.9</v>
          </cell>
          <cell r="D1417">
            <v>-5782129.8399999999</v>
          </cell>
        </row>
        <row r="1418">
          <cell r="A1418">
            <v>6980040</v>
          </cell>
          <cell r="B1418" t="str">
            <v>EXTERNAL SETTLEMENT-EMPLOYEE EXP EXPENS</v>
          </cell>
          <cell r="C1418">
            <v>-2170349.9500000002</v>
          </cell>
          <cell r="D1418">
            <v>-1335905.3600000001</v>
          </cell>
        </row>
        <row r="1419">
          <cell r="A1419">
            <v>6980050</v>
          </cell>
          <cell r="B1419" t="str">
            <v>EXTERNAL SETTLEMENT-PURCHASED MATERIALS</v>
          </cell>
          <cell r="C1419">
            <v>-26276292.800000001</v>
          </cell>
          <cell r="D1419">
            <v>-98043234.900000006</v>
          </cell>
        </row>
        <row r="1420">
          <cell r="A1420">
            <v>6980060</v>
          </cell>
          <cell r="B1420" t="str">
            <v>EXTERNAL SETTLEMENT-PURCHASED SERVICES</v>
          </cell>
          <cell r="C1420">
            <v>-28643921.760000002</v>
          </cell>
          <cell r="D1420">
            <v>-85418259.319999993</v>
          </cell>
        </row>
        <row r="1421">
          <cell r="A1421">
            <v>6980070</v>
          </cell>
          <cell r="B1421" t="str">
            <v>EXTERNAL SETTLEMENT-FINANCIAL CHARGES</v>
          </cell>
          <cell r="C1421">
            <v>0</v>
          </cell>
          <cell r="D1421">
            <v>-486.5</v>
          </cell>
        </row>
        <row r="1422">
          <cell r="A1422">
            <v>6980080</v>
          </cell>
          <cell r="B1422" t="str">
            <v>EXTERNAL SETTLEMENT-DUES</v>
          </cell>
          <cell r="C1422">
            <v>-1247.4100000000001</v>
          </cell>
          <cell r="D1422">
            <v>-6468.9</v>
          </cell>
        </row>
        <row r="1423">
          <cell r="A1423">
            <v>6980090</v>
          </cell>
          <cell r="B1423" t="str">
            <v>EXTERNAL SETTLEMENT-FLEET</v>
          </cell>
          <cell r="C1423">
            <v>20132134.460000001</v>
          </cell>
          <cell r="D1423">
            <v>15851101.67</v>
          </cell>
        </row>
        <row r="1424">
          <cell r="A1424">
            <v>6980100</v>
          </cell>
          <cell r="B1424" t="str">
            <v>EXTERNAL SETTLEMENT-RENT</v>
          </cell>
          <cell r="C1424">
            <v>0</v>
          </cell>
          <cell r="D1424">
            <v>-994.29</v>
          </cell>
        </row>
        <row r="1425">
          <cell r="A1425">
            <v>6980110</v>
          </cell>
          <cell r="B1425" t="str">
            <v>EXTERNAL SETTLEMENT-GOVERNMENT PAYMENTS</v>
          </cell>
          <cell r="C1425">
            <v>-699147.89</v>
          </cell>
          <cell r="D1425">
            <v>-591516.74</v>
          </cell>
        </row>
        <row r="1426">
          <cell r="A1426">
            <v>6980120</v>
          </cell>
          <cell r="B1426" t="str">
            <v>EXTERNAL SETTLEMENT-CUSTOMER REFUNDS</v>
          </cell>
          <cell r="C1426">
            <v>-311.12</v>
          </cell>
          <cell r="D1426">
            <v>-831.61</v>
          </cell>
        </row>
        <row r="1427">
          <cell r="A1427">
            <v>6980130</v>
          </cell>
          <cell r="B1427" t="str">
            <v>EXTERNAL SETTLEMENT-TELEPHONE CHARGES</v>
          </cell>
          <cell r="C1427">
            <v>5151.91</v>
          </cell>
          <cell r="D1427">
            <v>-103038.16</v>
          </cell>
        </row>
        <row r="1428">
          <cell r="A1428">
            <v>6980140</v>
          </cell>
          <cell r="B1428" t="str">
            <v>EXTERNAL SETTLEMENT-MISCELLANEOUS A&amp;G</v>
          </cell>
          <cell r="C1428">
            <v>260622.22</v>
          </cell>
          <cell r="D1428">
            <v>98848.14</v>
          </cell>
        </row>
        <row r="1429">
          <cell r="A1429">
            <v>6980160</v>
          </cell>
          <cell r="B1429" t="str">
            <v>EXTERNAL SETTLEMENT-MISCLLEANEOUS CORPO</v>
          </cell>
          <cell r="C1429">
            <v>-6341924.9500000002</v>
          </cell>
          <cell r="D1429">
            <v>-14179273.66</v>
          </cell>
        </row>
        <row r="1430">
          <cell r="A1430">
            <v>6980170</v>
          </cell>
          <cell r="B1430" t="str">
            <v>EXTERNAL SETTLEMENT-DEPRECIATION &amp; AMOR</v>
          </cell>
          <cell r="C1430">
            <v>-1159575.26</v>
          </cell>
          <cell r="D1430">
            <v>-729830.9</v>
          </cell>
        </row>
        <row r="1431">
          <cell r="A1431">
            <v>6980210</v>
          </cell>
          <cell r="B1431" t="str">
            <v>EXTERNAL SETTLEMENT-ALLOCATION</v>
          </cell>
          <cell r="C1431">
            <v>60935.86</v>
          </cell>
          <cell r="D1431">
            <v>217167.91</v>
          </cell>
        </row>
        <row r="1432">
          <cell r="A1432">
            <v>6980220</v>
          </cell>
          <cell r="B1432" t="str">
            <v>EXTERNAL SETTLEMENT-SECONDARY COST</v>
          </cell>
          <cell r="C1432">
            <v>-34092246.159999996</v>
          </cell>
          <cell r="D1432">
            <v>35153578.990000002</v>
          </cell>
        </row>
        <row r="1433">
          <cell r="A1433">
            <v>6980240</v>
          </cell>
          <cell r="B1433" t="str">
            <v>EXTERNAL SETTLEMENT-AFUDC</v>
          </cell>
          <cell r="C1433">
            <v>-2712764.15</v>
          </cell>
          <cell r="D1433">
            <v>-4135151.15</v>
          </cell>
        </row>
        <row r="1434">
          <cell r="A1434">
            <v>6980250</v>
          </cell>
          <cell r="B1434" t="str">
            <v>EXTERNAL SETTLEMENT-CASH DISCOUNT</v>
          </cell>
          <cell r="C1434">
            <v>40126.11</v>
          </cell>
          <cell r="D1434">
            <v>0</v>
          </cell>
        </row>
        <row r="1435">
          <cell r="A1435">
            <v>6980260</v>
          </cell>
          <cell r="B1435" t="str">
            <v>EXTERNAL SETTLEMENT-SHOP ORDERS</v>
          </cell>
          <cell r="C1435">
            <v>392.87</v>
          </cell>
          <cell r="D1435">
            <v>0</v>
          </cell>
        </row>
        <row r="1436">
          <cell r="A1436">
            <v>6980290</v>
          </cell>
          <cell r="B1436" t="str">
            <v>EXTERNAL SETTLEMENT-MATERIAL OVERHEAD</v>
          </cell>
          <cell r="C1436">
            <v>3248.92</v>
          </cell>
          <cell r="D1436">
            <v>-5534476.0099999998</v>
          </cell>
        </row>
        <row r="1437">
          <cell r="A1437">
            <v>6980300</v>
          </cell>
          <cell r="B1437" t="str">
            <v>EXTERNAL SETTLEMENT-DEPARTMENT OVERHEAD</v>
          </cell>
          <cell r="C1437">
            <v>4783.1000000000004</v>
          </cell>
          <cell r="D1437">
            <v>-1621531.78</v>
          </cell>
        </row>
        <row r="1438">
          <cell r="A1438">
            <v>6980380</v>
          </cell>
          <cell r="B1438" t="str">
            <v>EXTERNAL SETTLEMENT-FI TRANSFERS</v>
          </cell>
          <cell r="C1438">
            <v>12355350.859999999</v>
          </cell>
          <cell r="D1438">
            <v>20684912.829999998</v>
          </cell>
        </row>
        <row r="1439">
          <cell r="A1439">
            <v>6999000</v>
          </cell>
          <cell r="B1439" t="str">
            <v>TRANSFER TO BALANCE SHEET</v>
          </cell>
          <cell r="C1439">
            <v>-3358.1</v>
          </cell>
          <cell r="D1439">
            <v>1226939.08</v>
          </cell>
        </row>
        <row r="1440">
          <cell r="A1440">
            <v>6999101</v>
          </cell>
          <cell r="B1440" t="str">
            <v>FI/CO RECON-GROUP VICE PRESIDENT</v>
          </cell>
          <cell r="C1440">
            <v>1677335.1</v>
          </cell>
          <cell r="D1440">
            <v>430322.62</v>
          </cell>
        </row>
        <row r="1441">
          <cell r="A1441">
            <v>6999102</v>
          </cell>
          <cell r="B1441" t="str">
            <v>FI/CO RECON-ADMIN. SERV.-OTHER</v>
          </cell>
          <cell r="C1441">
            <v>383141.14</v>
          </cell>
          <cell r="D1441">
            <v>491237.56</v>
          </cell>
        </row>
        <row r="1442">
          <cell r="A1442">
            <v>6999103</v>
          </cell>
          <cell r="B1442" t="str">
            <v>FI/CO RECON-OFFICES SERVICES</v>
          </cell>
          <cell r="C1442">
            <v>1209520.8</v>
          </cell>
          <cell r="D1442">
            <v>3226372.42</v>
          </cell>
        </row>
        <row r="1443">
          <cell r="A1443">
            <v>6999104</v>
          </cell>
          <cell r="B1443" t="str">
            <v>FI/CO RECON-REAL ESTATE &amp; FAC.</v>
          </cell>
          <cell r="C1443">
            <v>4300668.5999999996</v>
          </cell>
          <cell r="D1443">
            <v>2155142.48</v>
          </cell>
        </row>
        <row r="1444">
          <cell r="A1444">
            <v>6999105</v>
          </cell>
          <cell r="B1444" t="str">
            <v>FI/CO RECON-ENVIRON. &amp; SAFETY</v>
          </cell>
          <cell r="C1444">
            <v>1890003.45</v>
          </cell>
          <cell r="D1444">
            <v>1772848.83</v>
          </cell>
        </row>
        <row r="1445">
          <cell r="A1445">
            <v>6999106</v>
          </cell>
          <cell r="B1445" t="str">
            <v>FI/CO RECON-FIN. OFF. &amp; STAFF</v>
          </cell>
          <cell r="C1445">
            <v>594037.41</v>
          </cell>
          <cell r="D1445">
            <v>438944.19</v>
          </cell>
        </row>
        <row r="1446">
          <cell r="A1446">
            <v>6999107</v>
          </cell>
          <cell r="B1446" t="str">
            <v>FI/CO RECON-AUDIT SERVICES</v>
          </cell>
          <cell r="C1446">
            <v>898203.57</v>
          </cell>
          <cell r="D1446">
            <v>568302.32999999996</v>
          </cell>
        </row>
        <row r="1447">
          <cell r="A1447">
            <v>6999108</v>
          </cell>
          <cell r="B1447" t="str">
            <v>FI/CO RECON-INVESTOR RELATIONS</v>
          </cell>
          <cell r="C1447">
            <v>829501.72</v>
          </cell>
          <cell r="D1447">
            <v>319749.7</v>
          </cell>
        </row>
        <row r="1448">
          <cell r="A1448">
            <v>6999109</v>
          </cell>
          <cell r="B1448" t="str">
            <v>FI/CO RECON-CONTROLL. OFF. &amp; STF</v>
          </cell>
          <cell r="C1448">
            <v>153874.96</v>
          </cell>
          <cell r="D1448">
            <v>100423</v>
          </cell>
        </row>
        <row r="1449">
          <cell r="A1449">
            <v>6999110</v>
          </cell>
          <cell r="B1449" t="str">
            <v>FI/CO RECON-TAX SERVICES</v>
          </cell>
          <cell r="C1449">
            <v>1161736.3700000001</v>
          </cell>
          <cell r="D1449">
            <v>747988.37</v>
          </cell>
        </row>
        <row r="1450">
          <cell r="A1450">
            <v>6999111</v>
          </cell>
          <cell r="B1450" t="str">
            <v>FI/CO RECON-FINANCIAL REPORTING</v>
          </cell>
          <cell r="C1450">
            <v>457047.66</v>
          </cell>
          <cell r="D1450">
            <v>1249263.68</v>
          </cell>
        </row>
        <row r="1451">
          <cell r="A1451">
            <v>6999112</v>
          </cell>
          <cell r="B1451" t="str">
            <v>FI/CO RECON-UTILITY ACCOUNTING</v>
          </cell>
          <cell r="C1451">
            <v>720150.36</v>
          </cell>
          <cell r="D1451">
            <v>493577.61</v>
          </cell>
        </row>
        <row r="1452">
          <cell r="A1452">
            <v>6999113</v>
          </cell>
          <cell r="B1452" t="str">
            <v>FI/CO RECON-BUD/PER MEAS &amp; AF/AC</v>
          </cell>
          <cell r="C1452">
            <v>377297.97</v>
          </cell>
          <cell r="D1452">
            <v>183650.51</v>
          </cell>
        </row>
        <row r="1453">
          <cell r="A1453">
            <v>6999114</v>
          </cell>
          <cell r="B1453" t="str">
            <v>FI/CO RECON-AFFILIATE COMPLIANCE</v>
          </cell>
          <cell r="C1453">
            <v>194315.68</v>
          </cell>
          <cell r="D1453">
            <v>487839.14</v>
          </cell>
        </row>
        <row r="1454">
          <cell r="A1454">
            <v>6999116</v>
          </cell>
          <cell r="B1454" t="str">
            <v>FI/CO RECON-PAYROLL</v>
          </cell>
          <cell r="C1454">
            <v>759231.46</v>
          </cell>
          <cell r="D1454">
            <v>1322637.06</v>
          </cell>
        </row>
        <row r="1455">
          <cell r="A1455">
            <v>6999117</v>
          </cell>
          <cell r="B1455" t="str">
            <v>FI/CO RECON-ACCOUNTS PAYABLE</v>
          </cell>
          <cell r="C1455">
            <v>118861.37</v>
          </cell>
          <cell r="D1455">
            <v>57521.05</v>
          </cell>
        </row>
        <row r="1456">
          <cell r="A1456">
            <v>6999118</v>
          </cell>
          <cell r="B1456" t="str">
            <v>FI/CO RECON-CORPORATE PLANNING</v>
          </cell>
          <cell r="C1456">
            <v>0</v>
          </cell>
          <cell r="D1456">
            <v>1308724.46</v>
          </cell>
        </row>
        <row r="1457">
          <cell r="A1457">
            <v>6999119</v>
          </cell>
          <cell r="B1457" t="str">
            <v>FI/CO RECON-INFO. TECH.-OTHER</v>
          </cell>
          <cell r="C1457">
            <v>1982813.22</v>
          </cell>
          <cell r="D1457">
            <v>1824019.9</v>
          </cell>
        </row>
        <row r="1458">
          <cell r="A1458">
            <v>6999120</v>
          </cell>
          <cell r="B1458" t="str">
            <v>FI/CO RECON-SOFT DEV-CORP SH SER</v>
          </cell>
          <cell r="C1458">
            <v>2704246.06</v>
          </cell>
          <cell r="D1458">
            <v>1322894.1499999999</v>
          </cell>
        </row>
        <row r="1459">
          <cell r="A1459">
            <v>6999121</v>
          </cell>
          <cell r="B1459" t="str">
            <v>FI/CO RECON-SOFT DEV-CUST. CARE</v>
          </cell>
          <cell r="C1459">
            <v>5134842.62</v>
          </cell>
          <cell r="D1459">
            <v>1141570.8400000001</v>
          </cell>
        </row>
        <row r="1460">
          <cell r="A1460">
            <v>6999122</v>
          </cell>
          <cell r="B1460" t="str">
            <v>FI/CO RECON-SOFT DEV-DIST OPS</v>
          </cell>
          <cell r="C1460">
            <v>3682926.87</v>
          </cell>
          <cell r="D1460">
            <v>2228929</v>
          </cell>
        </row>
        <row r="1461">
          <cell r="A1461">
            <v>6999123</v>
          </cell>
          <cell r="B1461" t="str">
            <v>FI/CO RECON-INFRASTRUCTURE TECH.</v>
          </cell>
          <cell r="C1461">
            <v>3077357.42</v>
          </cell>
          <cell r="D1461">
            <v>-327417.01</v>
          </cell>
        </row>
        <row r="1462">
          <cell r="A1462">
            <v>6999124</v>
          </cell>
          <cell r="B1462" t="str">
            <v>FI/CO RECON-IT OPERATIONS</v>
          </cell>
          <cell r="C1462">
            <v>13415851.310000001</v>
          </cell>
          <cell r="D1462">
            <v>8802726.9600000009</v>
          </cell>
        </row>
        <row r="1463">
          <cell r="A1463">
            <v>6999125</v>
          </cell>
          <cell r="B1463" t="str">
            <v>FI/CO RECON-IT BUSINESS PARTNER</v>
          </cell>
          <cell r="C1463">
            <v>0</v>
          </cell>
          <cell r="D1463">
            <v>915.84</v>
          </cell>
        </row>
        <row r="1464">
          <cell r="A1464">
            <v>6999128</v>
          </cell>
          <cell r="B1464" t="str">
            <v>FI/CO RECON-TREASURY</v>
          </cell>
          <cell r="C1464">
            <v>2527559.5299999998</v>
          </cell>
          <cell r="D1464">
            <v>2040226.04</v>
          </cell>
        </row>
        <row r="1465">
          <cell r="A1465">
            <v>6999129</v>
          </cell>
          <cell r="B1465" t="str">
            <v>FI/CO RECON-HUMAN RESOURCES</v>
          </cell>
          <cell r="C1465">
            <v>-822711.21</v>
          </cell>
          <cell r="D1465">
            <v>-3149007.99</v>
          </cell>
        </row>
        <row r="1466">
          <cell r="A1466">
            <v>6999130</v>
          </cell>
          <cell r="B1466" t="str">
            <v>FI/CO RECON-LEGAL-GEN. COUNSEL</v>
          </cell>
          <cell r="C1466">
            <v>6288619.5899999999</v>
          </cell>
          <cell r="D1466">
            <v>3554464.29</v>
          </cell>
        </row>
        <row r="1467">
          <cell r="A1467">
            <v>6999131</v>
          </cell>
          <cell r="B1467" t="str">
            <v>FI/CO RECON-EXTERNAL AFFAIRS</v>
          </cell>
          <cell r="C1467">
            <v>4061522.58</v>
          </cell>
          <cell r="D1467">
            <v>3322525.09</v>
          </cell>
        </row>
        <row r="1468">
          <cell r="A1468">
            <v>6999132</v>
          </cell>
          <cell r="B1468" t="str">
            <v>FI/CO RECON-CORP. COMMUNICATIONS</v>
          </cell>
          <cell r="C1468">
            <v>2838726.32</v>
          </cell>
          <cell r="D1468">
            <v>3248167.96</v>
          </cell>
        </row>
        <row r="1469">
          <cell r="A1469">
            <v>6999146</v>
          </cell>
          <cell r="B1469" t="str">
            <v>FI/CO RECON-PROC DIRECTOR CCTR</v>
          </cell>
          <cell r="C1469">
            <v>410242.15</v>
          </cell>
          <cell r="D1469">
            <v>1585187.81</v>
          </cell>
        </row>
        <row r="1470">
          <cell r="A1470">
            <v>6999147</v>
          </cell>
          <cell r="B1470" t="str">
            <v>FI/CO RECON-STR SOURCING CCTR</v>
          </cell>
          <cell r="C1470">
            <v>190687.75</v>
          </cell>
          <cell r="D1470">
            <v>355652.08</v>
          </cell>
        </row>
        <row r="1471">
          <cell r="A1471">
            <v>6999149</v>
          </cell>
          <cell r="B1471" t="str">
            <v>FI/CO RECON-SUPPL DIVERSITY CCTR</v>
          </cell>
          <cell r="C1471">
            <v>648606.56000000006</v>
          </cell>
          <cell r="D1471">
            <v>761527.33</v>
          </cell>
        </row>
        <row r="1472">
          <cell r="A1472">
            <v>6999150</v>
          </cell>
          <cell r="B1472" t="str">
            <v>FI/CO RECON-SVC CONTRACT CCTR</v>
          </cell>
          <cell r="C1472">
            <v>1422083.04</v>
          </cell>
          <cell r="D1472">
            <v>1065501.57</v>
          </cell>
        </row>
        <row r="1473">
          <cell r="A1473">
            <v>6999152</v>
          </cell>
          <cell r="B1473" t="str">
            <v>FI/CO RECON-MP&amp;L ASSESMENT</v>
          </cell>
          <cell r="C1473">
            <v>-1925.06</v>
          </cell>
          <cell r="D1473">
            <v>464496.25</v>
          </cell>
        </row>
        <row r="1474">
          <cell r="A1474">
            <v>6999158</v>
          </cell>
          <cell r="B1474" t="str">
            <v>FI/CO RECON-CORPORATE ECONOMICS</v>
          </cell>
          <cell r="C1474">
            <v>294663.03000000003</v>
          </cell>
          <cell r="D1474">
            <v>60.45</v>
          </cell>
        </row>
        <row r="1475">
          <cell r="A1475">
            <v>6999161</v>
          </cell>
          <cell r="B1475" t="str">
            <v>FI/CO RECON-A&amp;G TO I/O POOL</v>
          </cell>
          <cell r="C1475">
            <v>327371.5</v>
          </cell>
          <cell r="D1475">
            <v>211081.94</v>
          </cell>
        </row>
        <row r="1476">
          <cell r="A1476">
            <v>6999185</v>
          </cell>
          <cell r="B1476" t="str">
            <v>FI/CO RECON-MERGER</v>
          </cell>
          <cell r="C1476">
            <v>441641.54</v>
          </cell>
          <cell r="D1476">
            <v>1276740.55</v>
          </cell>
        </row>
        <row r="1477">
          <cell r="A1477">
            <v>6999186</v>
          </cell>
          <cell r="B1477" t="str">
            <v>FI/CO RECON-DEPRECIATION ASSESS</v>
          </cell>
          <cell r="C1477">
            <v>0</v>
          </cell>
          <cell r="D1477">
            <v>1944463.1</v>
          </cell>
        </row>
        <row r="1478">
          <cell r="A1478">
            <v>6999200</v>
          </cell>
          <cell r="B1478" t="str">
            <v>FI/CO RECON ACCT-INTERNAL SETTLEMENTS</v>
          </cell>
          <cell r="C1478">
            <v>782587</v>
          </cell>
          <cell r="D1478">
            <v>-73090.02</v>
          </cell>
        </row>
        <row r="1479">
          <cell r="A1479">
            <v>6999201</v>
          </cell>
          <cell r="B1479" t="str">
            <v>FI/CO RECON-INT SETT-SALARIES</v>
          </cell>
          <cell r="C1479">
            <v>2579760.84</v>
          </cell>
          <cell r="D1479">
            <v>4767413.7</v>
          </cell>
        </row>
        <row r="1480">
          <cell r="A1480">
            <v>6999202</v>
          </cell>
          <cell r="B1480" t="str">
            <v>FI/CO RECON-INT SETT-EMP BEN</v>
          </cell>
          <cell r="C1480">
            <v>1416763.69</v>
          </cell>
          <cell r="D1480">
            <v>-305655.98</v>
          </cell>
        </row>
        <row r="1481">
          <cell r="A1481">
            <v>6999203</v>
          </cell>
          <cell r="B1481" t="str">
            <v>FI/CO RECON-INT SETT-PR TAXES</v>
          </cell>
          <cell r="C1481">
            <v>167482.79999999999</v>
          </cell>
          <cell r="D1481">
            <v>249428.69</v>
          </cell>
        </row>
        <row r="1482">
          <cell r="A1482">
            <v>6999204</v>
          </cell>
          <cell r="B1482" t="str">
            <v>FI/CO RECON-INT SETT-EMP TRAVEL</v>
          </cell>
          <cell r="C1482">
            <v>185131.09</v>
          </cell>
          <cell r="D1482">
            <v>178524.59</v>
          </cell>
        </row>
        <row r="1483">
          <cell r="A1483">
            <v>6999205</v>
          </cell>
          <cell r="B1483" t="str">
            <v>FI/CO RECON-INT SETT-PURCH MAT</v>
          </cell>
          <cell r="C1483">
            <v>4345318.76</v>
          </cell>
          <cell r="D1483">
            <v>2128612.65</v>
          </cell>
        </row>
        <row r="1484">
          <cell r="A1484">
            <v>6999206</v>
          </cell>
          <cell r="B1484" t="str">
            <v>FI/CO RECON-INT SETT-PURCH SER</v>
          </cell>
          <cell r="C1484">
            <v>10770540.300000001</v>
          </cell>
          <cell r="D1484">
            <v>13694000.58</v>
          </cell>
        </row>
        <row r="1485">
          <cell r="A1485">
            <v>6999207</v>
          </cell>
          <cell r="B1485" t="str">
            <v>FI/CO RECON-INT SETT-FIN CHRG</v>
          </cell>
          <cell r="C1485">
            <v>1358797.1</v>
          </cell>
          <cell r="D1485">
            <v>641425.68999999994</v>
          </cell>
        </row>
        <row r="1486">
          <cell r="A1486">
            <v>6999208</v>
          </cell>
          <cell r="B1486" t="str">
            <v>FI/CO RECON-INT SETT-DUES</v>
          </cell>
          <cell r="C1486">
            <v>529.75</v>
          </cell>
          <cell r="D1486">
            <v>150</v>
          </cell>
        </row>
        <row r="1487">
          <cell r="A1487">
            <v>6999209</v>
          </cell>
          <cell r="B1487" t="str">
            <v>FI/CO RECON-INT SETT-FLEET</v>
          </cell>
          <cell r="C1487">
            <v>-15061.76</v>
          </cell>
          <cell r="D1487">
            <v>59105.32</v>
          </cell>
        </row>
        <row r="1488">
          <cell r="A1488">
            <v>6999210</v>
          </cell>
          <cell r="B1488" t="str">
            <v>FI/CO RECON-INT SETT-RENT</v>
          </cell>
          <cell r="C1488">
            <v>-55425</v>
          </cell>
          <cell r="D1488">
            <v>0</v>
          </cell>
        </row>
        <row r="1489">
          <cell r="A1489">
            <v>6999211</v>
          </cell>
          <cell r="B1489" t="str">
            <v>FI/CO RECON-INT SETT-GOV PYMT</v>
          </cell>
          <cell r="C1489">
            <v>-100</v>
          </cell>
          <cell r="D1489">
            <v>0</v>
          </cell>
        </row>
        <row r="1490">
          <cell r="A1490">
            <v>6999213</v>
          </cell>
          <cell r="B1490" t="str">
            <v>FI/CO RECON-INT SETT-TEL CHRGS</v>
          </cell>
          <cell r="C1490">
            <v>102869.91</v>
          </cell>
          <cell r="D1490">
            <v>9214.56</v>
          </cell>
        </row>
        <row r="1491">
          <cell r="A1491">
            <v>6999214</v>
          </cell>
          <cell r="B1491" t="str">
            <v>FI/CO RECON-INT SETT-MISC A&amp;G</v>
          </cell>
          <cell r="C1491">
            <v>-200</v>
          </cell>
          <cell r="D1491">
            <v>28783.73</v>
          </cell>
        </row>
        <row r="1492">
          <cell r="A1492">
            <v>6999216</v>
          </cell>
          <cell r="B1492" t="str">
            <v>FI/CO RECON-INT SETT-MISC CORP</v>
          </cell>
          <cell r="C1492">
            <v>16429084.029999999</v>
          </cell>
          <cell r="D1492">
            <v>26640998.18</v>
          </cell>
        </row>
        <row r="1493">
          <cell r="A1493">
            <v>6999217</v>
          </cell>
          <cell r="B1493" t="str">
            <v>FI/CO RECON-INT SETT-DEPR&amp;AMOR</v>
          </cell>
          <cell r="C1493">
            <v>6668834.1900000004</v>
          </cell>
          <cell r="D1493">
            <v>1797952.07</v>
          </cell>
        </row>
        <row r="1494">
          <cell r="A1494">
            <v>6999218</v>
          </cell>
          <cell r="B1494" t="str">
            <v>FI/CO RECON-INT SETT-PROP TAX</v>
          </cell>
          <cell r="C1494">
            <v>106434.69</v>
          </cell>
          <cell r="D1494">
            <v>0</v>
          </cell>
        </row>
        <row r="1495">
          <cell r="A1495">
            <v>6999221</v>
          </cell>
          <cell r="B1495" t="str">
            <v>FI/CO RECON-INT SETT-TRANSFER</v>
          </cell>
          <cell r="C1495">
            <v>0</v>
          </cell>
          <cell r="D1495">
            <v>-102516.19</v>
          </cell>
        </row>
        <row r="1496">
          <cell r="A1496">
            <v>6999222</v>
          </cell>
          <cell r="B1496" t="str">
            <v>FI/CO RECON-INT SETT-SEC COSTS</v>
          </cell>
          <cell r="C1496">
            <v>-124998.72</v>
          </cell>
          <cell r="D1496">
            <v>270668.03000000003</v>
          </cell>
        </row>
        <row r="1497">
          <cell r="A1497">
            <v>6999224</v>
          </cell>
          <cell r="B1497" t="str">
            <v>FI/CO RECON-INT SETT-AFUDC</v>
          </cell>
          <cell r="C1497">
            <v>0</v>
          </cell>
          <cell r="D1497">
            <v>-70426.820000000007</v>
          </cell>
        </row>
        <row r="1498">
          <cell r="A1498">
            <v>6999225</v>
          </cell>
          <cell r="B1498" t="str">
            <v>FI/CO RECON-INT SETT-SHOP ORD</v>
          </cell>
          <cell r="C1498">
            <v>1.17</v>
          </cell>
          <cell r="D1498">
            <v>0</v>
          </cell>
        </row>
        <row r="1499">
          <cell r="A1499">
            <v>6999229</v>
          </cell>
          <cell r="B1499" t="str">
            <v>FI/CO RECON-INT SETT-MATL OH</v>
          </cell>
          <cell r="C1499">
            <v>-1448.59</v>
          </cell>
          <cell r="D1499">
            <v>0</v>
          </cell>
        </row>
        <row r="1500">
          <cell r="A1500">
            <v>6999230</v>
          </cell>
          <cell r="B1500" t="str">
            <v>FI/CO RECON-INT SETT-DEPT OH</v>
          </cell>
          <cell r="C1500">
            <v>-158472.32999999999</v>
          </cell>
          <cell r="D1500">
            <v>0</v>
          </cell>
        </row>
        <row r="1501">
          <cell r="A1501">
            <v>6999238</v>
          </cell>
          <cell r="B1501" t="str">
            <v>FI/CO RECON-INT SETT-FI TRANSFERS</v>
          </cell>
          <cell r="C1501">
            <v>85197.46</v>
          </cell>
          <cell r="D1501">
            <v>0</v>
          </cell>
        </row>
        <row r="1502">
          <cell r="A1502">
            <v>6999400</v>
          </cell>
          <cell r="B1502" t="str">
            <v>FI/CO RECON-MISCELLANEOUS</v>
          </cell>
          <cell r="C1502">
            <v>112456.03</v>
          </cell>
          <cell r="D1502">
            <v>69526.350000000006</v>
          </cell>
        </row>
        <row r="1503">
          <cell r="A1503">
            <v>7000020</v>
          </cell>
          <cell r="B1503" t="str">
            <v>ACCOUNTING ADJUSTMENTS-GAS MISC REV</v>
          </cell>
          <cell r="C1503">
            <v>0</v>
          </cell>
          <cell r="D1503">
            <v>-104760.79</v>
          </cell>
        </row>
        <row r="1504">
          <cell r="A1504">
            <v>7000025</v>
          </cell>
          <cell r="B1504" t="str">
            <v>ACCTG ADJ - INTERCOMPANY</v>
          </cell>
          <cell r="C1504">
            <v>0</v>
          </cell>
          <cell r="D1504">
            <v>24356804.289999999</v>
          </cell>
        </row>
        <row r="1505">
          <cell r="A1505">
            <v>7000100</v>
          </cell>
          <cell r="B1505" t="str">
            <v>ACCOUNTING ADJUSTMENTS-LABOR</v>
          </cell>
          <cell r="C1505">
            <v>-1468.21</v>
          </cell>
          <cell r="D1505">
            <v>1596000.5</v>
          </cell>
        </row>
        <row r="1506">
          <cell r="A1506">
            <v>7000200</v>
          </cell>
          <cell r="B1506" t="str">
            <v>ACCOUNTING ADJUSTMENTS-EMPLOYEEE BENEFI</v>
          </cell>
          <cell r="C1506">
            <v>0</v>
          </cell>
          <cell r="D1506">
            <v>-2416635</v>
          </cell>
        </row>
        <row r="1507">
          <cell r="A1507">
            <v>7000300</v>
          </cell>
          <cell r="B1507" t="str">
            <v>ACCOUNTING ADJUSTMENTS-PURCH  MATERIALS</v>
          </cell>
          <cell r="C1507">
            <v>0</v>
          </cell>
          <cell r="D1507">
            <v>647700.86</v>
          </cell>
        </row>
        <row r="1508">
          <cell r="A1508">
            <v>7000301</v>
          </cell>
          <cell r="B1508" t="str">
            <v>ACCOUNTING ADJUSTMENTS-PURCH  MATER-FER</v>
          </cell>
          <cell r="C1508">
            <v>0</v>
          </cell>
          <cell r="D1508">
            <v>-301643.96999999997</v>
          </cell>
        </row>
        <row r="1509">
          <cell r="A1509">
            <v>7000400</v>
          </cell>
          <cell r="B1509" t="str">
            <v>ACCOUNTING ADJUSTMENTS-PURCH SERVICES</v>
          </cell>
          <cell r="C1509">
            <v>-100000</v>
          </cell>
          <cell r="D1509">
            <v>100000</v>
          </cell>
        </row>
        <row r="1510">
          <cell r="A1510">
            <v>7000700</v>
          </cell>
          <cell r="B1510" t="str">
            <v>ACCOUNTING ADJUSTMENTS-A&amp;G</v>
          </cell>
          <cell r="C1510">
            <v>-3552777.02</v>
          </cell>
          <cell r="D1510">
            <v>-13382694.83</v>
          </cell>
        </row>
        <row r="1511">
          <cell r="A1511">
            <v>7000701</v>
          </cell>
          <cell r="B1511" t="str">
            <v>ACCOUNTING ADJUSTMENTS-A&amp;G-FERC OFFSET</v>
          </cell>
          <cell r="C1511">
            <v>0</v>
          </cell>
          <cell r="D1511">
            <v>319541.59000000003</v>
          </cell>
        </row>
        <row r="1512">
          <cell r="A1512">
            <v>7000707</v>
          </cell>
          <cell r="B1512" t="str">
            <v>ACCOUNTING ADJUSTMENTS-OVERHEADS</v>
          </cell>
          <cell r="C1512">
            <v>0</v>
          </cell>
          <cell r="D1512">
            <v>3550775.7</v>
          </cell>
        </row>
        <row r="1513">
          <cell r="A1513">
            <v>7000730</v>
          </cell>
          <cell r="B1513" t="str">
            <v>ACCOUNTING ADJUSTMENTS-GAS BAD DEBTS</v>
          </cell>
          <cell r="C1513">
            <v>476459.95</v>
          </cell>
          <cell r="D1513">
            <v>452130.31</v>
          </cell>
        </row>
        <row r="1514">
          <cell r="A1514">
            <v>7000800</v>
          </cell>
          <cell r="B1514" t="str">
            <v>ACCOUNTING ADJUSTMENTS-MISCELLANEOUS</v>
          </cell>
          <cell r="C1514">
            <v>0</v>
          </cell>
          <cell r="D1514">
            <v>-3328428</v>
          </cell>
        </row>
        <row r="1515">
          <cell r="A1515">
            <v>7040001</v>
          </cell>
          <cell r="B1515" t="str">
            <v>PENALTIES</v>
          </cell>
          <cell r="C1515">
            <v>56010</v>
          </cell>
          <cell r="D1515">
            <v>0</v>
          </cell>
        </row>
        <row r="1516">
          <cell r="A1516">
            <v>7050234</v>
          </cell>
          <cell r="B1516" t="str">
            <v>OTHER INC DED DONATION HEALTH AND HUMAN</v>
          </cell>
          <cell r="C1516">
            <v>-122495</v>
          </cell>
          <cell r="D1516">
            <v>1215083.95</v>
          </cell>
        </row>
        <row r="1517">
          <cell r="A1517">
            <v>7050235</v>
          </cell>
          <cell r="B1517" t="str">
            <v>OTHER INC DED DONATION-EDUCATION</v>
          </cell>
          <cell r="C1517">
            <v>508859</v>
          </cell>
          <cell r="D1517">
            <v>466302.43</v>
          </cell>
        </row>
        <row r="1518">
          <cell r="A1518">
            <v>7050236</v>
          </cell>
          <cell r="B1518" t="str">
            <v>OTHER INC DED DONATION-ARTS &amp; CULTURE</v>
          </cell>
          <cell r="C1518">
            <v>152652</v>
          </cell>
          <cell r="D1518">
            <v>152349</v>
          </cell>
        </row>
        <row r="1519">
          <cell r="A1519">
            <v>7050237</v>
          </cell>
          <cell r="B1519" t="str">
            <v>OTHER INC DED DONATION-CHARITABLE CIVIC</v>
          </cell>
          <cell r="C1519">
            <v>498596.57</v>
          </cell>
          <cell r="D1519">
            <v>513256.5</v>
          </cell>
        </row>
        <row r="1520">
          <cell r="A1520">
            <v>7050240</v>
          </cell>
          <cell r="B1520" t="str">
            <v>OTH INC DED DONATION-NON CHARITABLE CIV</v>
          </cell>
          <cell r="C1520">
            <v>291539.13</v>
          </cell>
          <cell r="D1520">
            <v>460591</v>
          </cell>
        </row>
        <row r="1521">
          <cell r="A1521">
            <v>7050241</v>
          </cell>
          <cell r="B1521" t="str">
            <v>OTH INC DED DONATION-LOBBYING RELATED T</v>
          </cell>
          <cell r="C1521">
            <v>0</v>
          </cell>
          <cell r="D1521">
            <v>33204</v>
          </cell>
        </row>
        <row r="1522">
          <cell r="A1522">
            <v>7070002</v>
          </cell>
          <cell r="B1522" t="str">
            <v>MISC CONTRIBUTIONS</v>
          </cell>
          <cell r="C1522">
            <v>0</v>
          </cell>
          <cell r="D1522">
            <v>3695000</v>
          </cell>
        </row>
        <row r="1523">
          <cell r="A1523">
            <v>7080001</v>
          </cell>
          <cell r="B1523" t="str">
            <v>AMORT CAP STCK EXP $10 SER PRF</v>
          </cell>
          <cell r="C1523">
            <v>183108.08</v>
          </cell>
          <cell r="D1523">
            <v>274662.12</v>
          </cell>
        </row>
        <row r="1524">
          <cell r="A1524">
            <v>7301001</v>
          </cell>
          <cell r="B1524" t="str">
            <v>FIT UTILITY OPERATING INCOME</v>
          </cell>
          <cell r="C1524">
            <v>64479197</v>
          </cell>
          <cell r="D1524">
            <v>33429450.27</v>
          </cell>
        </row>
        <row r="1525">
          <cell r="A1525">
            <v>7301002</v>
          </cell>
          <cell r="B1525" t="str">
            <v>FIT OTHR INCOME &amp; DEDUCTIONS</v>
          </cell>
          <cell r="C1525">
            <v>4322805</v>
          </cell>
          <cell r="D1525">
            <v>2464630.88</v>
          </cell>
        </row>
        <row r="1526">
          <cell r="A1526">
            <v>7301005</v>
          </cell>
          <cell r="B1526" t="str">
            <v>INVST TAX CR ADJ 6% INCRMNTL</v>
          </cell>
          <cell r="C1526">
            <v>-1798092</v>
          </cell>
          <cell r="D1526">
            <v>-2837450</v>
          </cell>
        </row>
        <row r="1527">
          <cell r="A1527">
            <v>7301006</v>
          </cell>
          <cell r="B1527" t="str">
            <v>INV TAX CREDIT NON OPERATING</v>
          </cell>
          <cell r="C1527">
            <v>-86805</v>
          </cell>
          <cell r="D1527">
            <v>-2</v>
          </cell>
        </row>
        <row r="1528">
          <cell r="A1528">
            <v>7302001</v>
          </cell>
          <cell r="B1528" t="str">
            <v>PROV DEF INC TAX UTIL OPER INC</v>
          </cell>
          <cell r="C1528">
            <v>41616487</v>
          </cell>
          <cell r="D1528">
            <v>132363995</v>
          </cell>
        </row>
        <row r="1529">
          <cell r="A1529">
            <v>7302002</v>
          </cell>
          <cell r="B1529" t="str">
            <v>DEFERRED FEDERAL INCOME TAXES-NON OP</v>
          </cell>
          <cell r="C1529">
            <v>1500000</v>
          </cell>
          <cell r="D1529">
            <v>2438860</v>
          </cell>
        </row>
        <row r="1530">
          <cell r="A1530">
            <v>7302003</v>
          </cell>
          <cell r="B1530" t="str">
            <v>PROV DEF INC TAX CR UTL OP INC</v>
          </cell>
          <cell r="C1530">
            <v>-12894592</v>
          </cell>
          <cell r="D1530">
            <v>-23465053</v>
          </cell>
        </row>
        <row r="1531">
          <cell r="A1531">
            <v>7302008</v>
          </cell>
          <cell r="B1531" t="str">
            <v>PROV FOR DEF FED INC CR UTL NON-OPTG</v>
          </cell>
          <cell r="C1531">
            <v>-122000</v>
          </cell>
          <cell r="D1531">
            <v>0</v>
          </cell>
        </row>
        <row r="1532">
          <cell r="A1532">
            <v>7302009</v>
          </cell>
          <cell r="B1532" t="str">
            <v>PROV FOR DEF STATE INC CR UTL NON-OPTG</v>
          </cell>
          <cell r="C1532">
            <v>-34000</v>
          </cell>
          <cell r="D1532">
            <v>0</v>
          </cell>
        </row>
        <row r="1533">
          <cell r="A1533">
            <v>7303001</v>
          </cell>
          <cell r="B1533" t="str">
            <v>STATE CORP FRANTAX UTIL OP INC</v>
          </cell>
          <cell r="C1533">
            <v>20605756</v>
          </cell>
          <cell r="D1533">
            <v>12635973.119999999</v>
          </cell>
        </row>
        <row r="1534">
          <cell r="A1534">
            <v>7303002</v>
          </cell>
          <cell r="B1534" t="str">
            <v>STATE CORP FRANTAX OTHR INC &amp;</v>
          </cell>
          <cell r="C1534">
            <v>-184000</v>
          </cell>
          <cell r="D1534">
            <v>669784.26</v>
          </cell>
        </row>
        <row r="1535">
          <cell r="A1535">
            <v>7304001</v>
          </cell>
          <cell r="B1535" t="str">
            <v>PROV DEF STATE INCOME UTL OPTG</v>
          </cell>
          <cell r="C1535">
            <v>6509077</v>
          </cell>
          <cell r="D1535">
            <v>23523076.199999999</v>
          </cell>
        </row>
        <row r="1536">
          <cell r="A1536">
            <v>7304002</v>
          </cell>
          <cell r="B1536" t="str">
            <v>DEFERRED STATE INCOME TAXES-NON OP</v>
          </cell>
          <cell r="C1536">
            <v>0</v>
          </cell>
          <cell r="D1536">
            <v>745223</v>
          </cell>
        </row>
        <row r="1537">
          <cell r="A1537">
            <v>7304003</v>
          </cell>
          <cell r="B1537" t="str">
            <v>DEFERRED SIT EXP-CREDIT-GAS</v>
          </cell>
          <cell r="C1537">
            <v>-258833</v>
          </cell>
          <cell r="D1537">
            <v>0</v>
          </cell>
        </row>
        <row r="1538">
          <cell r="A1538">
            <v>7501000</v>
          </cell>
          <cell r="B1538" t="str">
            <v>INTERCO INTEREST EXPENSE</v>
          </cell>
          <cell r="C1538">
            <v>0</v>
          </cell>
          <cell r="D1538">
            <v>168277.75</v>
          </cell>
        </row>
        <row r="1539">
          <cell r="A1539">
            <v>7502000</v>
          </cell>
          <cell r="B1539" t="str">
            <v>INTERCO INTEREST INCOME</v>
          </cell>
          <cell r="C1539">
            <v>-21610.85</v>
          </cell>
          <cell r="D1539">
            <v>-166270.04999999999</v>
          </cell>
        </row>
        <row r="1540">
          <cell r="A1540">
            <v>7502003</v>
          </cell>
          <cell r="B1540" t="str">
            <v>INTEREST FROM ASSOC COMPANIES</v>
          </cell>
          <cell r="C1540">
            <v>0</v>
          </cell>
          <cell r="D1540">
            <v>-131611.69</v>
          </cell>
        </row>
        <row r="1541">
          <cell r="A1541">
            <v>7502017</v>
          </cell>
          <cell r="B1541" t="str">
            <v>N/R INT INC-SEMPRA</v>
          </cell>
          <cell r="C1541">
            <v>-10351728.939999999</v>
          </cell>
          <cell r="D1541">
            <v>0</v>
          </cell>
        </row>
        <row r="1542">
          <cell r="A1542">
            <v>7505007</v>
          </cell>
          <cell r="B1542" t="str">
            <v>INT ON L TERM DEBT 1ST MTG BON</v>
          </cell>
          <cell r="C1542">
            <v>36354166.799999997</v>
          </cell>
          <cell r="D1542">
            <v>54531250.030000001</v>
          </cell>
        </row>
        <row r="1543">
          <cell r="A1543">
            <v>7505010</v>
          </cell>
          <cell r="B1543" t="str">
            <v>INT ON LTD SWISS FRANC BOND</v>
          </cell>
          <cell r="C1543">
            <v>334774.15999999997</v>
          </cell>
          <cell r="D1543">
            <v>742949.8</v>
          </cell>
        </row>
        <row r="1544">
          <cell r="A1544">
            <v>7505011</v>
          </cell>
          <cell r="B1544" t="str">
            <v>INTEREST ON MEDIUM TERM NOTES</v>
          </cell>
          <cell r="C1544">
            <v>9285528.0199999996</v>
          </cell>
          <cell r="D1544">
            <v>18418232.960000001</v>
          </cell>
        </row>
        <row r="1545">
          <cell r="A1545">
            <v>7509005</v>
          </cell>
          <cell r="B1545" t="str">
            <v>AMRTIZATION DEBT DISC &amp; EXPENS</v>
          </cell>
          <cell r="C1545">
            <v>575255.76</v>
          </cell>
          <cell r="D1545">
            <v>863350.1</v>
          </cell>
        </row>
        <row r="1546">
          <cell r="A1546">
            <v>7509006</v>
          </cell>
          <cell r="B1546" t="str">
            <v>AMORT OF MED TERM NOTE DIS&amp;EXP</v>
          </cell>
          <cell r="C1546">
            <v>494933.36</v>
          </cell>
          <cell r="D1546">
            <v>1117765.72</v>
          </cell>
        </row>
        <row r="1547">
          <cell r="A1547">
            <v>7509007</v>
          </cell>
          <cell r="B1547" t="str">
            <v>OTHER INTEREST EXPENSES</v>
          </cell>
          <cell r="C1547">
            <v>2723207.98</v>
          </cell>
          <cell r="D1547">
            <v>-16364085.199999999</v>
          </cell>
        </row>
        <row r="1548">
          <cell r="A1548">
            <v>7509009</v>
          </cell>
          <cell r="B1548" t="str">
            <v>INT ON SHORTTERM DEBT MKT SEC</v>
          </cell>
          <cell r="C1548">
            <v>0</v>
          </cell>
          <cell r="D1548">
            <v>-52942.35</v>
          </cell>
        </row>
        <row r="1549">
          <cell r="A1549">
            <v>7510000</v>
          </cell>
          <cell r="B1549" t="str">
            <v>ALLOW FOR FUNDS USED DURING CONSTRUCTIO</v>
          </cell>
          <cell r="C1549">
            <v>-1290998.03</v>
          </cell>
          <cell r="D1549">
            <v>-1957001.14</v>
          </cell>
        </row>
        <row r="1550">
          <cell r="A1550">
            <v>7513002</v>
          </cell>
          <cell r="B1550" t="str">
            <v>REGULATORY RESERVE INTEREST</v>
          </cell>
          <cell r="C1550">
            <v>410690</v>
          </cell>
          <cell r="D1550">
            <v>758401</v>
          </cell>
        </row>
        <row r="1551">
          <cell r="A1551">
            <v>7513004</v>
          </cell>
          <cell r="B1551" t="str">
            <v>INTEREST ON GAS STORED UNDERGR</v>
          </cell>
          <cell r="C1551">
            <v>-752871</v>
          </cell>
          <cell r="D1551">
            <v>-1889043</v>
          </cell>
        </row>
        <row r="1552">
          <cell r="A1552">
            <v>7513005</v>
          </cell>
          <cell r="B1552" t="str">
            <v>ACAP CPGA NPGA CORE</v>
          </cell>
          <cell r="C1552">
            <v>-566612</v>
          </cell>
          <cell r="D1552">
            <v>1067151</v>
          </cell>
        </row>
        <row r="1553">
          <cell r="A1553">
            <v>7513006</v>
          </cell>
          <cell r="B1553" t="str">
            <v>ACAP CFCA NFCA CORE</v>
          </cell>
          <cell r="C1553">
            <v>13956652.949999999</v>
          </cell>
          <cell r="D1553">
            <v>7921938.0199999996</v>
          </cell>
        </row>
        <row r="1554">
          <cell r="A1554">
            <v>7513009</v>
          </cell>
          <cell r="B1554" t="str">
            <v>INT ON CORE STANDBY SVC PGA AC</v>
          </cell>
          <cell r="C1554">
            <v>0</v>
          </cell>
          <cell r="D1554">
            <v>34652</v>
          </cell>
        </row>
        <row r="1555">
          <cell r="A1555">
            <v>7513011</v>
          </cell>
          <cell r="B1555" t="str">
            <v>OTH REGULATORY ACT INTEREST CEA</v>
          </cell>
          <cell r="C1555">
            <v>1570054.3</v>
          </cell>
          <cell r="D1555">
            <v>1226000</v>
          </cell>
        </row>
        <row r="1556">
          <cell r="A1556">
            <v>7513012</v>
          </cell>
          <cell r="B1556" t="str">
            <v>PCBEA INTEREST</v>
          </cell>
          <cell r="C1556">
            <v>33040.5</v>
          </cell>
          <cell r="D1556">
            <v>27044.9</v>
          </cell>
        </row>
        <row r="1557">
          <cell r="A1557">
            <v>7513013</v>
          </cell>
          <cell r="B1557" t="str">
            <v>OTH REGULATORY ACT INTEREST RDD</v>
          </cell>
          <cell r="C1557">
            <v>432016</v>
          </cell>
          <cell r="D1557">
            <v>-66677</v>
          </cell>
        </row>
        <row r="1558">
          <cell r="A1558">
            <v>7513014</v>
          </cell>
          <cell r="B1558" t="str">
            <v>OTH REGULATORY ACT INTEREST NGVOA</v>
          </cell>
          <cell r="C1558">
            <v>-665176</v>
          </cell>
          <cell r="D1558">
            <v>-636767</v>
          </cell>
        </row>
        <row r="1559">
          <cell r="A1559">
            <v>7513015</v>
          </cell>
          <cell r="B1559" t="str">
            <v>OTH REGULATORY ACT INTEREST NGVRA</v>
          </cell>
          <cell r="C1559">
            <v>272132.96999999997</v>
          </cell>
          <cell r="D1559">
            <v>30997.119999999999</v>
          </cell>
        </row>
        <row r="1560">
          <cell r="A1560">
            <v>7513016</v>
          </cell>
          <cell r="B1560" t="str">
            <v>OTH REGULATORY ACT INTEREST DSMT</v>
          </cell>
          <cell r="C1560">
            <v>-24989.73</v>
          </cell>
          <cell r="D1560">
            <v>0</v>
          </cell>
        </row>
        <row r="1561">
          <cell r="A1561">
            <v>7513018</v>
          </cell>
          <cell r="B1561" t="str">
            <v>OTH REGULATORY ACT INTEREST CEMA</v>
          </cell>
          <cell r="C1561">
            <v>-197318</v>
          </cell>
          <cell r="D1561">
            <v>43698</v>
          </cell>
        </row>
        <row r="1562">
          <cell r="A1562">
            <v>7513019</v>
          </cell>
          <cell r="B1562" t="str">
            <v>OTH REGULATORY ACT INTEREST RRMA</v>
          </cell>
          <cell r="C1562">
            <v>14940</v>
          </cell>
          <cell r="D1562">
            <v>15820</v>
          </cell>
        </row>
        <row r="1563">
          <cell r="A1563">
            <v>7513020</v>
          </cell>
          <cell r="B1563" t="str">
            <v>OTH REGULATORY ACT INTEREST ICMA</v>
          </cell>
          <cell r="C1563">
            <v>-48333.95</v>
          </cell>
          <cell r="D1563">
            <v>-96909</v>
          </cell>
        </row>
        <row r="1564">
          <cell r="A1564">
            <v>7513024</v>
          </cell>
          <cell r="B1564" t="str">
            <v>OTH REGULATORY ACT INTEREST NCRMA</v>
          </cell>
          <cell r="C1564">
            <v>1237966.3999999999</v>
          </cell>
          <cell r="D1564">
            <v>86991.360000000001</v>
          </cell>
        </row>
        <row r="1565">
          <cell r="A1565">
            <v>7513027</v>
          </cell>
          <cell r="B1565" t="str">
            <v>OTH REGULATORY ACT INTEREST ITCSA</v>
          </cell>
          <cell r="C1565">
            <v>-9209891.3800000008</v>
          </cell>
          <cell r="D1565">
            <v>749020.75</v>
          </cell>
        </row>
        <row r="1566">
          <cell r="A1566">
            <v>7513028</v>
          </cell>
          <cell r="B1566" t="str">
            <v>OTH REGULATORY ACT INTEREST RDD NGV</v>
          </cell>
          <cell r="C1566">
            <v>-18448</v>
          </cell>
          <cell r="D1566">
            <v>-42462</v>
          </cell>
        </row>
        <row r="1567">
          <cell r="A1567">
            <v>7513037</v>
          </cell>
          <cell r="B1567" t="str">
            <v>INT ON NONCORE FIXED COST BAL</v>
          </cell>
          <cell r="C1567">
            <v>-37518.47</v>
          </cell>
          <cell r="D1567">
            <v>-76991.759999999995</v>
          </cell>
        </row>
        <row r="1568">
          <cell r="A1568">
            <v>7513038</v>
          </cell>
          <cell r="B1568" t="str">
            <v>INT ON NONCORE STANDBY SVC PGA</v>
          </cell>
          <cell r="C1568">
            <v>0</v>
          </cell>
          <cell r="D1568">
            <v>482204</v>
          </cell>
        </row>
        <row r="1569">
          <cell r="A1569">
            <v>7513043</v>
          </cell>
          <cell r="B1569" t="str">
            <v>ACAP EORA NON CORE</v>
          </cell>
          <cell r="C1569">
            <v>-2824021.85</v>
          </cell>
          <cell r="D1569">
            <v>-484973.73</v>
          </cell>
        </row>
        <row r="1570">
          <cell r="A1570">
            <v>7513046</v>
          </cell>
          <cell r="B1570" t="str">
            <v>BCAP INT ON BROKERAGE FEE BAL</v>
          </cell>
          <cell r="C1570">
            <v>-41904</v>
          </cell>
          <cell r="D1570">
            <v>-40923</v>
          </cell>
        </row>
        <row r="1571">
          <cell r="A1571">
            <v>7513048</v>
          </cell>
          <cell r="B1571" t="str">
            <v>ACAP LIRA PROG ACCT INTEREST</v>
          </cell>
          <cell r="C1571">
            <v>1072247.56</v>
          </cell>
          <cell r="D1571">
            <v>993010.25</v>
          </cell>
        </row>
        <row r="1572">
          <cell r="A1572">
            <v>7513050</v>
          </cell>
          <cell r="B1572" t="str">
            <v>INT ON NONCORE STGE BAL AC 75%</v>
          </cell>
          <cell r="C1572">
            <v>-39040</v>
          </cell>
          <cell r="D1572">
            <v>-66874</v>
          </cell>
        </row>
        <row r="1573">
          <cell r="A1573">
            <v>7513051</v>
          </cell>
          <cell r="B1573" t="str">
            <v>INT ON NONCORE STGE BAL AC 100%</v>
          </cell>
          <cell r="C1573">
            <v>59689.24</v>
          </cell>
          <cell r="D1573">
            <v>162566.10999999999</v>
          </cell>
        </row>
        <row r="1574">
          <cell r="A1574">
            <v>7513055</v>
          </cell>
          <cell r="B1574" t="str">
            <v>INT HZRDOUS SBSTNCE CST REC ACCT</v>
          </cell>
          <cell r="C1574">
            <v>834576.93</v>
          </cell>
          <cell r="D1574">
            <v>1012389</v>
          </cell>
        </row>
        <row r="1575">
          <cell r="A1575">
            <v>7513167</v>
          </cell>
          <cell r="B1575" t="str">
            <v>INTEREST DSM ENERGY EFFICIENCY</v>
          </cell>
          <cell r="C1575">
            <v>-9219</v>
          </cell>
          <cell r="D1575">
            <v>-1341</v>
          </cell>
        </row>
        <row r="1576">
          <cell r="A1576">
            <v>7513178</v>
          </cell>
          <cell r="B1576" t="str">
            <v>INTEREST-WHEELER RIDGE FIRM ACC CHG MEM</v>
          </cell>
          <cell r="C1576">
            <v>-8573.27</v>
          </cell>
          <cell r="D1576">
            <v>0</v>
          </cell>
        </row>
        <row r="1577">
          <cell r="A1577">
            <v>7513179</v>
          </cell>
          <cell r="B1577" t="str">
            <v>INTEREST-NONCORE STRGE POST BCAP</v>
          </cell>
          <cell r="C1577">
            <v>27139</v>
          </cell>
          <cell r="D1577">
            <v>0</v>
          </cell>
        </row>
        <row r="1578">
          <cell r="A1578">
            <v>7514007</v>
          </cell>
          <cell r="B1578" t="str">
            <v>INTEREST AND DIVIDEND INCOME</v>
          </cell>
          <cell r="C1578">
            <v>-135851.84</v>
          </cell>
          <cell r="D1578">
            <v>-5724818.3300000001</v>
          </cell>
        </row>
        <row r="1579">
          <cell r="A1579">
            <v>7514009</v>
          </cell>
          <cell r="B1579" t="str">
            <v>INT INC S T INV MKT SECURITIES</v>
          </cell>
          <cell r="C1579">
            <v>-5568102.0899999999</v>
          </cell>
          <cell r="D1579">
            <v>-8265135.29</v>
          </cell>
        </row>
        <row r="1580">
          <cell r="A1580">
            <v>7600000</v>
          </cell>
          <cell r="B1580" t="str">
            <v>OTHER REGULATORY INTEREST-PITCO/POPCO</v>
          </cell>
          <cell r="C1580">
            <v>1324078.58</v>
          </cell>
          <cell r="D1580">
            <v>462714.04</v>
          </cell>
        </row>
        <row r="1581">
          <cell r="A1581">
            <v>7600003</v>
          </cell>
          <cell r="B1581" t="str">
            <v>INTEREST AFTMA</v>
          </cell>
          <cell r="C1581">
            <v>14165</v>
          </cell>
          <cell r="D1581">
            <v>9625</v>
          </cell>
        </row>
        <row r="1582">
          <cell r="A1582">
            <v>7600005</v>
          </cell>
          <cell r="B1582" t="str">
            <v>OTHER REGULATORY INTEREST-ZRCTA</v>
          </cell>
          <cell r="C1582">
            <v>99666</v>
          </cell>
          <cell r="D1582">
            <v>103104</v>
          </cell>
        </row>
        <row r="1583">
          <cell r="A1583">
            <v>7701001</v>
          </cell>
          <cell r="B1583" t="str">
            <v>ALLOW OTH FUNDS USED DUR CONST</v>
          </cell>
          <cell r="C1583">
            <v>-1630394.13</v>
          </cell>
          <cell r="D1583">
            <v>206221.78</v>
          </cell>
        </row>
        <row r="1584">
          <cell r="A1584">
            <v>7702003</v>
          </cell>
          <cell r="B1584" t="str">
            <v>GAIN/LOSS ON SALE</v>
          </cell>
          <cell r="C1584">
            <v>0</v>
          </cell>
          <cell r="D1584">
            <v>500</v>
          </cell>
        </row>
        <row r="1585">
          <cell r="A1585">
            <v>7702004</v>
          </cell>
          <cell r="B1585" t="str">
            <v>LOSS ON DISPOSITION OF PROPRTY</v>
          </cell>
          <cell r="C1585">
            <v>480185.35</v>
          </cell>
          <cell r="D1585">
            <v>0</v>
          </cell>
        </row>
        <row r="1586">
          <cell r="A1586">
            <v>7702005</v>
          </cell>
          <cell r="B1586" t="str">
            <v>GAIN ON DISPOSITION OF PROPRTY</v>
          </cell>
          <cell r="C1586">
            <v>-480222.27</v>
          </cell>
          <cell r="D1586">
            <v>0</v>
          </cell>
        </row>
        <row r="1587">
          <cell r="A1587">
            <v>7703003</v>
          </cell>
          <cell r="B1587" t="str">
            <v>TAXES OTHR THAN INCM OTHR DEDS</v>
          </cell>
          <cell r="C1587">
            <v>164974.39999999999</v>
          </cell>
          <cell r="D1587">
            <v>234134.64</v>
          </cell>
        </row>
        <row r="1588">
          <cell r="A1588">
            <v>7703020</v>
          </cell>
          <cell r="B1588" t="str">
            <v>NONOPERATING RENTAL INCOME 00418000</v>
          </cell>
          <cell r="C1588">
            <v>0</v>
          </cell>
          <cell r="D1588">
            <v>49893.29</v>
          </cell>
        </row>
        <row r="1589">
          <cell r="A1589">
            <v>7703021</v>
          </cell>
          <cell r="B1589" t="str">
            <v>NONOPERATING RENTAL INCOME OLYMPIC BASE</v>
          </cell>
          <cell r="C1589">
            <v>-62100</v>
          </cell>
          <cell r="D1589">
            <v>-78700</v>
          </cell>
        </row>
        <row r="1590">
          <cell r="A1590">
            <v>7703022</v>
          </cell>
          <cell r="B1590" t="str">
            <v>MISC NONOPERATING INCOME</v>
          </cell>
          <cell r="C1590">
            <v>-1119079.51</v>
          </cell>
          <cell r="D1590">
            <v>-1093138.02</v>
          </cell>
        </row>
        <row r="1591">
          <cell r="A1591">
            <v>7703024</v>
          </cell>
          <cell r="B1591" t="str">
            <v>INT AMORT OF LOSS ON REAC DEBT</v>
          </cell>
          <cell r="C1591">
            <v>1663689.6</v>
          </cell>
          <cell r="D1591">
            <v>2495534.38</v>
          </cell>
        </row>
        <row r="1592">
          <cell r="A1592">
            <v>7703025</v>
          </cell>
          <cell r="B1592" t="str">
            <v>INT AMORT OF GAIN ON REAC DEBT</v>
          </cell>
          <cell r="C1592">
            <v>-48418.080000000002</v>
          </cell>
          <cell r="D1592">
            <v>-72627.12</v>
          </cell>
        </row>
        <row r="1593">
          <cell r="A1593">
            <v>7704018</v>
          </cell>
          <cell r="B1593" t="str">
            <v>DEPRECIATION EXPENSE-NON UTILITY PLANT</v>
          </cell>
          <cell r="C1593">
            <v>584430.18000000005</v>
          </cell>
          <cell r="D1593">
            <v>351642.8</v>
          </cell>
        </row>
        <row r="1594">
          <cell r="A1594">
            <v>7704020</v>
          </cell>
          <cell r="B1594" t="str">
            <v>O/S LEGAL/SETTLEMENT EXPENSE (ECOTRANS)</v>
          </cell>
          <cell r="C1594">
            <v>0</v>
          </cell>
          <cell r="D1594">
            <v>154349</v>
          </cell>
        </row>
        <row r="1595">
          <cell r="A1595">
            <v>7804000</v>
          </cell>
          <cell r="B1595" t="str">
            <v>DIVIDEND DECLARED PREFD STOCK</v>
          </cell>
          <cell r="C1595">
            <v>862043.02</v>
          </cell>
          <cell r="D1595">
            <v>1294630.76</v>
          </cell>
        </row>
        <row r="1596">
          <cell r="A1596">
            <v>7805000</v>
          </cell>
          <cell r="B1596" t="str">
            <v>DIVIDEND DECLARED COMN STOCK</v>
          </cell>
          <cell r="C1596">
            <v>100000000</v>
          </cell>
          <cell r="D1596">
            <v>278338358.56</v>
          </cell>
        </row>
      </sheetData>
      <sheetData sheetId="1"/>
      <sheetData sheetId="2"/>
      <sheetData sheetId="3"/>
      <sheetData sheetId="4"/>
      <sheetData sheetId="5"/>
      <sheetData sheetId="6"/>
      <sheetData sheetId="7"/>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y Data"/>
      <sheetName val="Input"/>
      <sheetName val="Income"/>
      <sheetName val="BalSheet"/>
      <sheetName val="Cash_Flow"/>
      <sheetName val="Solver Page"/>
    </sheetNames>
    <sheetDataSet>
      <sheetData sheetId="0" refreshError="1"/>
      <sheetData sheetId="1" refreshError="1">
        <row r="4">
          <cell r="U4">
            <v>1999</v>
          </cell>
          <cell r="V4">
            <v>2000</v>
          </cell>
          <cell r="W4">
            <v>2001</v>
          </cell>
          <cell r="X4">
            <v>2002</v>
          </cell>
          <cell r="Y4">
            <v>2003</v>
          </cell>
          <cell r="Z4">
            <v>2004</v>
          </cell>
          <cell r="AA4">
            <v>2005</v>
          </cell>
        </row>
        <row r="5">
          <cell r="T5">
            <v>1</v>
          </cell>
          <cell r="U5">
            <v>36161</v>
          </cell>
          <cell r="V5">
            <v>36526</v>
          </cell>
          <cell r="W5">
            <v>36892</v>
          </cell>
          <cell r="X5">
            <v>37257</v>
          </cell>
          <cell r="Y5">
            <v>37622</v>
          </cell>
          <cell r="Z5">
            <v>37987</v>
          </cell>
          <cell r="AA5">
            <v>38353</v>
          </cell>
        </row>
        <row r="6">
          <cell r="T6">
            <v>2</v>
          </cell>
          <cell r="U6">
            <v>36192</v>
          </cell>
          <cell r="V6">
            <v>36557</v>
          </cell>
          <cell r="W6">
            <v>36923</v>
          </cell>
          <cell r="X6">
            <v>37288</v>
          </cell>
          <cell r="Y6">
            <v>37653</v>
          </cell>
          <cell r="Z6">
            <v>38018</v>
          </cell>
          <cell r="AA6">
            <v>38384</v>
          </cell>
        </row>
        <row r="7">
          <cell r="T7">
            <v>3</v>
          </cell>
          <cell r="U7">
            <v>36220</v>
          </cell>
          <cell r="V7">
            <v>36586</v>
          </cell>
          <cell r="W7">
            <v>36951</v>
          </cell>
          <cell r="X7">
            <v>37316</v>
          </cell>
          <cell r="Y7">
            <v>37681</v>
          </cell>
          <cell r="Z7">
            <v>38047</v>
          </cell>
          <cell r="AA7">
            <v>38412</v>
          </cell>
        </row>
        <row r="8">
          <cell r="T8">
            <v>4</v>
          </cell>
          <cell r="U8">
            <v>36251</v>
          </cell>
          <cell r="V8">
            <v>36617</v>
          </cell>
          <cell r="W8">
            <v>36982</v>
          </cell>
          <cell r="X8">
            <v>37347</v>
          </cell>
          <cell r="Y8">
            <v>37712</v>
          </cell>
          <cell r="Z8">
            <v>38078</v>
          </cell>
          <cell r="AA8">
            <v>38443</v>
          </cell>
        </row>
        <row r="9">
          <cell r="T9">
            <v>5</v>
          </cell>
          <cell r="U9">
            <v>36281</v>
          </cell>
          <cell r="V9">
            <v>36647</v>
          </cell>
          <cell r="W9">
            <v>37012</v>
          </cell>
          <cell r="X9">
            <v>37377</v>
          </cell>
          <cell r="Y9">
            <v>37742</v>
          </cell>
          <cell r="Z9">
            <v>38108</v>
          </cell>
          <cell r="AA9">
            <v>38473</v>
          </cell>
        </row>
        <row r="10">
          <cell r="T10">
            <v>6</v>
          </cell>
          <cell r="U10">
            <v>36312</v>
          </cell>
          <cell r="V10">
            <v>36678</v>
          </cell>
          <cell r="W10">
            <v>37043</v>
          </cell>
          <cell r="X10">
            <v>37408</v>
          </cell>
          <cell r="Y10">
            <v>37773</v>
          </cell>
          <cell r="Z10">
            <v>38139</v>
          </cell>
          <cell r="AA10">
            <v>38504</v>
          </cell>
        </row>
        <row r="11">
          <cell r="T11">
            <v>7</v>
          </cell>
          <cell r="U11">
            <v>36342</v>
          </cell>
          <cell r="V11">
            <v>36708</v>
          </cell>
          <cell r="W11">
            <v>37073</v>
          </cell>
          <cell r="X11">
            <v>37438</v>
          </cell>
          <cell r="Y11">
            <v>37803</v>
          </cell>
          <cell r="Z11">
            <v>38169</v>
          </cell>
          <cell r="AA11">
            <v>38534</v>
          </cell>
        </row>
        <row r="12">
          <cell r="T12">
            <v>8</v>
          </cell>
          <cell r="U12">
            <v>36373</v>
          </cell>
          <cell r="V12">
            <v>36739</v>
          </cell>
          <cell r="W12">
            <v>37104</v>
          </cell>
          <cell r="X12">
            <v>37469</v>
          </cell>
          <cell r="Y12">
            <v>37834</v>
          </cell>
          <cell r="Z12">
            <v>38200</v>
          </cell>
          <cell r="AA12">
            <v>38565</v>
          </cell>
        </row>
        <row r="13">
          <cell r="T13">
            <v>9</v>
          </cell>
          <cell r="U13">
            <v>36404</v>
          </cell>
          <cell r="V13">
            <v>36770</v>
          </cell>
          <cell r="W13">
            <v>37135</v>
          </cell>
          <cell r="X13">
            <v>37500</v>
          </cell>
          <cell r="Y13">
            <v>37865</v>
          </cell>
          <cell r="Z13">
            <v>38231</v>
          </cell>
          <cell r="AA13">
            <v>38596</v>
          </cell>
        </row>
        <row r="14">
          <cell r="T14">
            <v>10</v>
          </cell>
          <cell r="U14">
            <v>36434</v>
          </cell>
          <cell r="V14">
            <v>36800</v>
          </cell>
          <cell r="W14">
            <v>37165</v>
          </cell>
          <cell r="X14">
            <v>37530</v>
          </cell>
          <cell r="Y14">
            <v>37895</v>
          </cell>
          <cell r="Z14">
            <v>38261</v>
          </cell>
          <cell r="AA14">
            <v>38626</v>
          </cell>
        </row>
        <row r="15">
          <cell r="T15">
            <v>11</v>
          </cell>
          <cell r="U15">
            <v>36465</v>
          </cell>
          <cell r="V15">
            <v>36831</v>
          </cell>
          <cell r="W15">
            <v>37196</v>
          </cell>
          <cell r="X15">
            <v>37561</v>
          </cell>
          <cell r="Y15">
            <v>37926</v>
          </cell>
          <cell r="Z15">
            <v>38292</v>
          </cell>
          <cell r="AA15">
            <v>38657</v>
          </cell>
        </row>
        <row r="16">
          <cell r="T16">
            <v>12</v>
          </cell>
          <cell r="U16">
            <v>36495</v>
          </cell>
          <cell r="V16">
            <v>36861</v>
          </cell>
          <cell r="W16">
            <v>37226</v>
          </cell>
          <cell r="X16">
            <v>37591</v>
          </cell>
          <cell r="Y16">
            <v>37956</v>
          </cell>
          <cell r="Z16">
            <v>38322</v>
          </cell>
          <cell r="AA16">
            <v>38687</v>
          </cell>
        </row>
        <row r="18">
          <cell r="T18">
            <v>1</v>
          </cell>
          <cell r="U18">
            <v>2</v>
          </cell>
          <cell r="V18">
            <v>3</v>
          </cell>
          <cell r="W18">
            <v>4</v>
          </cell>
          <cell r="X18">
            <v>5</v>
          </cell>
          <cell r="Y18">
            <v>6</v>
          </cell>
          <cell r="Z18">
            <v>7</v>
          </cell>
          <cell r="AA18">
            <v>8</v>
          </cell>
        </row>
      </sheetData>
      <sheetData sheetId="2" refreshError="1"/>
      <sheetData sheetId="3" refreshError="1"/>
      <sheetData sheetId="4" refreshError="1"/>
      <sheetData sheetId="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n Oblig"/>
      <sheetName val="Plan Assets"/>
      <sheetName val="Funded Status"/>
      <sheetName val="Cash Flow"/>
      <sheetName val="Pen Cost"/>
      <sheetName val="Expected Contribution"/>
      <sheetName val="FAS158 Letter"/>
      <sheetName val="FAS158 2006-SDG&amp;E Co level"/>
      <sheetName val="FAS158 2006-SCG Co level"/>
      <sheetName val="FAS158 2006 Pens"/>
      <sheetName val="FAS158 2006 PBOP"/>
      <sheetName val="FAS132 2006-SDG&amp;E Co level"/>
      <sheetName val="FAS132 2006-SCG Co level"/>
      <sheetName val="FAS132 2006 Pens"/>
      <sheetName val="FAS106 2006 PBOP"/>
      <sheetName val="Balance Check"/>
      <sheetName val="-"/>
      <sheetName val="PBOP Liab"/>
      <sheetName val="Pension Liab"/>
      <sheetName val="Pension Results"/>
      <sheetName val="Input"/>
      <sheetName val="---"/>
      <sheetName val="FAS158 2005-SDG&amp;E Co level"/>
      <sheetName val="FAS158 2005-SCG Co level"/>
      <sheetName val="FAS158 2005 Pens"/>
      <sheetName val="FAS158 2005 PBOP"/>
      <sheetName val="FAS132 2005-SDG&amp;E Co level"/>
      <sheetName val="FAS132 2005-SCG Co level"/>
      <sheetName val="FAS 132 2005"/>
      <sheetName val="FAS106 2005"/>
      <sheetName val="--"/>
      <sheetName val="FAS132 2004-SDG&amp;E Co level"/>
      <sheetName val="FAS132 2004-SCG Co level"/>
      <sheetName val="FAS 132 2004"/>
      <sheetName val="FAS106 2004"/>
      <sheetName val="change2003"/>
      <sheetName val="nppc 2003"/>
      <sheetName val="FAS106 2003"/>
      <sheetName val="change2002"/>
      <sheetName val="nppc 2002"/>
      <sheetName val="FAS106 2002"/>
      <sheetName val="FAS106 2001"/>
      <sheetName val="FAS106-SCG"/>
      <sheetName val="change2001"/>
      <sheetName val="nppc 2001"/>
      <sheetName val="FAS106 2000-Final "/>
      <sheetName val="FAS106 2000"/>
      <sheetName val="change2000"/>
      <sheetName val="nppc 200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3">
          <cell r="B3">
            <v>39082</v>
          </cell>
          <cell r="C3">
            <v>2006</v>
          </cell>
        </row>
      </sheetData>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Lists"/>
      <sheetName val="Addendum"/>
      <sheetName val="EUL Lookup"/>
      <sheetName val="Tables for Narrative"/>
      <sheetName val="ESA Table 2B - PP-PD"/>
      <sheetName val="ESA Table 2B - PP-PD (DSA)"/>
      <sheetName val="Realization Rates"/>
      <sheetName val="ESA Table 6"/>
    </sheetNames>
    <sheetDataSet>
      <sheetData sheetId="0"/>
      <sheetData sheetId="1"/>
      <sheetData sheetId="2"/>
      <sheetData sheetId="3"/>
      <sheetData sheetId="4"/>
      <sheetData sheetId="5"/>
      <sheetData sheetId="6"/>
      <sheetData sheetId="7"/>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Lists"/>
      <sheetName val="Addendum"/>
      <sheetName val="EUL Lookup"/>
      <sheetName val="Tables for Narrative"/>
      <sheetName val="ESA Table 2B - PP-PD"/>
      <sheetName val="ESA Table 2B - PP-PD (DSA)"/>
      <sheetName val="Realization Rates"/>
      <sheetName val="ESA Table 6"/>
    </sheetNames>
    <sheetDataSet>
      <sheetData sheetId="0"/>
      <sheetData sheetId="1"/>
      <sheetData sheetId="2"/>
      <sheetData sheetId="3"/>
      <sheetData sheetId="4"/>
      <sheetData sheetId="5"/>
      <sheetData sheetId="6"/>
      <sheetData sheetId="7"/>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D G&amp;A Assumption Rat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eters"/>
      <sheetName val="Factors"/>
      <sheetName val="qual init bal"/>
      <sheetName val="project qual contrbs"/>
      <sheetName val="project total contrbs"/>
      <sheetName val="Total Init Bal Projection "/>
      <sheetName val="SERP Actives"/>
      <sheetName val="Excess Actives"/>
      <sheetName val="SERP retiree"/>
      <sheetName val="SERP Retirees"/>
      <sheetName val="SERP VesTerms"/>
      <sheetName val="RLS"/>
      <sheetName val="EE Data"/>
      <sheetName val="Pen Exp Before 7.1"/>
      <sheetName val="Pen Exp 2000 - incl fas 88"/>
      <sheetName val="si-2"/>
      <sheetName val="si-3"/>
      <sheetName val="SI-4"/>
      <sheetName val="Distr 2000"/>
      <sheetName val="AOCI 9.30.00"/>
      <sheetName val="Allocation - Listing"/>
      <sheetName val="Proj Alloc List"/>
      <sheetName val="FAS 88 Summary"/>
      <sheetName val="FAS 88 Data"/>
    </sheetNames>
    <sheetDataSet>
      <sheetData sheetId="0">
        <row r="6">
          <cell r="D6">
            <v>36526</v>
          </cell>
        </row>
        <row r="18">
          <cell r="D18">
            <v>0.92807424593967525</v>
          </cell>
        </row>
        <row r="19">
          <cell r="D19">
            <v>7.441187116243686E-2</v>
          </cell>
        </row>
      </sheetData>
      <sheetData sheetId="1">
        <row r="9">
          <cell r="B9">
            <v>10</v>
          </cell>
          <cell r="C9">
            <v>2.92E-4</v>
          </cell>
          <cell r="D9">
            <v>1000000</v>
          </cell>
          <cell r="E9">
            <v>474053.34095523861</v>
          </cell>
          <cell r="F9">
            <v>6504941.473846755</v>
          </cell>
          <cell r="G9">
            <v>6287667.0259089377</v>
          </cell>
          <cell r="H9">
            <v>13.263627703243285</v>
          </cell>
        </row>
        <row r="10">
          <cell r="B10">
            <v>11</v>
          </cell>
          <cell r="C10">
            <v>2.9300000000000002E-4</v>
          </cell>
          <cell r="D10">
            <v>999708</v>
          </cell>
          <cell r="E10">
            <v>439828.22958670964</v>
          </cell>
          <cell r="F10">
            <v>6030888.1328915162</v>
          </cell>
          <cell r="G10">
            <v>5829300.194330941</v>
          </cell>
          <cell r="H10">
            <v>13.253583563311794</v>
          </cell>
        </row>
        <row r="11">
          <cell r="B11">
            <v>12</v>
          </cell>
          <cell r="C11">
            <v>2.9799999999999998E-4</v>
          </cell>
          <cell r="D11">
            <v>999415.08555600001</v>
          </cell>
          <cell r="E11">
            <v>408073.65189368057</v>
          </cell>
          <cell r="F11">
            <v>5591059.9033048069</v>
          </cell>
          <cell r="G11">
            <v>5404026.1461868696</v>
          </cell>
          <cell r="H11">
            <v>13.242771546531589</v>
          </cell>
        </row>
        <row r="12">
          <cell r="B12">
            <v>13</v>
          </cell>
          <cell r="C12">
            <v>3.0400000000000002E-4</v>
          </cell>
          <cell r="D12">
            <v>999117.2598605043</v>
          </cell>
          <cell r="E12">
            <v>378609.78742034</v>
          </cell>
          <cell r="F12">
            <v>5182986.251411126</v>
          </cell>
          <cell r="G12">
            <v>5009456.7655101372</v>
          </cell>
          <cell r="H12">
            <v>13.231186651676651</v>
          </cell>
        </row>
        <row r="13">
          <cell r="B13">
            <v>14</v>
          </cell>
          <cell r="C13">
            <v>3.1E-4</v>
          </cell>
          <cell r="D13">
            <v>998813.52821350668</v>
          </cell>
          <cell r="E13">
            <v>351271.17405565124</v>
          </cell>
          <cell r="F13">
            <v>4804376.4639907861</v>
          </cell>
          <cell r="G13">
            <v>4643377.1758819455</v>
          </cell>
          <cell r="H13">
            <v>13.218782293665532</v>
          </cell>
        </row>
        <row r="14">
          <cell r="B14">
            <v>15</v>
          </cell>
          <cell r="C14">
            <v>3.1700000000000001E-4</v>
          </cell>
          <cell r="D14">
            <v>998503.89601976052</v>
          </cell>
          <cell r="E14">
            <v>325904.66820574855</v>
          </cell>
          <cell r="F14">
            <v>4453105.2899351353</v>
          </cell>
          <cell r="G14">
            <v>4303732.3170075007</v>
          </cell>
          <cell r="H14">
            <v>13.20549454139911</v>
          </cell>
        </row>
        <row r="15">
          <cell r="B15">
            <v>16</v>
          </cell>
          <cell r="C15">
            <v>3.2499999999999999E-4</v>
          </cell>
          <cell r="D15">
            <v>998187.37028472219</v>
          </cell>
          <cell r="E15">
            <v>302367.84819111583</v>
          </cell>
          <cell r="F15">
            <v>4127200.621729387</v>
          </cell>
          <cell r="G15">
            <v>3988615.3579751253</v>
          </cell>
          <cell r="H15">
            <v>13.191268125353279</v>
          </cell>
        </row>
        <row r="16">
          <cell r="B16">
            <v>17</v>
          </cell>
          <cell r="C16">
            <v>3.3300000000000002E-4</v>
          </cell>
          <cell r="D16">
            <v>997862.9593893796</v>
          </cell>
          <cell r="E16">
            <v>280528.61126724246</v>
          </cell>
          <cell r="F16">
            <v>3824832.773538271</v>
          </cell>
          <cell r="G16">
            <v>3696257.1600407846</v>
          </cell>
          <cell r="H16">
            <v>13.176043410843347</v>
          </cell>
        </row>
        <row r="17">
          <cell r="B17">
            <v>18</v>
          </cell>
          <cell r="C17">
            <v>3.4299999999999999E-4</v>
          </cell>
          <cell r="D17">
            <v>997530.67102390295</v>
          </cell>
          <cell r="E17">
            <v>260264.68235702129</v>
          </cell>
          <cell r="F17">
            <v>3544304.1622710284</v>
          </cell>
          <cell r="G17">
            <v>3425016.1828573938</v>
          </cell>
          <cell r="H17">
            <v>13.159742427745481</v>
          </cell>
        </row>
        <row r="18">
          <cell r="B18">
            <v>19</v>
          </cell>
          <cell r="C18">
            <v>3.5300000000000002E-4</v>
          </cell>
          <cell r="D18">
            <v>997188.51800374174</v>
          </cell>
          <cell r="E18">
            <v>241462.09890577529</v>
          </cell>
          <cell r="F18">
            <v>3284039.4799140072</v>
          </cell>
          <cell r="G18">
            <v>3173369.3512488604</v>
          </cell>
          <cell r="H18">
            <v>13.142308319315946</v>
          </cell>
        </row>
        <row r="19">
          <cell r="B19">
            <v>20</v>
          </cell>
          <cell r="C19">
            <v>3.6499999999999998E-4</v>
          </cell>
          <cell r="D19">
            <v>996836.51045688638</v>
          </cell>
          <cell r="E19">
            <v>224015.64991634485</v>
          </cell>
          <cell r="F19">
            <v>3042577.381008232</v>
          </cell>
          <cell r="G19">
            <v>2939903.5414632405</v>
          </cell>
          <cell r="H19">
            <v>13.123652488391333</v>
          </cell>
        </row>
        <row r="20">
          <cell r="B20">
            <v>21</v>
          </cell>
          <cell r="C20">
            <v>3.77E-4</v>
          </cell>
          <cell r="D20">
            <v>996472.66513056972</v>
          </cell>
          <cell r="E20">
            <v>207827.27072308623</v>
          </cell>
          <cell r="F20">
            <v>2818561.7310918872</v>
          </cell>
          <cell r="G20">
            <v>2723307.5653438061</v>
          </cell>
          <cell r="H20">
            <v>13.103706534126616</v>
          </cell>
        </row>
        <row r="21">
          <cell r="B21">
            <v>22</v>
          </cell>
          <cell r="C21">
            <v>3.9199999999999999E-4</v>
          </cell>
          <cell r="D21">
            <v>996096.99493581557</v>
          </cell>
          <cell r="E21">
            <v>192806.42212716813</v>
          </cell>
          <cell r="F21">
            <v>2610734.4603688009</v>
          </cell>
          <cell r="G21">
            <v>2522364.8502271823</v>
          </cell>
          <cell r="H21">
            <v>13.082369468811168</v>
          </cell>
        </row>
        <row r="22">
          <cell r="B22">
            <v>23</v>
          </cell>
          <cell r="C22">
            <v>4.08E-4</v>
          </cell>
          <cell r="D22">
            <v>995706.52491380076</v>
          </cell>
          <cell r="E22">
            <v>178868.53086746571</v>
          </cell>
          <cell r="F22">
            <v>2417928.0382416327</v>
          </cell>
          <cell r="G22">
            <v>2335946.6282607107</v>
          </cell>
          <cell r="H22">
            <v>13.059572955242484</v>
          </cell>
        </row>
        <row r="23">
          <cell r="B23">
            <v>24</v>
          </cell>
          <cell r="C23">
            <v>4.2400000000000001E-4</v>
          </cell>
          <cell r="D23">
            <v>995300.276651636</v>
          </cell>
          <cell r="E23">
            <v>165935.54757018265</v>
          </cell>
          <cell r="F23">
            <v>2239059.507374167</v>
          </cell>
          <cell r="G23">
            <v>2163005.7147378335</v>
          </cell>
          <cell r="H23">
            <v>13.0352160607599</v>
          </cell>
        </row>
        <row r="24">
          <cell r="B24">
            <v>25</v>
          </cell>
          <cell r="C24">
            <v>4.44E-4</v>
          </cell>
          <cell r="D24">
            <v>994878.2693343357</v>
          </cell>
          <cell r="E24">
            <v>153935.2119703136</v>
          </cell>
          <cell r="F24">
            <v>2073123.9598039843</v>
          </cell>
          <cell r="G24">
            <v>2002570.3209842572</v>
          </cell>
          <cell r="H24">
            <v>13.009176362913333</v>
          </cell>
        </row>
        <row r="25">
          <cell r="B25">
            <v>26</v>
          </cell>
          <cell r="C25">
            <v>4.64E-4</v>
          </cell>
          <cell r="D25">
            <v>994436.54338275129</v>
          </cell>
          <cell r="E25">
            <v>142799.87446514971</v>
          </cell>
          <cell r="F25">
            <v>1919188.7478336706</v>
          </cell>
          <cell r="G25">
            <v>1853738.805370477</v>
          </cell>
          <cell r="H25">
            <v>12.981375595136686</v>
          </cell>
        </row>
        <row r="26">
          <cell r="B26">
            <v>27</v>
          </cell>
          <cell r="C26">
            <v>4.8799999999999999E-4</v>
          </cell>
          <cell r="D26">
            <v>993975.12482662173</v>
          </cell>
          <cell r="E26">
            <v>132467.39241150618</v>
          </cell>
          <cell r="F26">
            <v>1776388.873368521</v>
          </cell>
          <cell r="G26">
            <v>1715674.6518465807</v>
          </cell>
          <cell r="H26">
            <v>12.951675281090203</v>
          </cell>
        </row>
        <row r="27">
          <cell r="B27">
            <v>28</v>
          </cell>
          <cell r="C27">
            <v>5.13E-4</v>
          </cell>
          <cell r="D27">
            <v>993490.06496570632</v>
          </cell>
          <cell r="E27">
            <v>122879.58081114557</v>
          </cell>
          <cell r="F27">
            <v>1643921.4809570147</v>
          </cell>
          <cell r="G27">
            <v>1587601.6730852397</v>
          </cell>
          <cell r="H27">
            <v>12.919979565402611</v>
          </cell>
        </row>
        <row r="28">
          <cell r="B28">
            <v>29</v>
          </cell>
          <cell r="C28">
            <v>5.4199999999999995E-4</v>
          </cell>
          <cell r="D28">
            <v>992980.40456237888</v>
          </cell>
          <cell r="E28">
            <v>113982.87107767003</v>
          </cell>
          <cell r="F28">
            <v>1521041.9001458692</v>
          </cell>
          <cell r="G28">
            <v>1468799.7509019373</v>
          </cell>
          <cell r="H28">
            <v>12.886144532199667</v>
          </cell>
        </row>
        <row r="29">
          <cell r="B29">
            <v>30</v>
          </cell>
          <cell r="C29">
            <v>5.7200000000000003E-4</v>
          </cell>
          <cell r="D29">
            <v>992442.20918310608</v>
          </cell>
          <cell r="E29">
            <v>105727.23189006586</v>
          </cell>
          <cell r="F29">
            <v>1407059.0290681992</v>
          </cell>
          <cell r="G29">
            <v>1358600.7144519191</v>
          </cell>
          <cell r="H29">
            <v>12.850054713099638</v>
          </cell>
        </row>
        <row r="30">
          <cell r="B30">
            <v>31</v>
          </cell>
          <cell r="C30">
            <v>6.0700000000000001E-4</v>
          </cell>
          <cell r="D30">
            <v>991874.53223945329</v>
          </cell>
          <cell r="E30">
            <v>98066.594815243385</v>
          </cell>
          <cell r="F30">
            <v>1301331.7971781334</v>
          </cell>
          <cell r="G30">
            <v>1256384.6078878136</v>
          </cell>
          <cell r="H30">
            <v>12.811545157194775</v>
          </cell>
        </row>
        <row r="31">
          <cell r="B31">
            <v>32</v>
          </cell>
          <cell r="C31">
            <v>6.4499999999999996E-4</v>
          </cell>
          <cell r="D31">
            <v>991272.46439838386</v>
          </cell>
          <cell r="E31">
            <v>90957.836094840401</v>
          </cell>
          <cell r="F31">
            <v>1203265.2023628901</v>
          </cell>
          <cell r="G31">
            <v>1161576.194152755</v>
          </cell>
          <cell r="H31">
            <v>12.770490636360307</v>
          </cell>
        </row>
        <row r="32">
          <cell r="B32">
            <v>33</v>
          </cell>
          <cell r="C32">
            <v>6.87E-4</v>
          </cell>
          <cell r="D32">
            <v>990633.09365884692</v>
          </cell>
          <cell r="E32">
            <v>84361.177067804398</v>
          </cell>
          <cell r="F32">
            <v>1112307.3662680497</v>
          </cell>
          <cell r="G32">
            <v>1073641.8267786393</v>
          </cell>
          <cell r="H32">
            <v>12.726728859125698</v>
          </cell>
        </row>
        <row r="33">
          <cell r="B33">
            <v>34</v>
          </cell>
          <cell r="C33">
            <v>7.3399999999999995E-4</v>
          </cell>
          <cell r="D33">
            <v>989952.52872350335</v>
          </cell>
          <cell r="E33">
            <v>78239.648203395671</v>
          </cell>
          <cell r="F33">
            <v>1027946.1892002452</v>
          </cell>
          <cell r="G33">
            <v>992086.35044035548</v>
          </cell>
          <cell r="H33">
            <v>12.680097280873229</v>
          </cell>
        </row>
        <row r="34">
          <cell r="B34">
            <v>35</v>
          </cell>
          <cell r="C34">
            <v>7.85E-4</v>
          </cell>
          <cell r="D34">
            <v>989225.90356742032</v>
          </cell>
          <cell r="E34">
            <v>72558.905152310326</v>
          </cell>
          <cell r="F34">
            <v>949706.54099684954</v>
          </cell>
          <cell r="G34">
            <v>916450.37613537395</v>
          </cell>
          <cell r="H34">
            <v>12.630432807821846</v>
          </cell>
        </row>
        <row r="35">
          <cell r="B35">
            <v>36</v>
          </cell>
          <cell r="C35">
            <v>8.5999999999999998E-4</v>
          </cell>
          <cell r="D35">
            <v>988449.36123311985</v>
          </cell>
          <cell r="E35">
            <v>67287.189245258254</v>
          </cell>
          <cell r="F35">
            <v>877147.63584453927</v>
          </cell>
          <cell r="G35">
            <v>846307.67410712922</v>
          </cell>
          <cell r="H35">
            <v>12.577545348526632</v>
          </cell>
        </row>
        <row r="36">
          <cell r="B36">
            <v>37</v>
          </cell>
          <cell r="C36">
            <v>9.0700000000000004E-4</v>
          </cell>
          <cell r="D36">
            <v>987599.29478245939</v>
          </cell>
          <cell r="E36">
            <v>62393.802563811914</v>
          </cell>
          <cell r="F36">
            <v>809860.44659928104</v>
          </cell>
          <cell r="G36">
            <v>781263.28709086729</v>
          </cell>
          <cell r="H36">
            <v>12.521488593227623</v>
          </cell>
        </row>
        <row r="37">
          <cell r="B37">
            <v>38</v>
          </cell>
          <cell r="C37">
            <v>9.6599999999999995E-4</v>
          </cell>
          <cell r="D37">
            <v>986703.5422220917</v>
          </cell>
          <cell r="E37">
            <v>57853.560450010707</v>
          </cell>
          <cell r="F37">
            <v>747466.64403546916</v>
          </cell>
          <cell r="G37">
            <v>720950.4288292143</v>
          </cell>
          <cell r="H37">
            <v>12.461643211262045</v>
          </cell>
        </row>
        <row r="38">
          <cell r="B38">
            <v>39</v>
          </cell>
          <cell r="C38">
            <v>1.039E-3</v>
          </cell>
          <cell r="D38">
            <v>985750.38660030509</v>
          </cell>
          <cell r="E38">
            <v>53640.532631662194</v>
          </cell>
          <cell r="F38">
            <v>689613.08358545846</v>
          </cell>
          <cell r="G38">
            <v>665027.83946261334</v>
          </cell>
          <cell r="H38">
            <v>12.397860476688665</v>
          </cell>
        </row>
        <row r="39">
          <cell r="B39">
            <v>40</v>
          </cell>
          <cell r="C39">
            <v>1.1280000000000001E-3</v>
          </cell>
          <cell r="D39">
            <v>984726.19194862735</v>
          </cell>
          <cell r="E39">
            <v>49730.672963580415</v>
          </cell>
          <cell r="F39">
            <v>635972.55095379625</v>
          </cell>
          <cell r="G39">
            <v>613179.32584548858</v>
          </cell>
          <cell r="H39">
            <v>12.33000257797722</v>
          </cell>
        </row>
        <row r="40">
          <cell r="B40">
            <v>41</v>
          </cell>
          <cell r="C40">
            <v>1.238E-3</v>
          </cell>
          <cell r="D40">
            <v>983615.42080410931</v>
          </cell>
          <cell r="E40">
            <v>46101.695373064962</v>
          </cell>
          <cell r="F40">
            <v>586241.87799021578</v>
          </cell>
          <cell r="G40">
            <v>565111.93427756103</v>
          </cell>
          <cell r="H40">
            <v>12.257942570323111</v>
          </cell>
        </row>
        <row r="41">
          <cell r="B41">
            <v>42</v>
          </cell>
          <cell r="C41">
            <v>1.3699999999999999E-3</v>
          </cell>
          <cell r="D41">
            <v>982397.7049131539</v>
          </cell>
          <cell r="E41">
            <v>42732.827354239555</v>
          </cell>
          <cell r="F41">
            <v>540140.18261715083</v>
          </cell>
          <cell r="G41">
            <v>520554.30341312435</v>
          </cell>
          <cell r="H41">
            <v>12.181602193038129</v>
          </cell>
        </row>
        <row r="42">
          <cell r="B42">
            <v>43</v>
          </cell>
          <cell r="C42">
            <v>1.5269999999999999E-3</v>
          </cell>
          <cell r="D42">
            <v>981051.82005742285</v>
          </cell>
          <cell r="E42">
            <v>39604.903369618791</v>
          </cell>
          <cell r="F42">
            <v>497407.3552629113</v>
          </cell>
          <cell r="G42">
            <v>479255.10788516933</v>
          </cell>
          <cell r="H42">
            <v>12.100903350588892</v>
          </cell>
        </row>
        <row r="43">
          <cell r="B43">
            <v>44</v>
          </cell>
          <cell r="C43">
            <v>1.7149999999999999E-3</v>
          </cell>
          <cell r="D43">
            <v>979553.75392819522</v>
          </cell>
          <cell r="E43">
            <v>36700.163974174837</v>
          </cell>
          <cell r="F43">
            <v>457802.45189329248</v>
          </cell>
          <cell r="G43">
            <v>440981.54340512899</v>
          </cell>
          <cell r="H43">
            <v>12.015792183256696</v>
          </cell>
        </row>
        <row r="44">
          <cell r="B44">
            <v>45</v>
          </cell>
          <cell r="C44">
            <v>1.9319999999999999E-3</v>
          </cell>
          <cell r="D44">
            <v>977873.81924020837</v>
          </cell>
          <cell r="E44">
            <v>34002.063288129124</v>
          </cell>
          <cell r="F44">
            <v>421102.28791911766</v>
          </cell>
          <cell r="G44">
            <v>405518.00891205849</v>
          </cell>
          <cell r="H44">
            <v>11.926276516685204</v>
          </cell>
        </row>
        <row r="45">
          <cell r="B45">
            <v>46</v>
          </cell>
          <cell r="C45">
            <v>2.183E-3</v>
          </cell>
          <cell r="D45">
            <v>975984.56702143629</v>
          </cell>
          <cell r="E45">
            <v>31495.47220589927</v>
          </cell>
          <cell r="F45">
            <v>387100.22463098855</v>
          </cell>
          <cell r="G45">
            <v>372664.79986995138</v>
          </cell>
          <cell r="H45">
            <v>11.83232934034719</v>
          </cell>
        </row>
        <row r="46">
          <cell r="B46">
            <v>47</v>
          </cell>
          <cell r="C46">
            <v>2.4710000000000001E-3</v>
          </cell>
          <cell r="D46">
            <v>973853.99271162844</v>
          </cell>
          <cell r="E46">
            <v>29166.327229766863</v>
          </cell>
          <cell r="F46">
            <v>355604.7524250893</v>
          </cell>
          <cell r="G46">
            <v>342236.85244477948</v>
          </cell>
          <cell r="H46">
            <v>11.733971499006428</v>
          </cell>
        </row>
        <row r="47">
          <cell r="B47">
            <v>48</v>
          </cell>
          <cell r="C47">
            <v>2.7899999999999999E-3</v>
          </cell>
          <cell r="D47">
            <v>971447.59949563805</v>
          </cell>
          <cell r="E47">
            <v>27001.630844716576</v>
          </cell>
          <cell r="F47">
            <v>326438.42519532243</v>
          </cell>
          <cell r="G47">
            <v>314062.67772482731</v>
          </cell>
          <cell r="H47">
            <v>11.631248480173936</v>
          </cell>
        </row>
        <row r="48">
          <cell r="B48">
            <v>49</v>
          </cell>
          <cell r="C48">
            <v>3.1380000000000002E-3</v>
          </cell>
          <cell r="D48">
            <v>968737.26069304522</v>
          </cell>
          <cell r="E48">
            <v>24989.602129614683</v>
          </cell>
          <cell r="F48">
            <v>299436.79435060587</v>
          </cell>
          <cell r="G48">
            <v>287983.22670786578</v>
          </cell>
          <cell r="H48">
            <v>11.524122121439563</v>
          </cell>
        </row>
        <row r="49">
          <cell r="B49">
            <v>50</v>
          </cell>
          <cell r="C49">
            <v>3.5130000000000001E-3</v>
          </cell>
          <cell r="D49">
            <v>965697.36316899047</v>
          </cell>
          <cell r="E49">
            <v>23119.429009867243</v>
          </cell>
          <cell r="F49">
            <v>274447.19222099119</v>
          </cell>
          <cell r="G49">
            <v>263850.78725813539</v>
          </cell>
          <cell r="H49">
            <v>11.412513135403358</v>
          </cell>
        </row>
        <row r="50">
          <cell r="B50">
            <v>51</v>
          </cell>
          <cell r="C50">
            <v>3.9090000000000001E-3</v>
          </cell>
          <cell r="D50">
            <v>962304.86833217787</v>
          </cell>
          <cell r="E50">
            <v>21381.1697965249</v>
          </cell>
          <cell r="F50">
            <v>251327.76321112394</v>
          </cell>
          <cell r="G50">
            <v>241528.06038771669</v>
          </cell>
          <cell r="H50">
            <v>11.296297755746387</v>
          </cell>
        </row>
        <row r="51">
          <cell r="B51">
            <v>52</v>
          </cell>
          <cell r="C51">
            <v>4.3239999999999997E-3</v>
          </cell>
          <cell r="D51">
            <v>958543.21860186732</v>
          </cell>
          <cell r="E51">
            <v>19765.745525559432</v>
          </cell>
          <cell r="F51">
            <v>229946.59341459905</v>
          </cell>
          <cell r="G51">
            <v>220887.29338205096</v>
          </cell>
          <cell r="H51">
            <v>11.175257371214141</v>
          </cell>
        </row>
        <row r="52">
          <cell r="B52">
            <v>53</v>
          </cell>
          <cell r="C52">
            <v>4.7549999999999997E-3</v>
          </cell>
          <cell r="D52">
            <v>954398.47772463283</v>
          </cell>
          <cell r="E52">
            <v>18264.759574855605</v>
          </cell>
          <cell r="F52">
            <v>210180.84788903961</v>
          </cell>
          <cell r="G52">
            <v>201809.49975056411</v>
          </cell>
          <cell r="H52">
            <v>11.049118874161778</v>
          </cell>
        </row>
        <row r="53">
          <cell r="B53">
            <v>54</v>
          </cell>
          <cell r="C53">
            <v>5.1999999999999998E-3</v>
          </cell>
          <cell r="D53">
            <v>949860.3129630523</v>
          </cell>
          <cell r="E53">
            <v>16870.45071283264</v>
          </cell>
          <cell r="F53">
            <v>191916.08831418399</v>
          </cell>
          <cell r="G53">
            <v>184183.79840413568</v>
          </cell>
          <cell r="H53">
            <v>10.917538691721782</v>
          </cell>
        </row>
        <row r="54">
          <cell r="B54">
            <v>55</v>
          </cell>
          <cell r="C54">
            <v>5.6600000000000001E-3</v>
          </cell>
          <cell r="D54">
            <v>944921.03933564445</v>
          </cell>
          <cell r="E54">
            <v>15575.614263689942</v>
          </cell>
          <cell r="F54">
            <v>175045.63760135134</v>
          </cell>
          <cell r="G54">
            <v>167906.81439716011</v>
          </cell>
          <cell r="H54">
            <v>10.780108672091764</v>
          </cell>
        </row>
        <row r="55">
          <cell r="B55">
            <v>56</v>
          </cell>
          <cell r="C55">
            <v>6.1310000000000002E-3</v>
          </cell>
          <cell r="D55">
            <v>939572.78625300468</v>
          </cell>
          <cell r="E55">
            <v>14373.509315041725</v>
          </cell>
          <cell r="F55">
            <v>159470.02333766141</v>
          </cell>
          <cell r="G55">
            <v>152882.16490160063</v>
          </cell>
          <cell r="H55">
            <v>10.636384027776089</v>
          </cell>
        </row>
        <row r="56">
          <cell r="B56">
            <v>57</v>
          </cell>
          <cell r="C56">
            <v>6.6179999999999998E-3</v>
          </cell>
          <cell r="D56">
            <v>933812.26550048753</v>
          </cell>
          <cell r="E56">
            <v>13257.898217569564</v>
          </cell>
          <cell r="F56">
            <v>145096.51402261967</v>
          </cell>
          <cell r="G56">
            <v>139019.97733956695</v>
          </cell>
          <cell r="H56">
            <v>10.485823247257668</v>
          </cell>
        </row>
        <row r="57">
          <cell r="B57">
            <v>58</v>
          </cell>
          <cell r="C57">
            <v>7.1390000000000004E-3</v>
          </cell>
          <cell r="D57">
            <v>927632.29592740524</v>
          </cell>
          <cell r="E57">
            <v>12222.883941685093</v>
          </cell>
          <cell r="F57">
            <v>131838.6158050501</v>
          </cell>
          <cell r="G57">
            <v>126236.4606651111</v>
          </cell>
          <cell r="H57">
            <v>10.327878532380767</v>
          </cell>
        </row>
        <row r="58">
          <cell r="B58">
            <v>59</v>
          </cell>
          <cell r="C58">
            <v>7.7190000000000002E-3</v>
          </cell>
          <cell r="D58">
            <v>921009.92896677949</v>
          </cell>
          <cell r="E58">
            <v>11262.760810418007</v>
          </cell>
          <cell r="F58">
            <v>119615.731863365</v>
          </cell>
          <cell r="G58">
            <v>114453.63315859008</v>
          </cell>
          <cell r="H58">
            <v>10.162129435681608</v>
          </cell>
        </row>
        <row r="59">
          <cell r="B59">
            <v>60</v>
          </cell>
          <cell r="C59">
            <v>8.3840000000000008E-3</v>
          </cell>
          <cell r="D59">
            <v>913900.65332508495</v>
          </cell>
          <cell r="E59">
            <v>10371.994022944215</v>
          </cell>
          <cell r="F59">
            <v>108352.97105294699</v>
          </cell>
          <cell r="G59">
            <v>103599.14045909756</v>
          </cell>
          <cell r="H59">
            <v>9.9883532742038454</v>
          </cell>
        </row>
        <row r="60">
          <cell r="B60">
            <v>61</v>
          </cell>
          <cell r="C60">
            <v>9.1579999999999995E-3</v>
          </cell>
          <cell r="D60">
            <v>906238.51024760748</v>
          </cell>
          <cell r="E60">
            <v>9545.2763109567095</v>
          </cell>
          <cell r="F60">
            <v>97980.977030002774</v>
          </cell>
          <cell r="G60">
            <v>93606.058720814282</v>
          </cell>
          <cell r="H60">
            <v>9.8065321182339122</v>
          </cell>
        </row>
        <row r="61">
          <cell r="B61">
            <v>62</v>
          </cell>
          <cell r="C61">
            <v>1.0064E-2</v>
          </cell>
          <cell r="D61">
            <v>897939.17797075992</v>
          </cell>
          <cell r="E61">
            <v>8777.5969099776976</v>
          </cell>
          <cell r="F61">
            <v>88435.700719046057</v>
          </cell>
          <cell r="G61">
            <v>84412.635468639608</v>
          </cell>
          <cell r="H61">
            <v>9.6168275137681256</v>
          </cell>
        </row>
        <row r="62">
          <cell r="B62">
            <v>63</v>
          </cell>
          <cell r="C62">
            <v>1.1133000000000001E-2</v>
          </cell>
          <cell r="D62">
            <v>888902.31808366219</v>
          </cell>
          <cell r="E62">
            <v>8064.2776563115403</v>
          </cell>
          <cell r="F62">
            <v>79658.103809068358</v>
          </cell>
          <cell r="G62">
            <v>75961.976549925574</v>
          </cell>
          <cell r="H62">
            <v>9.41956363450279</v>
          </cell>
        </row>
        <row r="63">
          <cell r="B63">
            <v>64</v>
          </cell>
          <cell r="C63">
            <v>1.2390999999999999E-2</v>
          </cell>
          <cell r="D63">
            <v>879006.16857643682</v>
          </cell>
          <cell r="E63">
            <v>7400.926267437424</v>
          </cell>
          <cell r="F63">
            <v>71593.826152756825</v>
          </cell>
          <cell r="G63">
            <v>68201.73494684801</v>
          </cell>
          <cell r="H63">
            <v>9.2152971779926816</v>
          </cell>
        </row>
        <row r="64">
          <cell r="B64">
            <v>65</v>
          </cell>
          <cell r="C64">
            <v>1.3868E-2</v>
          </cell>
          <cell r="D64">
            <v>868114.40314160613</v>
          </cell>
          <cell r="E64">
            <v>6783.5001299838568</v>
          </cell>
          <cell r="F64">
            <v>64192.899885319406</v>
          </cell>
          <cell r="G64">
            <v>61083.795659076808</v>
          </cell>
          <cell r="H64">
            <v>9.0047607412992221</v>
          </cell>
        </row>
        <row r="65">
          <cell r="B65">
            <v>66</v>
          </cell>
          <cell r="C65">
            <v>1.5592E-2</v>
          </cell>
          <cell r="D65">
            <v>856075.39259883831</v>
          </cell>
          <cell r="E65">
            <v>6208.2845013282986</v>
          </cell>
          <cell r="F65">
            <v>57409.399755335551</v>
          </cell>
          <cell r="G65">
            <v>54563.936025560084</v>
          </cell>
          <cell r="H65">
            <v>8.7888910396883091</v>
          </cell>
        </row>
        <row r="66">
          <cell r="B66">
            <v>67</v>
          </cell>
          <cell r="C66">
            <v>1.7579000000000001E-2</v>
          </cell>
          <cell r="D66">
            <v>842727.46507743723</v>
          </cell>
          <cell r="E66">
            <v>5671.9117674093623</v>
          </cell>
          <cell r="F66">
            <v>51201.115254007251</v>
          </cell>
          <cell r="G66">
            <v>48601.489027277959</v>
          </cell>
          <cell r="H66">
            <v>8.568802023074598</v>
          </cell>
        </row>
        <row r="67">
          <cell r="B67">
            <v>68</v>
          </cell>
          <cell r="C67">
            <v>1.9803999999999999E-2</v>
          </cell>
          <cell r="D67">
            <v>827913.15896884096</v>
          </cell>
          <cell r="E67">
            <v>5171.4201674710666</v>
          </cell>
          <cell r="F67">
            <v>45529.203486597886</v>
          </cell>
          <cell r="G67">
            <v>43158.969243173648</v>
          </cell>
          <cell r="H67">
            <v>8.3456705983105781</v>
          </cell>
        </row>
        <row r="68">
          <cell r="B68">
            <v>69</v>
          </cell>
          <cell r="C68">
            <v>2.2228999999999999E-2</v>
          </cell>
          <cell r="D68">
            <v>811517.166768622</v>
          </cell>
          <cell r="E68">
            <v>4704.4133294426638</v>
          </cell>
          <cell r="F68">
            <v>40357.783319126822</v>
          </cell>
          <cell r="G68">
            <v>38201.593876465602</v>
          </cell>
          <cell r="H68">
            <v>8.1203736154262156</v>
          </cell>
        </row>
        <row r="69">
          <cell r="B69">
            <v>70</v>
          </cell>
          <cell r="C69">
            <v>2.4816999999999999E-2</v>
          </cell>
          <cell r="D69">
            <v>793477.9516685222</v>
          </cell>
          <cell r="E69">
            <v>4268.9920422668047</v>
          </cell>
          <cell r="F69">
            <v>35653.369989684157</v>
          </cell>
          <cell r="G69">
            <v>33696.74863697854</v>
          </cell>
          <cell r="H69">
            <v>7.8933734950430603</v>
          </cell>
        </row>
        <row r="70">
          <cell r="B70">
            <v>71</v>
          </cell>
          <cell r="C70">
            <v>2.7529999999999999E-2</v>
          </cell>
          <cell r="D70">
            <v>773786.20934196445</v>
          </cell>
          <cell r="E70">
            <v>3863.6180665929187</v>
          </cell>
          <cell r="F70">
            <v>31384.37794741735</v>
          </cell>
          <cell r="G70">
            <v>29613.553000228931</v>
          </cell>
          <cell r="H70">
            <v>7.6647206038000686</v>
          </cell>
        </row>
        <row r="71">
          <cell r="B71">
            <v>72</v>
          </cell>
          <cell r="C71">
            <v>3.0353999999999999E-2</v>
          </cell>
          <cell r="D71">
            <v>752483.87499878008</v>
          </cell>
          <cell r="E71">
            <v>3487.0094303662322</v>
          </cell>
          <cell r="F71">
            <v>27520.759880824429</v>
          </cell>
          <cell r="G71">
            <v>25922.547225239905</v>
          </cell>
          <cell r="H71">
            <v>7.4340341610482312</v>
          </cell>
        </row>
        <row r="72">
          <cell r="B72">
            <v>73</v>
          </cell>
          <cell r="C72">
            <v>3.3369999999999997E-2</v>
          </cell>
          <cell r="D72">
            <v>729642.97945706709</v>
          </cell>
          <cell r="E72">
            <v>3137.9719221502514</v>
          </cell>
          <cell r="F72">
            <v>24033.750450458196</v>
          </cell>
          <cell r="G72">
            <v>22595.513319472662</v>
          </cell>
          <cell r="H72">
            <v>7.2006741551687954</v>
          </cell>
        </row>
        <row r="73">
          <cell r="B73">
            <v>74</v>
          </cell>
          <cell r="C73">
            <v>3.6679999999999997E-2</v>
          </cell>
          <cell r="D73">
            <v>705294.79323258472</v>
          </cell>
          <cell r="E73">
            <v>2815.0884446478863</v>
          </cell>
          <cell r="F73">
            <v>20895.778528307943</v>
          </cell>
          <cell r="G73">
            <v>19605.529657844327</v>
          </cell>
          <cell r="H73">
            <v>6.9644453605423413</v>
          </cell>
        </row>
        <row r="74">
          <cell r="B74">
            <v>75</v>
          </cell>
          <cell r="C74">
            <v>4.0388E-2</v>
          </cell>
          <cell r="D74">
            <v>679424.58021681348</v>
          </cell>
          <cell r="E74">
            <v>2516.7805109032038</v>
          </cell>
          <cell r="F74">
            <v>18080.690083660058</v>
          </cell>
          <cell r="G74">
            <v>16927.165682829422</v>
          </cell>
          <cell r="H74">
            <v>6.7257218535734467</v>
          </cell>
        </row>
        <row r="75">
          <cell r="B75">
            <v>76</v>
          </cell>
          <cell r="C75">
            <v>4.4596999999999998E-2</v>
          </cell>
          <cell r="D75">
            <v>651983.98027101683</v>
          </cell>
          <cell r="E75">
            <v>2241.4225332982323</v>
          </cell>
          <cell r="F75">
            <v>15563.909572756853</v>
          </cell>
          <cell r="G75">
            <v>14536.59091166183</v>
          </cell>
          <cell r="H75">
            <v>6.4854308795902806</v>
          </cell>
        </row>
        <row r="76">
          <cell r="B76">
            <v>77</v>
          </cell>
          <cell r="C76">
            <v>4.9388000000000001E-2</v>
          </cell>
          <cell r="D76">
            <v>622907.45070287026</v>
          </cell>
          <cell r="E76">
            <v>1987.4355569194724</v>
          </cell>
          <cell r="F76">
            <v>13322.48703945862</v>
          </cell>
          <cell r="G76">
            <v>12411.579075870528</v>
          </cell>
          <cell r="H76">
            <v>6.2450221506092456</v>
          </cell>
        </row>
        <row r="77">
          <cell r="B77">
            <v>78</v>
          </cell>
          <cell r="C77">
            <v>5.4758000000000001E-2</v>
          </cell>
          <cell r="D77">
            <v>592143.29752755689</v>
          </cell>
          <cell r="E77">
            <v>1753.3921945562261</v>
          </cell>
          <cell r="F77">
            <v>11335.051482539147</v>
          </cell>
          <cell r="G77">
            <v>10531.413393367544</v>
          </cell>
          <cell r="H77">
            <v>6.0063079019426038</v>
          </cell>
        </row>
        <row r="78">
          <cell r="B78">
            <v>79</v>
          </cell>
          <cell r="C78">
            <v>6.0678000000000003E-2</v>
          </cell>
          <cell r="D78">
            <v>559718.714841543</v>
          </cell>
          <cell r="E78">
            <v>1538.1716424749109</v>
          </cell>
          <cell r="F78">
            <v>9581.6592879829204</v>
          </cell>
          <cell r="G78">
            <v>8876.6639518485863</v>
          </cell>
          <cell r="H78">
            <v>5.7709189967681862</v>
          </cell>
        </row>
        <row r="79">
          <cell r="B79">
            <v>80</v>
          </cell>
          <cell r="C79">
            <v>6.7125000000000004E-2</v>
          </cell>
          <cell r="D79">
            <v>525756.10266238789</v>
          </cell>
          <cell r="E79">
            <v>1340.9173675664208</v>
          </cell>
          <cell r="F79">
            <v>8043.4876455080093</v>
          </cell>
          <cell r="G79">
            <v>7428.9005187067332</v>
          </cell>
          <cell r="H79">
            <v>5.5401628007765744</v>
          </cell>
        </row>
        <row r="80">
          <cell r="B80">
            <v>81</v>
          </cell>
          <cell r="C80">
            <v>7.4069999999999997E-2</v>
          </cell>
          <cell r="D80">
            <v>490464.7242711751</v>
          </cell>
          <cell r="E80">
            <v>1160.9357673025754</v>
          </cell>
          <cell r="F80">
            <v>6702.5702779415888</v>
          </cell>
          <cell r="G80">
            <v>6170.4747179279084</v>
          </cell>
          <cell r="H80">
            <v>5.3150870975962388</v>
          </cell>
        </row>
        <row r="81">
          <cell r="B81">
            <v>82</v>
          </cell>
          <cell r="C81">
            <v>8.1484000000000001E-2</v>
          </cell>
          <cell r="D81">
            <v>454136.00214440917</v>
          </cell>
          <cell r="E81">
            <v>997.62900697770181</v>
          </cell>
          <cell r="F81">
            <v>5541.6345106390136</v>
          </cell>
          <cell r="G81">
            <v>5084.3878824409003</v>
          </cell>
          <cell r="H81">
            <v>5.096471580997787</v>
          </cell>
        </row>
        <row r="82">
          <cell r="B82">
            <v>83</v>
          </cell>
          <cell r="C82">
            <v>8.9319999999999997E-2</v>
          </cell>
          <cell r="D82">
            <v>417131.18414567411</v>
          </cell>
          <cell r="E82">
            <v>850.4298886061539</v>
          </cell>
          <cell r="F82">
            <v>4544.0055036613121</v>
          </cell>
          <cell r="G82">
            <v>4154.2251380501584</v>
          </cell>
          <cell r="H82">
            <v>4.8848531709755543</v>
          </cell>
        </row>
        <row r="83">
          <cell r="B83">
            <v>84</v>
          </cell>
          <cell r="C83">
            <v>9.7525000000000001E-2</v>
          </cell>
          <cell r="D83">
            <v>379873.02677778254</v>
          </cell>
          <cell r="E83">
            <v>718.76518882213691</v>
          </cell>
          <cell r="F83">
            <v>3693.5756150551579</v>
          </cell>
          <cell r="G83">
            <v>3364.1415701783453</v>
          </cell>
          <cell r="H83">
            <v>4.6804458848254322</v>
          </cell>
        </row>
        <row r="84">
          <cell r="B84">
            <v>85</v>
          </cell>
          <cell r="C84">
            <v>0.106047</v>
          </cell>
          <cell r="D84">
            <v>342825.90984127932</v>
          </cell>
          <cell r="E84">
            <v>602.0117065264576</v>
          </cell>
          <cell r="F84">
            <v>2974.8104262330207</v>
          </cell>
          <cell r="G84">
            <v>2698.8883940750611</v>
          </cell>
          <cell r="H84">
            <v>4.4831161334841063</v>
          </cell>
        </row>
        <row r="85">
          <cell r="B85">
            <v>86</v>
          </cell>
          <cell r="C85">
            <v>0.11483599999999999</v>
          </cell>
          <cell r="D85">
            <v>306470.25058034115</v>
          </cell>
          <cell r="E85">
            <v>499.46187571642344</v>
          </cell>
          <cell r="F85">
            <v>2372.7987197065631</v>
          </cell>
          <cell r="G85">
            <v>2143.8786933365359</v>
          </cell>
          <cell r="H85">
            <v>4.2923770513242401</v>
          </cell>
        </row>
        <row r="86">
          <cell r="B86">
            <v>87</v>
          </cell>
          <cell r="C86">
            <v>0.12417</v>
          </cell>
          <cell r="D86">
            <v>271276.4328846971</v>
          </cell>
          <cell r="E86">
            <v>410.30688794120869</v>
          </cell>
          <cell r="F86">
            <v>1873.3368439901396</v>
          </cell>
          <cell r="G86">
            <v>1685.279520350419</v>
          </cell>
          <cell r="H86">
            <v>4.1073634634958802</v>
          </cell>
        </row>
        <row r="87">
          <cell r="B87">
            <v>88</v>
          </cell>
          <cell r="C87">
            <v>0.13386999999999999</v>
          </cell>
          <cell r="D87">
            <v>237592.03821340427</v>
          </cell>
          <cell r="E87">
            <v>333.51190873832837</v>
          </cell>
          <cell r="F87">
            <v>1463.0299560489309</v>
          </cell>
          <cell r="G87">
            <v>1310.1703312105303</v>
          </cell>
          <cell r="H87">
            <v>3.9284064433167898</v>
          </cell>
        </row>
        <row r="88">
          <cell r="B88">
            <v>89</v>
          </cell>
          <cell r="C88">
            <v>0.14407300000000001</v>
          </cell>
          <cell r="D88">
            <v>205785.59205777585</v>
          </cell>
          <cell r="E88">
            <v>268.08786033923752</v>
          </cell>
          <cell r="F88">
            <v>1129.5180473106025</v>
          </cell>
          <cell r="G88">
            <v>1006.6444446551186</v>
          </cell>
          <cell r="H88">
            <v>3.7549049904061822</v>
          </cell>
        </row>
        <row r="89">
          <cell r="B89">
            <v>90</v>
          </cell>
          <cell r="C89">
            <v>0.154859</v>
          </cell>
          <cell r="D89">
            <v>176137.44445323592</v>
          </cell>
          <cell r="E89">
            <v>212.95929284137594</v>
          </cell>
          <cell r="F89">
            <v>861.43018697136483</v>
          </cell>
          <cell r="G89">
            <v>763.82384441906754</v>
          </cell>
          <cell r="H89">
            <v>3.5867129075602562</v>
          </cell>
        </row>
        <row r="90">
          <cell r="B90">
            <v>91</v>
          </cell>
          <cell r="C90">
            <v>0.16630700000000001</v>
          </cell>
          <cell r="D90">
            <v>148860.97594265227</v>
          </cell>
          <cell r="E90">
            <v>167.03538720301933</v>
          </cell>
          <cell r="F90">
            <v>648.47089412998889</v>
          </cell>
          <cell r="G90">
            <v>571.91300832860497</v>
          </cell>
          <cell r="H90">
            <v>3.4239032692724352</v>
          </cell>
        </row>
        <row r="91">
          <cell r="B91">
            <v>92</v>
          </cell>
          <cell r="C91">
            <v>0.17821400000000001</v>
          </cell>
          <cell r="D91">
            <v>124104.35361655759</v>
          </cell>
          <cell r="E91">
            <v>129.24012349275804</v>
          </cell>
          <cell r="F91">
            <v>481.43550692696954</v>
          </cell>
          <cell r="G91">
            <v>422.20045032612211</v>
          </cell>
          <cell r="H91">
            <v>3.2667908302469244</v>
          </cell>
        </row>
        <row r="92">
          <cell r="B92">
            <v>93</v>
          </cell>
          <cell r="C92">
            <v>0.19045999999999999</v>
          </cell>
          <cell r="D92">
            <v>101987.2203411364</v>
          </cell>
          <cell r="E92">
            <v>98.568653479925459</v>
          </cell>
          <cell r="F92">
            <v>352.19538343421152</v>
          </cell>
          <cell r="G92">
            <v>307.01808392257902</v>
          </cell>
          <cell r="H92">
            <v>3.1147639039738579</v>
          </cell>
        </row>
        <row r="93">
          <cell r="B93">
            <v>94</v>
          </cell>
          <cell r="C93">
            <v>0.20300699999999999</v>
          </cell>
          <cell r="D93">
            <v>82562.73435496357</v>
          </cell>
          <cell r="E93">
            <v>74.055932935627737</v>
          </cell>
          <cell r="F93">
            <v>253.62672995428605</v>
          </cell>
          <cell r="G93">
            <v>219.68442735879</v>
          </cell>
          <cell r="H93">
            <v>2.9664662728609219</v>
          </cell>
        </row>
        <row r="94">
          <cell r="B94">
            <v>95</v>
          </cell>
          <cell r="C94">
            <v>0.21790399999999999</v>
          </cell>
          <cell r="D94">
            <v>65801.921341765483</v>
          </cell>
          <cell r="E94">
            <v>54.776853975094909</v>
          </cell>
          <cell r="F94">
            <v>179.57079701865831</v>
          </cell>
          <cell r="G94">
            <v>154.4647389467398</v>
          </cell>
          <cell r="H94">
            <v>2.8198906606971157</v>
          </cell>
        </row>
        <row r="95">
          <cell r="B95">
            <v>96</v>
          </cell>
          <cell r="C95">
            <v>0.23408599999999999</v>
          </cell>
          <cell r="D95">
            <v>51463.419473709415</v>
          </cell>
          <cell r="E95">
            <v>39.759404535040211</v>
          </cell>
          <cell r="F95">
            <v>124.79394304356339</v>
          </cell>
          <cell r="G95">
            <v>106.57088263166996</v>
          </cell>
          <cell r="H95">
            <v>2.6803943338172576</v>
          </cell>
        </row>
        <row r="96">
          <cell r="B96">
            <v>97</v>
          </cell>
          <cell r="C96">
            <v>0.24843599999999999</v>
          </cell>
          <cell r="D96">
            <v>39416.553462786673</v>
          </cell>
          <cell r="E96">
            <v>28.261981034849921</v>
          </cell>
          <cell r="F96">
            <v>85.034538508523184</v>
          </cell>
          <cell r="G96">
            <v>72.081130534216967</v>
          </cell>
          <cell r="H96">
            <v>2.55046277348122</v>
          </cell>
        </row>
        <row r="97">
          <cell r="B97">
            <v>98</v>
          </cell>
          <cell r="C97">
            <v>0.26395400000000002</v>
          </cell>
          <cell r="D97">
            <v>29624.062586705804</v>
          </cell>
          <cell r="E97">
            <v>19.71293504823754</v>
          </cell>
          <cell r="F97">
            <v>56.77255747367326</v>
          </cell>
          <cell r="G97">
            <v>47.73746224323105</v>
          </cell>
          <cell r="H97">
            <v>2.4216313870267165</v>
          </cell>
        </row>
        <row r="98">
          <cell r="B98">
            <v>99</v>
          </cell>
          <cell r="C98">
            <v>0.28080300000000002</v>
          </cell>
          <cell r="D98">
            <v>21804.672770694458</v>
          </cell>
          <cell r="E98">
            <v>13.46601112808821</v>
          </cell>
          <cell r="F98">
            <v>37.05962242543572</v>
          </cell>
          <cell r="G98">
            <v>30.887700658395289</v>
          </cell>
          <cell r="H98">
            <v>2.293752794691212</v>
          </cell>
        </row>
        <row r="99">
          <cell r="B99">
            <v>100</v>
          </cell>
          <cell r="C99">
            <v>0.29915399999999998</v>
          </cell>
          <cell r="D99">
            <v>15681.855242665142</v>
          </cell>
          <cell r="E99">
            <v>8.9881343900581516</v>
          </cell>
          <cell r="F99">
            <v>23.593611297347508</v>
          </cell>
          <cell r="G99">
            <v>19.474049701904189</v>
          </cell>
          <cell r="H99">
            <v>2.1666398005179577</v>
          </cell>
        </row>
        <row r="100">
          <cell r="B100">
            <v>101</v>
          </cell>
          <cell r="C100">
            <v>0.319185</v>
          </cell>
          <cell r="D100">
            <v>10990.565519400896</v>
          </cell>
          <cell r="E100">
            <v>5.8462162735356813</v>
          </cell>
          <cell r="F100">
            <v>14.605476907289354</v>
          </cell>
          <cell r="G100">
            <v>11.925961115252168</v>
          </cell>
          <cell r="H100">
            <v>2.0399452495861174</v>
          </cell>
        </row>
        <row r="101">
          <cell r="B101">
            <v>102</v>
          </cell>
          <cell r="C101">
            <v>0.341086</v>
          </cell>
          <cell r="D101">
            <v>7482.5418640909202</v>
          </cell>
          <cell r="E101">
            <v>3.6939134406192062</v>
          </cell>
          <cell r="F101">
            <v>8.7592606337536729</v>
          </cell>
          <cell r="G101">
            <v>7.0662169734698699</v>
          </cell>
          <cell r="H101">
            <v>1.9129351802800687</v>
          </cell>
        </row>
        <row r="102">
          <cell r="B102">
            <v>103</v>
          </cell>
          <cell r="C102">
            <v>0.36505199999999999</v>
          </cell>
          <cell r="D102">
            <v>4930.3515898356045</v>
          </cell>
          <cell r="E102">
            <v>2.2589060610785747</v>
          </cell>
          <cell r="F102">
            <v>5.0653471931344676</v>
          </cell>
          <cell r="G102">
            <v>4.0300152484734539</v>
          </cell>
          <cell r="H102">
            <v>1.7840561490853746</v>
          </cell>
        </row>
        <row r="103">
          <cell r="B103">
            <v>104</v>
          </cell>
          <cell r="C103">
            <v>0.39310200000000001</v>
          </cell>
          <cell r="D103">
            <v>3130.5168812629377</v>
          </cell>
          <cell r="E103">
            <v>1.3311256479533355</v>
          </cell>
          <cell r="F103">
            <v>2.8064411320558933</v>
          </cell>
          <cell r="G103">
            <v>2.196341876743948</v>
          </cell>
          <cell r="H103">
            <v>1.6499883990072015</v>
          </cell>
        </row>
        <row r="104">
          <cell r="B104">
            <v>105</v>
          </cell>
          <cell r="C104">
            <v>0.427255</v>
          </cell>
          <cell r="D104">
            <v>1899.9044342047141</v>
          </cell>
          <cell r="E104">
            <v>0.74975173409891727</v>
          </cell>
          <cell r="F104">
            <v>1.4753154841025578</v>
          </cell>
          <cell r="G104">
            <v>1.131679272640554</v>
          </cell>
          <cell r="H104">
            <v>1.5094053420238542</v>
          </cell>
        </row>
        <row r="105">
          <cell r="B105">
            <v>106</v>
          </cell>
          <cell r="C105">
            <v>0.46953099999999998</v>
          </cell>
          <cell r="D105">
            <v>1088.160765168579</v>
          </cell>
          <cell r="E105">
            <v>0.39853044728212006</v>
          </cell>
          <cell r="F105">
            <v>0.7255637500036406</v>
          </cell>
          <cell r="G105">
            <v>0.5429039616660023</v>
          </cell>
          <cell r="H105">
            <v>1.362264703659342</v>
          </cell>
        </row>
        <row r="106">
          <cell r="B106">
            <v>107</v>
          </cell>
          <cell r="C106">
            <v>0.52194499999999999</v>
          </cell>
          <cell r="D106">
            <v>577.23555293821107</v>
          </cell>
          <cell r="E106">
            <v>0.1962023645840362</v>
          </cell>
          <cell r="F106">
            <v>0.32703330272152054</v>
          </cell>
          <cell r="G106">
            <v>0.2371072189538373</v>
          </cell>
          <cell r="H106">
            <v>1.2084829836608875</v>
          </cell>
        </row>
        <row r="107">
          <cell r="B107">
            <v>108</v>
          </cell>
          <cell r="C107">
            <v>0.58651799999999998</v>
          </cell>
          <cell r="D107">
            <v>275.95034225987649</v>
          </cell>
          <cell r="E107">
            <v>8.7049207796957254E-2</v>
          </cell>
          <cell r="F107">
            <v>0.13083093813748436</v>
          </cell>
          <cell r="G107">
            <v>9.093338456387895E-2</v>
          </cell>
          <cell r="H107">
            <v>1.0446204723193067</v>
          </cell>
        </row>
        <row r="108">
          <cell r="B108">
            <v>109</v>
          </cell>
          <cell r="C108">
            <v>0.66526799999999997</v>
          </cell>
          <cell r="D108">
            <v>114.10049941829826</v>
          </cell>
          <cell r="E108">
            <v>3.3404436694479338E-2</v>
          </cell>
          <cell r="F108">
            <v>4.3781730340527097E-2</v>
          </cell>
          <cell r="G108">
            <v>2.8471363522224069E-2</v>
          </cell>
          <cell r="H108">
            <v>0.85232281515854613</v>
          </cell>
        </row>
        <row r="109">
          <cell r="B109">
            <v>110</v>
          </cell>
          <cell r="C109">
            <v>0.76021499999999997</v>
          </cell>
          <cell r="D109">
            <v>38.193088371285818</v>
          </cell>
          <cell r="E109">
            <v>1.0377293646047758E-2</v>
          </cell>
          <cell r="F109">
            <v>1.0377293646047758E-2</v>
          </cell>
          <cell r="G109">
            <v>5.621034058275869E-3</v>
          </cell>
          <cell r="H109">
            <v>0.54166666666666663</v>
          </cell>
        </row>
      </sheetData>
      <sheetData sheetId="2"/>
      <sheetData sheetId="3"/>
      <sheetData sheetId="4"/>
      <sheetData sheetId="5"/>
      <sheetData sheetId="6"/>
      <sheetData sheetId="7"/>
      <sheetData sheetId="8"/>
      <sheetData sheetId="9"/>
      <sheetData sheetId="10"/>
      <sheetData sheetId="11"/>
      <sheetData sheetId="12"/>
      <sheetData sheetId="13">
        <row r="52">
          <cell r="E52">
            <v>2315632</v>
          </cell>
          <cell r="I52">
            <v>2260824</v>
          </cell>
        </row>
      </sheetData>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tures"/>
      <sheetName val="GasServices"/>
      <sheetName val="PhyGasTerm"/>
      <sheetName val="Spot&amp;Imbalance"/>
      <sheetName val="BasisSwap"/>
      <sheetName val="FFSwap"/>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1"/>
      <sheetName val="Input2"/>
      <sheetName val="Benefit Obligations"/>
      <sheetName val="Plan Assets"/>
      <sheetName val="Funded Status"/>
      <sheetName val="Cash Flow and Cost"/>
    </sheetNames>
    <sheetDataSet>
      <sheetData sheetId="0">
        <row r="6">
          <cell r="B6">
            <v>2003</v>
          </cell>
        </row>
        <row r="7">
          <cell r="B7">
            <v>2002</v>
          </cell>
        </row>
      </sheetData>
      <sheetData sheetId="1"/>
      <sheetData sheetId="2"/>
      <sheetData sheetId="3"/>
      <sheetData sheetId="4"/>
      <sheetData sheetId="5"/>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eters"/>
      <sheetName val="2003 LS"/>
      <sheetName val="PSC"/>
      <sheetName val="SI-2"/>
      <sheetName val="aoci 6.30.03 5.5%"/>
      <sheetName val="GL normal op"/>
      <sheetName val="GL frm ac"/>
      <sheetName val="Alloc - 03 exp"/>
      <sheetName val="Proj alloc - 04 exp"/>
      <sheetName val="Alloc - 03 exp CB7"/>
      <sheetName val="Proj alloc - 04 exp CB7"/>
      <sheetName val="PENS EXP Comb"/>
      <sheetName val="PENS EXP Srp"/>
      <sheetName val="PENS EXP CB7"/>
      <sheetName val="abo sens"/>
      <sheetName val="valout inact"/>
      <sheetName val="valout act "/>
      <sheetName val="valout CB7"/>
      <sheetName val="abo growth"/>
    </sheetNames>
    <sheetDataSet>
      <sheetData sheetId="0">
        <row r="16">
          <cell r="D16">
            <v>5.5E-2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ivers"/>
      <sheetName val="Projections"/>
      <sheetName val="Macro"/>
      <sheetName val="MAIN"/>
      <sheetName val="Valuation"/>
      <sheetName val="US$"/>
      <sheetName val="Ajustes"/>
      <sheetName val="DIV INC"/>
      <sheetName val="Developer Notes"/>
      <sheetName val="LTM"/>
      <sheetName val="Toggles"/>
      <sheetName val="Data"/>
      <sheetName val="dPrint"/>
      <sheetName val="DropZone"/>
      <sheetName val="mProcess"/>
      <sheetName val="mlError"/>
      <sheetName val="mGlobals"/>
      <sheetName val="mMain"/>
      <sheetName val="mToggles"/>
      <sheetName val="mcFunctions"/>
      <sheetName val="mMisc"/>
      <sheetName val="mdPrint"/>
      <sheetName val="Dispatch"/>
      <sheetName val="IRD_Chile_ABR2002"/>
      <sheetName val="Btu&lt;=&gt;Therms&lt;=&gt;C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461">
          <cell r="G461">
            <v>0</v>
          </cell>
          <cell r="H461">
            <v>0</v>
          </cell>
          <cell r="I461">
            <v>33480.398999999998</v>
          </cell>
          <cell r="J461">
            <v>34821.898000000001</v>
          </cell>
          <cell r="L461">
            <v>0</v>
          </cell>
          <cell r="M461">
            <v>33480.398999999998</v>
          </cell>
          <cell r="N461">
            <v>34821.898000000001</v>
          </cell>
        </row>
        <row r="463">
          <cell r="G463">
            <v>0</v>
          </cell>
          <cell r="H463">
            <v>0</v>
          </cell>
          <cell r="I463">
            <v>21802.706999999999</v>
          </cell>
          <cell r="J463">
            <v>23807.432000000001</v>
          </cell>
          <cell r="L463">
            <v>0</v>
          </cell>
          <cell r="M463">
            <v>21802.706999999999</v>
          </cell>
          <cell r="N463">
            <v>23807.432000000001</v>
          </cell>
        </row>
        <row r="464">
          <cell r="G464">
            <v>0</v>
          </cell>
          <cell r="H464">
            <v>0</v>
          </cell>
          <cell r="I464">
            <v>0</v>
          </cell>
          <cell r="J464">
            <v>0</v>
          </cell>
          <cell r="L464">
            <v>0</v>
          </cell>
          <cell r="M464">
            <v>0</v>
          </cell>
          <cell r="N464">
            <v>0</v>
          </cell>
        </row>
        <row r="465">
          <cell r="G465" t="str">
            <v>______</v>
          </cell>
          <cell r="H465" t="str">
            <v>______</v>
          </cell>
          <cell r="I465" t="str">
            <v>______</v>
          </cell>
          <cell r="J465" t="str">
            <v>______</v>
          </cell>
          <cell r="L465" t="str">
            <v>______</v>
          </cell>
          <cell r="M465" t="str">
            <v>______</v>
          </cell>
          <cell r="N465" t="str">
            <v>______</v>
          </cell>
        </row>
        <row r="466">
          <cell r="G466">
            <v>0</v>
          </cell>
          <cell r="H466">
            <v>0</v>
          </cell>
          <cell r="I466">
            <v>11677.691999999999</v>
          </cell>
          <cell r="J466">
            <v>11014.466</v>
          </cell>
          <cell r="L466">
            <v>0</v>
          </cell>
          <cell r="M466">
            <v>11677.691999999999</v>
          </cell>
          <cell r="N466">
            <v>11014.466</v>
          </cell>
        </row>
        <row r="468">
          <cell r="G468">
            <v>0</v>
          </cell>
          <cell r="H468">
            <v>0</v>
          </cell>
          <cell r="I468">
            <v>1181.8440000000001</v>
          </cell>
          <cell r="J468">
            <v>1328.3879999999999</v>
          </cell>
          <cell r="L468">
            <v>0</v>
          </cell>
          <cell r="M468">
            <v>1181.8440000000001</v>
          </cell>
          <cell r="N468">
            <v>1328.3879999999999</v>
          </cell>
        </row>
        <row r="469">
          <cell r="G469">
            <v>0</v>
          </cell>
          <cell r="H469">
            <v>0</v>
          </cell>
          <cell r="I469">
            <v>0</v>
          </cell>
          <cell r="J469">
            <v>0</v>
          </cell>
          <cell r="L469">
            <v>0</v>
          </cell>
          <cell r="M469">
            <v>0</v>
          </cell>
          <cell r="N469">
            <v>0</v>
          </cell>
        </row>
        <row r="470">
          <cell r="G470" t="str">
            <v>______</v>
          </cell>
          <cell r="H470" t="str">
            <v>______</v>
          </cell>
          <cell r="I470" t="str">
            <v>______</v>
          </cell>
          <cell r="J470" t="str">
            <v>______</v>
          </cell>
          <cell r="L470" t="str">
            <v>______</v>
          </cell>
          <cell r="M470" t="str">
            <v>______</v>
          </cell>
          <cell r="N470" t="str">
            <v>______</v>
          </cell>
        </row>
        <row r="471">
          <cell r="G471">
            <v>0</v>
          </cell>
          <cell r="H471">
            <v>0</v>
          </cell>
          <cell r="I471">
            <v>10495.847999999998</v>
          </cell>
          <cell r="J471">
            <v>9686.0780000000013</v>
          </cell>
          <cell r="L471">
            <v>0</v>
          </cell>
          <cell r="M471">
            <v>10495.847999999998</v>
          </cell>
          <cell r="N471">
            <v>9686.0780000000013</v>
          </cell>
        </row>
        <row r="473">
          <cell r="G473">
            <v>0</v>
          </cell>
          <cell r="H473">
            <v>0</v>
          </cell>
          <cell r="I473">
            <v>0</v>
          </cell>
          <cell r="J473">
            <v>0</v>
          </cell>
          <cell r="L473">
            <v>0</v>
          </cell>
          <cell r="M473">
            <v>0</v>
          </cell>
          <cell r="N473">
            <v>0</v>
          </cell>
        </row>
        <row r="474">
          <cell r="G474">
            <v>0</v>
          </cell>
          <cell r="H474">
            <v>0</v>
          </cell>
          <cell r="I474">
            <v>0</v>
          </cell>
          <cell r="J474">
            <v>0</v>
          </cell>
          <cell r="L474">
            <v>0</v>
          </cell>
          <cell r="M474">
            <v>0</v>
          </cell>
          <cell r="N474">
            <v>0</v>
          </cell>
        </row>
        <row r="475">
          <cell r="G475">
            <v>0</v>
          </cell>
          <cell r="H475">
            <v>0</v>
          </cell>
          <cell r="I475">
            <v>0</v>
          </cell>
          <cell r="J475">
            <v>0</v>
          </cell>
          <cell r="L475">
            <v>0</v>
          </cell>
          <cell r="M475">
            <v>0</v>
          </cell>
          <cell r="N475">
            <v>0</v>
          </cell>
        </row>
        <row r="477">
          <cell r="G477">
            <v>0</v>
          </cell>
          <cell r="H477">
            <v>0</v>
          </cell>
          <cell r="I477">
            <v>10495.847999999998</v>
          </cell>
          <cell r="J477">
            <v>9686.0780000000013</v>
          </cell>
          <cell r="L477">
            <v>0</v>
          </cell>
          <cell r="M477">
            <v>10495.847999999998</v>
          </cell>
          <cell r="N477">
            <v>9686.0780000000013</v>
          </cell>
        </row>
        <row r="480">
          <cell r="G480">
            <v>0</v>
          </cell>
          <cell r="H480">
            <v>0</v>
          </cell>
          <cell r="I480">
            <v>1398.5070000000001</v>
          </cell>
          <cell r="J480">
            <v>1452.394</v>
          </cell>
          <cell r="L480">
            <v>0</v>
          </cell>
          <cell r="M480">
            <v>1398.5070000000001</v>
          </cell>
          <cell r="N480">
            <v>1452.394</v>
          </cell>
        </row>
        <row r="481">
          <cell r="G481" t="str">
            <v>______</v>
          </cell>
          <cell r="H481" t="str">
            <v>______</v>
          </cell>
          <cell r="I481" t="str">
            <v>______</v>
          </cell>
          <cell r="J481" t="str">
            <v>______</v>
          </cell>
          <cell r="L481" t="str">
            <v>______</v>
          </cell>
          <cell r="M481" t="str">
            <v>______</v>
          </cell>
          <cell r="N481" t="str">
            <v>______</v>
          </cell>
        </row>
        <row r="482">
          <cell r="G482">
            <v>0</v>
          </cell>
          <cell r="H482">
            <v>0</v>
          </cell>
          <cell r="I482">
            <v>9097.3409999999985</v>
          </cell>
          <cell r="J482">
            <v>8233.6840000000011</v>
          </cell>
          <cell r="L482">
            <v>0</v>
          </cell>
          <cell r="M482">
            <v>9097.3409999999985</v>
          </cell>
          <cell r="N482">
            <v>8233.6840000000011</v>
          </cell>
        </row>
        <row r="484">
          <cell r="G484">
            <v>0</v>
          </cell>
          <cell r="H484">
            <v>0</v>
          </cell>
          <cell r="I484">
            <v>0</v>
          </cell>
          <cell r="J484">
            <v>0</v>
          </cell>
          <cell r="L484">
            <v>0</v>
          </cell>
          <cell r="M484">
            <v>0</v>
          </cell>
          <cell r="N484">
            <v>0</v>
          </cell>
        </row>
        <row r="485">
          <cell r="G485">
            <v>0</v>
          </cell>
          <cell r="H485">
            <v>0</v>
          </cell>
          <cell r="I485">
            <v>108.267</v>
          </cell>
          <cell r="J485">
            <v>111.08199999999999</v>
          </cell>
          <cell r="L485">
            <v>0</v>
          </cell>
          <cell r="M485">
            <v>108.267</v>
          </cell>
          <cell r="N485">
            <v>111.08199999999999</v>
          </cell>
        </row>
        <row r="486">
          <cell r="G486" t="str">
            <v>______</v>
          </cell>
          <cell r="H486" t="str">
            <v>______</v>
          </cell>
          <cell r="I486" t="str">
            <v>______</v>
          </cell>
          <cell r="J486" t="str">
            <v>______</v>
          </cell>
          <cell r="L486" t="str">
            <v>______</v>
          </cell>
          <cell r="M486" t="str">
            <v>______</v>
          </cell>
          <cell r="N486" t="str">
            <v>______</v>
          </cell>
        </row>
        <row r="487">
          <cell r="G487">
            <v>0</v>
          </cell>
          <cell r="H487">
            <v>0</v>
          </cell>
          <cell r="I487">
            <v>8989.0739999999987</v>
          </cell>
          <cell r="J487">
            <v>8122.6020000000008</v>
          </cell>
          <cell r="L487">
            <v>0</v>
          </cell>
          <cell r="M487">
            <v>8989.0739999999987</v>
          </cell>
          <cell r="N487">
            <v>8122.6020000000008</v>
          </cell>
        </row>
        <row r="490">
          <cell r="G490">
            <v>0</v>
          </cell>
          <cell r="H490">
            <v>0</v>
          </cell>
          <cell r="I490">
            <v>1522.14</v>
          </cell>
          <cell r="J490">
            <v>3232.6390000000001</v>
          </cell>
          <cell r="L490">
            <v>0</v>
          </cell>
          <cell r="M490">
            <v>1522.14</v>
          </cell>
          <cell r="N490">
            <v>3232.6390000000001</v>
          </cell>
        </row>
        <row r="510">
          <cell r="G510" t="str">
            <v>______</v>
          </cell>
          <cell r="H510" t="str">
            <v>______</v>
          </cell>
          <cell r="I510" t="str">
            <v>______</v>
          </cell>
          <cell r="J510" t="str">
            <v>______</v>
          </cell>
          <cell r="L510" t="str">
            <v>______</v>
          </cell>
          <cell r="M510" t="str">
            <v>______</v>
          </cell>
          <cell r="N510" t="str">
            <v>______</v>
          </cell>
        </row>
        <row r="511">
          <cell r="G511">
            <v>0</v>
          </cell>
          <cell r="H511">
            <v>0</v>
          </cell>
          <cell r="I511">
            <v>1522.14</v>
          </cell>
          <cell r="J511">
            <v>3232.6390000000001</v>
          </cell>
          <cell r="L511">
            <v>0</v>
          </cell>
          <cell r="M511">
            <v>1522.14</v>
          </cell>
          <cell r="N511">
            <v>3232.6390000000001</v>
          </cell>
        </row>
        <row r="512">
          <cell r="G512">
            <v>0</v>
          </cell>
          <cell r="H512">
            <v>0</v>
          </cell>
          <cell r="I512">
            <v>1522.14</v>
          </cell>
          <cell r="J512">
            <v>3232.6390000000001</v>
          </cell>
          <cell r="L512">
            <v>0</v>
          </cell>
          <cell r="M512">
            <v>1522.14</v>
          </cell>
          <cell r="N512">
            <v>3232.6390000000001</v>
          </cell>
        </row>
        <row r="514">
          <cell r="G514">
            <v>0</v>
          </cell>
          <cell r="H514">
            <v>0</v>
          </cell>
          <cell r="I514">
            <v>389.32600000000002</v>
          </cell>
          <cell r="J514">
            <v>49.253999999999998</v>
          </cell>
          <cell r="L514">
            <v>0</v>
          </cell>
          <cell r="M514">
            <v>389.32600000000002</v>
          </cell>
          <cell r="N514">
            <v>49.253999999999998</v>
          </cell>
        </row>
        <row r="515">
          <cell r="G515">
            <v>0</v>
          </cell>
          <cell r="H515">
            <v>0</v>
          </cell>
          <cell r="I515">
            <v>2766.8510000000001</v>
          </cell>
          <cell r="J515">
            <v>3414.6979999999999</v>
          </cell>
          <cell r="L515">
            <v>0</v>
          </cell>
          <cell r="M515">
            <v>2766.8510000000001</v>
          </cell>
          <cell r="N515">
            <v>3414.6979999999999</v>
          </cell>
        </row>
        <row r="516">
          <cell r="G516">
            <v>0</v>
          </cell>
          <cell r="H516">
            <v>0</v>
          </cell>
          <cell r="I516">
            <v>-371.13499999999999</v>
          </cell>
          <cell r="J516">
            <v>-423.15300000000002</v>
          </cell>
          <cell r="L516">
            <v>0</v>
          </cell>
          <cell r="M516">
            <v>-371.13499999999999</v>
          </cell>
          <cell r="N516">
            <v>-423.15300000000002</v>
          </cell>
        </row>
        <row r="517">
          <cell r="G517">
            <v>0</v>
          </cell>
          <cell r="H517">
            <v>0</v>
          </cell>
          <cell r="I517">
            <v>-244.965</v>
          </cell>
          <cell r="J517">
            <v>-2400.663</v>
          </cell>
          <cell r="L517">
            <v>0</v>
          </cell>
          <cell r="M517">
            <v>-244.965</v>
          </cell>
          <cell r="N517">
            <v>-2400.663</v>
          </cell>
        </row>
        <row r="518">
          <cell r="G518">
            <v>0</v>
          </cell>
          <cell r="H518">
            <v>0</v>
          </cell>
          <cell r="I518">
            <v>0</v>
          </cell>
          <cell r="J518">
            <v>0</v>
          </cell>
          <cell r="L518">
            <v>0</v>
          </cell>
          <cell r="M518">
            <v>0</v>
          </cell>
          <cell r="N518">
            <v>0</v>
          </cell>
        </row>
        <row r="519">
          <cell r="G519" t="str">
            <v>______</v>
          </cell>
          <cell r="H519" t="str">
            <v>______</v>
          </cell>
          <cell r="I519" t="str">
            <v>______</v>
          </cell>
          <cell r="J519" t="str">
            <v>______</v>
          </cell>
          <cell r="L519" t="str">
            <v>______</v>
          </cell>
          <cell r="M519" t="str">
            <v>______</v>
          </cell>
          <cell r="N519" t="str">
            <v>______</v>
          </cell>
        </row>
        <row r="520">
          <cell r="G520">
            <v>0</v>
          </cell>
          <cell r="H520">
            <v>0</v>
          </cell>
          <cell r="I520">
            <v>10007.010999999999</v>
          </cell>
          <cell r="J520">
            <v>5530.0990000000002</v>
          </cell>
          <cell r="L520">
            <v>0</v>
          </cell>
          <cell r="M520">
            <v>10007.010999999999</v>
          </cell>
          <cell r="N520">
            <v>5530.0990000000002</v>
          </cell>
        </row>
        <row r="522">
          <cell r="G522">
            <v>1996</v>
          </cell>
          <cell r="H522">
            <v>1997</v>
          </cell>
          <cell r="I522">
            <v>1998</v>
          </cell>
          <cell r="J522">
            <v>1999</v>
          </cell>
          <cell r="L522">
            <v>1998</v>
          </cell>
          <cell r="M522">
            <v>1999</v>
          </cell>
          <cell r="N522">
            <v>2000</v>
          </cell>
        </row>
        <row r="525">
          <cell r="G525">
            <v>0</v>
          </cell>
          <cell r="H525">
            <v>0</v>
          </cell>
          <cell r="I525">
            <v>1521.6320000000001</v>
          </cell>
          <cell r="J525">
            <v>1120.03</v>
          </cell>
          <cell r="L525">
            <v>0</v>
          </cell>
          <cell r="M525">
            <v>1521.6320000000001</v>
          </cell>
          <cell r="N525">
            <v>1120.03</v>
          </cell>
        </row>
        <row r="526">
          <cell r="G526">
            <v>0</v>
          </cell>
          <cell r="H526">
            <v>0</v>
          </cell>
          <cell r="I526">
            <v>0</v>
          </cell>
          <cell r="J526">
            <v>0</v>
          </cell>
          <cell r="L526">
            <v>0</v>
          </cell>
          <cell r="M526">
            <v>0</v>
          </cell>
          <cell r="N526">
            <v>0</v>
          </cell>
        </row>
        <row r="527">
          <cell r="G527" t="str">
            <v>______</v>
          </cell>
          <cell r="H527" t="str">
            <v>______</v>
          </cell>
          <cell r="I527" t="str">
            <v>______</v>
          </cell>
          <cell r="J527" t="str">
            <v>______</v>
          </cell>
          <cell r="L527" t="str">
            <v>______</v>
          </cell>
          <cell r="M527" t="str">
            <v>______</v>
          </cell>
          <cell r="N527" t="str">
            <v>______</v>
          </cell>
        </row>
        <row r="528">
          <cell r="G528">
            <v>0</v>
          </cell>
          <cell r="H528">
            <v>0</v>
          </cell>
          <cell r="I528">
            <v>1521.6320000000001</v>
          </cell>
          <cell r="J528">
            <v>1120.03</v>
          </cell>
          <cell r="L528">
            <v>0</v>
          </cell>
          <cell r="M528">
            <v>1521.6320000000001</v>
          </cell>
          <cell r="N528">
            <v>1120.03</v>
          </cell>
        </row>
        <row r="529">
          <cell r="G529" t="str">
            <v>______</v>
          </cell>
          <cell r="H529" t="str">
            <v>______</v>
          </cell>
          <cell r="I529" t="str">
            <v>______</v>
          </cell>
          <cell r="J529" t="str">
            <v>______</v>
          </cell>
          <cell r="L529" t="str">
            <v>______</v>
          </cell>
          <cell r="M529" t="str">
            <v>______</v>
          </cell>
          <cell r="N529" t="str">
            <v>______</v>
          </cell>
        </row>
        <row r="530">
          <cell r="G530">
            <v>0</v>
          </cell>
          <cell r="H530">
            <v>0</v>
          </cell>
          <cell r="I530">
            <v>8485.378999999999</v>
          </cell>
          <cell r="J530">
            <v>4410.0690000000004</v>
          </cell>
          <cell r="L530">
            <v>0</v>
          </cell>
          <cell r="M530">
            <v>8485.378999999999</v>
          </cell>
          <cell r="N530">
            <v>4410.0690000000004</v>
          </cell>
        </row>
        <row r="532">
          <cell r="G532">
            <v>0</v>
          </cell>
          <cell r="H532">
            <v>0</v>
          </cell>
          <cell r="I532">
            <v>4033.7379999999994</v>
          </cell>
          <cell r="J532">
            <v>7905.8410000000003</v>
          </cell>
          <cell r="L532">
            <v>0</v>
          </cell>
          <cell r="M532">
            <v>4033.7379999999994</v>
          </cell>
          <cell r="N532">
            <v>7905.8410000000003</v>
          </cell>
        </row>
        <row r="533">
          <cell r="G533">
            <v>0</v>
          </cell>
          <cell r="H533">
            <v>0</v>
          </cell>
          <cell r="I533">
            <v>0</v>
          </cell>
          <cell r="J533">
            <v>0</v>
          </cell>
          <cell r="L533">
            <v>0</v>
          </cell>
          <cell r="M533">
            <v>0</v>
          </cell>
          <cell r="N533">
            <v>0</v>
          </cell>
        </row>
        <row r="534">
          <cell r="G534">
            <v>0</v>
          </cell>
          <cell r="H534">
            <v>0</v>
          </cell>
          <cell r="I534">
            <v>0</v>
          </cell>
          <cell r="J534">
            <v>0</v>
          </cell>
          <cell r="L534">
            <v>0</v>
          </cell>
          <cell r="M534">
            <v>0</v>
          </cell>
          <cell r="N534">
            <v>0</v>
          </cell>
        </row>
        <row r="535">
          <cell r="G535">
            <v>0</v>
          </cell>
          <cell r="H535">
            <v>0</v>
          </cell>
          <cell r="I535">
            <v>37.545999999999999</v>
          </cell>
          <cell r="J535">
            <v>462.97</v>
          </cell>
          <cell r="L535">
            <v>0</v>
          </cell>
          <cell r="M535">
            <v>37.545999999999999</v>
          </cell>
          <cell r="N535">
            <v>462.97</v>
          </cell>
        </row>
        <row r="536">
          <cell r="G536">
            <v>0</v>
          </cell>
          <cell r="H536">
            <v>0</v>
          </cell>
          <cell r="I536">
            <v>0</v>
          </cell>
          <cell r="J536">
            <v>0</v>
          </cell>
          <cell r="L536">
            <v>0</v>
          </cell>
          <cell r="M536">
            <v>0</v>
          </cell>
          <cell r="N536">
            <v>0</v>
          </cell>
        </row>
        <row r="537">
          <cell r="G537">
            <v>0</v>
          </cell>
          <cell r="H537">
            <v>0</v>
          </cell>
          <cell r="I537">
            <v>0</v>
          </cell>
          <cell r="J537">
            <v>0</v>
          </cell>
          <cell r="L537">
            <v>0</v>
          </cell>
          <cell r="M537">
            <v>0</v>
          </cell>
          <cell r="N537">
            <v>0</v>
          </cell>
        </row>
        <row r="538">
          <cell r="G538" t="str">
            <v>______</v>
          </cell>
          <cell r="H538" t="str">
            <v>______</v>
          </cell>
          <cell r="I538" t="str">
            <v>______</v>
          </cell>
          <cell r="J538" t="str">
            <v>______</v>
          </cell>
          <cell r="L538" t="str">
            <v>______</v>
          </cell>
          <cell r="M538" t="str">
            <v>______</v>
          </cell>
          <cell r="N538" t="str">
            <v>______</v>
          </cell>
        </row>
        <row r="539">
          <cell r="G539">
            <v>0</v>
          </cell>
          <cell r="H539">
            <v>0</v>
          </cell>
          <cell r="I539">
            <v>12556.662999999999</v>
          </cell>
          <cell r="J539">
            <v>12778.880000000001</v>
          </cell>
          <cell r="L539">
            <v>0</v>
          </cell>
          <cell r="M539">
            <v>12556.662999999999</v>
          </cell>
          <cell r="N539">
            <v>12778.880000000001</v>
          </cell>
        </row>
        <row r="548">
          <cell r="G548">
            <v>0</v>
          </cell>
          <cell r="H548">
            <v>0</v>
          </cell>
          <cell r="I548">
            <v>12556.662999999999</v>
          </cell>
          <cell r="J548">
            <v>12778.880000000001</v>
          </cell>
          <cell r="L548">
            <v>0</v>
          </cell>
          <cell r="M548">
            <v>12556.662999999999</v>
          </cell>
          <cell r="N548">
            <v>12778.880000000001</v>
          </cell>
        </row>
        <row r="550">
          <cell r="G550">
            <v>0</v>
          </cell>
          <cell r="H550">
            <v>0</v>
          </cell>
          <cell r="I550">
            <v>1398.5070000000001</v>
          </cell>
          <cell r="J550">
            <v>1452.394</v>
          </cell>
          <cell r="L550">
            <v>0</v>
          </cell>
          <cell r="M550">
            <v>1398.5070000000001</v>
          </cell>
          <cell r="N550">
            <v>1452.394</v>
          </cell>
        </row>
        <row r="551">
          <cell r="G551">
            <v>0</v>
          </cell>
          <cell r="H551">
            <v>0</v>
          </cell>
          <cell r="I551">
            <v>108.267</v>
          </cell>
          <cell r="J551">
            <v>111.08199999999999</v>
          </cell>
          <cell r="L551">
            <v>0</v>
          </cell>
          <cell r="M551">
            <v>108.267</v>
          </cell>
          <cell r="N551">
            <v>111.08199999999999</v>
          </cell>
        </row>
        <row r="552">
          <cell r="G552">
            <v>0</v>
          </cell>
          <cell r="H552">
            <v>0</v>
          </cell>
          <cell r="I552">
            <v>0</v>
          </cell>
          <cell r="J552">
            <v>0</v>
          </cell>
          <cell r="L552">
            <v>0</v>
          </cell>
          <cell r="M552">
            <v>0</v>
          </cell>
          <cell r="N552">
            <v>0</v>
          </cell>
        </row>
        <row r="553">
          <cell r="G553">
            <v>0</v>
          </cell>
          <cell r="H553">
            <v>0</v>
          </cell>
          <cell r="I553">
            <v>-4033.7379999999994</v>
          </cell>
          <cell r="J553">
            <v>-7905.8410000000003</v>
          </cell>
          <cell r="L553">
            <v>0</v>
          </cell>
          <cell r="M553">
            <v>-4033.7379999999994</v>
          </cell>
          <cell r="N553">
            <v>-7905.8410000000003</v>
          </cell>
        </row>
        <row r="554">
          <cell r="G554">
            <v>0</v>
          </cell>
          <cell r="H554">
            <v>0</v>
          </cell>
          <cell r="I554">
            <v>0</v>
          </cell>
          <cell r="J554">
            <v>0</v>
          </cell>
          <cell r="L554">
            <v>0</v>
          </cell>
          <cell r="M554">
            <v>0</v>
          </cell>
          <cell r="N554">
            <v>0</v>
          </cell>
        </row>
        <row r="555">
          <cell r="G555">
            <v>0</v>
          </cell>
          <cell r="H555">
            <v>0</v>
          </cell>
          <cell r="I555">
            <v>0</v>
          </cell>
          <cell r="J555">
            <v>0</v>
          </cell>
          <cell r="L555">
            <v>0</v>
          </cell>
          <cell r="M555">
            <v>0</v>
          </cell>
          <cell r="N555">
            <v>0</v>
          </cell>
        </row>
        <row r="556">
          <cell r="G556">
            <v>0</v>
          </cell>
          <cell r="H556">
            <v>0</v>
          </cell>
          <cell r="I556">
            <v>-37.545999999999999</v>
          </cell>
          <cell r="J556">
            <v>-462.97</v>
          </cell>
          <cell r="L556">
            <v>0</v>
          </cell>
          <cell r="M556">
            <v>-37.545999999999999</v>
          </cell>
          <cell r="N556">
            <v>-462.97</v>
          </cell>
        </row>
        <row r="557">
          <cell r="G557">
            <v>0</v>
          </cell>
          <cell r="H557">
            <v>0</v>
          </cell>
          <cell r="I557">
            <v>0</v>
          </cell>
          <cell r="J557">
            <v>0</v>
          </cell>
          <cell r="L557">
            <v>0</v>
          </cell>
          <cell r="M557">
            <v>0</v>
          </cell>
          <cell r="N557">
            <v>0</v>
          </cell>
        </row>
        <row r="558">
          <cell r="G558">
            <v>0</v>
          </cell>
          <cell r="H558">
            <v>0</v>
          </cell>
          <cell r="I558">
            <v>0</v>
          </cell>
          <cell r="J558">
            <v>0</v>
          </cell>
          <cell r="L558">
            <v>0</v>
          </cell>
          <cell r="M558">
            <v>0</v>
          </cell>
          <cell r="N558">
            <v>0</v>
          </cell>
        </row>
        <row r="559">
          <cell r="G559">
            <v>0</v>
          </cell>
          <cell r="H559">
            <v>0</v>
          </cell>
          <cell r="I559">
            <v>0</v>
          </cell>
          <cell r="J559">
            <v>0</v>
          </cell>
          <cell r="L559">
            <v>0</v>
          </cell>
          <cell r="M559">
            <v>0</v>
          </cell>
          <cell r="N559">
            <v>0</v>
          </cell>
        </row>
        <row r="560">
          <cell r="G560">
            <v>0</v>
          </cell>
          <cell r="H560">
            <v>0</v>
          </cell>
          <cell r="I560">
            <v>0</v>
          </cell>
          <cell r="J560">
            <v>0</v>
          </cell>
          <cell r="L560">
            <v>0</v>
          </cell>
          <cell r="M560">
            <v>0</v>
          </cell>
          <cell r="N560">
            <v>0</v>
          </cell>
        </row>
        <row r="561">
          <cell r="G561" t="str">
            <v>______</v>
          </cell>
          <cell r="H561" t="str">
            <v>______</v>
          </cell>
          <cell r="I561" t="str">
            <v>______</v>
          </cell>
          <cell r="J561" t="str">
            <v>______</v>
          </cell>
          <cell r="L561" t="str">
            <v>______</v>
          </cell>
          <cell r="M561" t="str">
            <v>______</v>
          </cell>
          <cell r="N561" t="str">
            <v>______</v>
          </cell>
        </row>
        <row r="562">
          <cell r="G562">
            <v>0</v>
          </cell>
          <cell r="H562">
            <v>0</v>
          </cell>
          <cell r="I562">
            <v>9992.1529999999984</v>
          </cell>
          <cell r="J562">
            <v>5973.545000000001</v>
          </cell>
          <cell r="L562">
            <v>0</v>
          </cell>
          <cell r="M562">
            <v>9992.1529999999984</v>
          </cell>
          <cell r="N562">
            <v>5973.545000000001</v>
          </cell>
        </row>
        <row r="565">
          <cell r="H565">
            <v>0</v>
          </cell>
          <cell r="I565">
            <v>-7357.5629999999992</v>
          </cell>
          <cell r="J565">
            <v>-763.41900000000078</v>
          </cell>
          <cell r="M565">
            <v>0</v>
          </cell>
          <cell r="N565">
            <v>0</v>
          </cell>
        </row>
        <row r="566">
          <cell r="H566">
            <v>0</v>
          </cell>
          <cell r="I566">
            <v>-2576.0410000000002</v>
          </cell>
          <cell r="J566">
            <v>-250.13499999999976</v>
          </cell>
          <cell r="M566">
            <v>0</v>
          </cell>
          <cell r="N566">
            <v>0</v>
          </cell>
        </row>
        <row r="567">
          <cell r="H567">
            <v>0</v>
          </cell>
          <cell r="I567">
            <v>-55.136000000000003</v>
          </cell>
          <cell r="J567">
            <v>-466.80199999999996</v>
          </cell>
          <cell r="M567">
            <v>0</v>
          </cell>
          <cell r="N567">
            <v>0</v>
          </cell>
        </row>
        <row r="568">
          <cell r="H568">
            <v>0</v>
          </cell>
          <cell r="I568">
            <v>-63.673000000000002</v>
          </cell>
          <cell r="J568">
            <v>-575.22199999999998</v>
          </cell>
          <cell r="M568">
            <v>0</v>
          </cell>
          <cell r="N568">
            <v>0</v>
          </cell>
        </row>
        <row r="569">
          <cell r="H569">
            <v>0</v>
          </cell>
          <cell r="I569">
            <v>-684.44299999999998</v>
          </cell>
          <cell r="J569">
            <v>-138.71100000000001</v>
          </cell>
          <cell r="M569">
            <v>0</v>
          </cell>
          <cell r="N569">
            <v>0</v>
          </cell>
        </row>
        <row r="570">
          <cell r="H570">
            <v>0</v>
          </cell>
          <cell r="I570">
            <v>0</v>
          </cell>
          <cell r="J570">
            <v>0</v>
          </cell>
          <cell r="M570">
            <v>0</v>
          </cell>
          <cell r="N570">
            <v>0</v>
          </cell>
        </row>
        <row r="571">
          <cell r="H571">
            <v>0</v>
          </cell>
          <cell r="I571">
            <v>2167.5430000000001</v>
          </cell>
          <cell r="J571">
            <v>45.423999999999523</v>
          </cell>
          <cell r="M571">
            <v>0</v>
          </cell>
          <cell r="N571">
            <v>0</v>
          </cell>
        </row>
        <row r="572">
          <cell r="H572">
            <v>0</v>
          </cell>
          <cell r="I572">
            <v>1045.2950000000001</v>
          </cell>
          <cell r="J572">
            <v>-414.57000000000005</v>
          </cell>
          <cell r="M572">
            <v>0</v>
          </cell>
          <cell r="N572">
            <v>0</v>
          </cell>
        </row>
        <row r="573">
          <cell r="H573">
            <v>0</v>
          </cell>
          <cell r="I573">
            <v>49.213999999999999</v>
          </cell>
          <cell r="J573">
            <v>698.55700000000002</v>
          </cell>
          <cell r="M573">
            <v>0</v>
          </cell>
          <cell r="N573">
            <v>0</v>
          </cell>
        </row>
        <row r="574">
          <cell r="H574">
            <v>0</v>
          </cell>
          <cell r="I574">
            <v>0</v>
          </cell>
          <cell r="J574">
            <v>2520.8310000000001</v>
          </cell>
          <cell r="M574">
            <v>0</v>
          </cell>
          <cell r="N574">
            <v>0</v>
          </cell>
        </row>
        <row r="575">
          <cell r="H575">
            <v>0</v>
          </cell>
          <cell r="I575">
            <v>158.45400000000001</v>
          </cell>
          <cell r="J575">
            <v>95.913999999999987</v>
          </cell>
          <cell r="M575">
            <v>0</v>
          </cell>
          <cell r="N575">
            <v>0</v>
          </cell>
        </row>
        <row r="576">
          <cell r="H576">
            <v>0</v>
          </cell>
          <cell r="I576">
            <v>1420.1220000000001</v>
          </cell>
          <cell r="J576">
            <v>29.888999999999896</v>
          </cell>
          <cell r="M576">
            <v>0</v>
          </cell>
          <cell r="N576">
            <v>0</v>
          </cell>
        </row>
        <row r="577">
          <cell r="H577">
            <v>0</v>
          </cell>
          <cell r="I577">
            <v>950.69299999999998</v>
          </cell>
          <cell r="J577">
            <v>-227.41499999999996</v>
          </cell>
          <cell r="M577">
            <v>0</v>
          </cell>
          <cell r="N577">
            <v>0</v>
          </cell>
        </row>
        <row r="578">
          <cell r="H578">
            <v>0</v>
          </cell>
          <cell r="I578">
            <v>151.14599999999999</v>
          </cell>
          <cell r="J578">
            <v>434.75900000000001</v>
          </cell>
          <cell r="M578">
            <v>0</v>
          </cell>
          <cell r="N578">
            <v>0</v>
          </cell>
        </row>
        <row r="579">
          <cell r="H579" t="str">
            <v>______</v>
          </cell>
          <cell r="I579" t="str">
            <v>______</v>
          </cell>
          <cell r="J579" t="str">
            <v>______</v>
          </cell>
          <cell r="M579" t="str">
            <v>______</v>
          </cell>
          <cell r="N579" t="str">
            <v>______</v>
          </cell>
        </row>
        <row r="580">
          <cell r="H580">
            <v>0</v>
          </cell>
          <cell r="I580">
            <v>-4794.3890000000001</v>
          </cell>
          <cell r="J580">
            <v>989.09999999999877</v>
          </cell>
          <cell r="M580">
            <v>0</v>
          </cell>
          <cell r="N580">
            <v>0</v>
          </cell>
        </row>
        <row r="581">
          <cell r="H581" t="str">
            <v>______</v>
          </cell>
          <cell r="I581" t="str">
            <v>______</v>
          </cell>
          <cell r="J581" t="str">
            <v>______</v>
          </cell>
          <cell r="M581" t="str">
            <v>______</v>
          </cell>
          <cell r="N581" t="str">
            <v>______</v>
          </cell>
        </row>
        <row r="582">
          <cell r="H582">
            <v>0</v>
          </cell>
          <cell r="I582">
            <v>5197.7639999999983</v>
          </cell>
          <cell r="J582">
            <v>6962.6449999999995</v>
          </cell>
          <cell r="M582">
            <v>9992.1529999999984</v>
          </cell>
          <cell r="N582">
            <v>5973.545000000001</v>
          </cell>
        </row>
        <row r="584">
          <cell r="H584">
            <v>0</v>
          </cell>
          <cell r="I584">
            <v>0</v>
          </cell>
          <cell r="J584">
            <v>0</v>
          </cell>
          <cell r="M584">
            <v>0</v>
          </cell>
          <cell r="N584">
            <v>0</v>
          </cell>
        </row>
        <row r="585">
          <cell r="H585">
            <v>0</v>
          </cell>
          <cell r="I585">
            <v>0</v>
          </cell>
          <cell r="J585">
            <v>0</v>
          </cell>
          <cell r="M585">
            <v>0</v>
          </cell>
          <cell r="N585">
            <v>0</v>
          </cell>
        </row>
        <row r="586">
          <cell r="H586" t="str">
            <v>______</v>
          </cell>
          <cell r="I586" t="str">
            <v>______</v>
          </cell>
          <cell r="J586" t="str">
            <v>______</v>
          </cell>
          <cell r="M586" t="str">
            <v>______</v>
          </cell>
          <cell r="N586" t="str">
            <v>______</v>
          </cell>
        </row>
        <row r="587">
          <cell r="H587">
            <v>0</v>
          </cell>
          <cell r="I587">
            <v>5197.7639999999983</v>
          </cell>
          <cell r="J587">
            <v>6962.6449999999995</v>
          </cell>
          <cell r="M587">
            <v>9992.1529999999984</v>
          </cell>
          <cell r="N587">
            <v>5973.545000000001</v>
          </cell>
        </row>
        <row r="590">
          <cell r="H590">
            <v>0</v>
          </cell>
          <cell r="I590">
            <v>0</v>
          </cell>
          <cell r="J590">
            <v>0</v>
          </cell>
          <cell r="M590">
            <v>0</v>
          </cell>
          <cell r="N590">
            <v>0</v>
          </cell>
        </row>
        <row r="591">
          <cell r="H591">
            <v>0</v>
          </cell>
          <cell r="I591">
            <v>0</v>
          </cell>
          <cell r="J591">
            <v>0</v>
          </cell>
          <cell r="M591">
            <v>0</v>
          </cell>
          <cell r="N591">
            <v>0</v>
          </cell>
        </row>
        <row r="593">
          <cell r="H593">
            <v>0</v>
          </cell>
          <cell r="I593">
            <v>-1136.989</v>
          </cell>
          <cell r="J593">
            <v>-11.363000000000056</v>
          </cell>
          <cell r="M593">
            <v>0</v>
          </cell>
          <cell r="N593">
            <v>0</v>
          </cell>
        </row>
        <row r="594">
          <cell r="H594">
            <v>0</v>
          </cell>
          <cell r="I594">
            <v>-176.63200000000001</v>
          </cell>
          <cell r="J594">
            <v>36.621000000000009</v>
          </cell>
          <cell r="M594">
            <v>0</v>
          </cell>
          <cell r="N594">
            <v>0</v>
          </cell>
        </row>
        <row r="595">
          <cell r="H595">
            <v>0</v>
          </cell>
          <cell r="I595">
            <v>3116.3029999999999</v>
          </cell>
          <cell r="J595">
            <v>-379.88400000000001</v>
          </cell>
          <cell r="M595">
            <v>0</v>
          </cell>
          <cell r="N595">
            <v>0</v>
          </cell>
        </row>
        <row r="596">
          <cell r="H596">
            <v>0</v>
          </cell>
          <cell r="I596">
            <v>0</v>
          </cell>
          <cell r="J596">
            <v>0</v>
          </cell>
          <cell r="M596">
            <v>0</v>
          </cell>
          <cell r="N596">
            <v>0</v>
          </cell>
        </row>
        <row r="597">
          <cell r="H597">
            <v>0</v>
          </cell>
          <cell r="I597">
            <v>-315.77699999999999</v>
          </cell>
          <cell r="J597">
            <v>102.87099999999998</v>
          </cell>
          <cell r="M597">
            <v>0</v>
          </cell>
          <cell r="N597">
            <v>0</v>
          </cell>
        </row>
        <row r="598">
          <cell r="H598">
            <v>0</v>
          </cell>
          <cell r="I598">
            <v>-65483.093000000008</v>
          </cell>
          <cell r="J598">
            <v>-6731.1749999999884</v>
          </cell>
          <cell r="M598">
            <v>4033.7379999999994</v>
          </cell>
          <cell r="N598">
            <v>7905.8410000000003</v>
          </cell>
        </row>
        <row r="599">
          <cell r="H599">
            <v>0</v>
          </cell>
          <cell r="I599">
            <v>15102.003000000001</v>
          </cell>
          <cell r="J599">
            <v>1843.2749999999978</v>
          </cell>
          <cell r="M599">
            <v>0</v>
          </cell>
          <cell r="N599">
            <v>0</v>
          </cell>
        </row>
        <row r="600">
          <cell r="H600">
            <v>0</v>
          </cell>
          <cell r="I600">
            <v>1901.1970000000001</v>
          </cell>
          <cell r="J600">
            <v>159.98599999999988</v>
          </cell>
          <cell r="M600">
            <v>0</v>
          </cell>
          <cell r="N600">
            <v>0</v>
          </cell>
        </row>
        <row r="601">
          <cell r="H601">
            <v>0</v>
          </cell>
          <cell r="I601">
            <v>0</v>
          </cell>
          <cell r="J601">
            <v>0</v>
          </cell>
          <cell r="M601">
            <v>0</v>
          </cell>
          <cell r="N601">
            <v>0</v>
          </cell>
        </row>
        <row r="602">
          <cell r="H602">
            <v>0</v>
          </cell>
          <cell r="I602">
            <v>0</v>
          </cell>
          <cell r="J602">
            <v>0</v>
          </cell>
          <cell r="M602">
            <v>0</v>
          </cell>
          <cell r="N602">
            <v>0</v>
          </cell>
        </row>
        <row r="603">
          <cell r="H603">
            <v>0</v>
          </cell>
          <cell r="I603">
            <v>0</v>
          </cell>
          <cell r="J603">
            <v>0</v>
          </cell>
          <cell r="M603">
            <v>0</v>
          </cell>
          <cell r="N603">
            <v>0</v>
          </cell>
        </row>
        <row r="604">
          <cell r="H604">
            <v>0</v>
          </cell>
          <cell r="I604">
            <v>0</v>
          </cell>
          <cell r="J604">
            <v>0</v>
          </cell>
          <cell r="M604">
            <v>0</v>
          </cell>
          <cell r="N604">
            <v>0</v>
          </cell>
        </row>
        <row r="605">
          <cell r="H605">
            <v>0</v>
          </cell>
          <cell r="I605">
            <v>0</v>
          </cell>
          <cell r="J605">
            <v>0</v>
          </cell>
          <cell r="M605">
            <v>0</v>
          </cell>
          <cell r="N605">
            <v>0</v>
          </cell>
        </row>
        <row r="606">
          <cell r="H606">
            <v>0</v>
          </cell>
          <cell r="I606">
            <v>0</v>
          </cell>
          <cell r="J606">
            <v>0</v>
          </cell>
          <cell r="M606">
            <v>0</v>
          </cell>
          <cell r="N606">
            <v>0</v>
          </cell>
        </row>
        <row r="608">
          <cell r="H608">
            <v>0</v>
          </cell>
          <cell r="I608">
            <v>-41795.224000000017</v>
          </cell>
          <cell r="J608">
            <v>1982.9760000000088</v>
          </cell>
          <cell r="M608">
            <v>14025.890999999998</v>
          </cell>
          <cell r="N608">
            <v>13879.386000000002</v>
          </cell>
        </row>
        <row r="614">
          <cell r="H614">
            <v>0</v>
          </cell>
          <cell r="I614">
            <v>0</v>
          </cell>
          <cell r="J614">
            <v>0</v>
          </cell>
          <cell r="M614">
            <v>0</v>
          </cell>
          <cell r="N614">
            <v>0</v>
          </cell>
        </row>
        <row r="632">
          <cell r="H632" t="str">
            <v>______</v>
          </cell>
          <cell r="I632" t="str">
            <v>______</v>
          </cell>
          <cell r="J632" t="str">
            <v>______</v>
          </cell>
          <cell r="M632" t="str">
            <v>______</v>
          </cell>
          <cell r="N632" t="str">
            <v>______</v>
          </cell>
        </row>
        <row r="633">
          <cell r="H633">
            <v>0</v>
          </cell>
          <cell r="I633">
            <v>0</v>
          </cell>
          <cell r="J633">
            <v>0</v>
          </cell>
          <cell r="M633">
            <v>0</v>
          </cell>
          <cell r="N633">
            <v>0</v>
          </cell>
        </row>
        <row r="635">
          <cell r="H635">
            <v>0</v>
          </cell>
          <cell r="I635">
            <v>0</v>
          </cell>
          <cell r="J635">
            <v>0</v>
          </cell>
          <cell r="M635">
            <v>0</v>
          </cell>
          <cell r="N635">
            <v>0</v>
          </cell>
        </row>
        <row r="636">
          <cell r="H636">
            <v>0</v>
          </cell>
          <cell r="I636">
            <v>0</v>
          </cell>
          <cell r="J636">
            <v>0</v>
          </cell>
          <cell r="M636">
            <v>0</v>
          </cell>
          <cell r="N636">
            <v>0</v>
          </cell>
        </row>
        <row r="637">
          <cell r="H637" t="str">
            <v>______</v>
          </cell>
          <cell r="I637" t="str">
            <v>______</v>
          </cell>
          <cell r="J637" t="str">
            <v>______</v>
          </cell>
          <cell r="M637" t="str">
            <v>______</v>
          </cell>
          <cell r="N637" t="str">
            <v>______</v>
          </cell>
        </row>
        <row r="665">
          <cell r="H665">
            <v>0</v>
          </cell>
          <cell r="I665">
            <v>-41795.224000000017</v>
          </cell>
          <cell r="J665">
            <v>1982.9760000000088</v>
          </cell>
          <cell r="M665">
            <v>14025.890999999998</v>
          </cell>
          <cell r="N665">
            <v>13879.386000000002</v>
          </cell>
        </row>
        <row r="667">
          <cell r="H667">
            <v>0</v>
          </cell>
          <cell r="I667">
            <v>806.38800000000003</v>
          </cell>
          <cell r="J667">
            <v>-133.94299999999998</v>
          </cell>
          <cell r="M667">
            <v>0</v>
          </cell>
          <cell r="N667">
            <v>0</v>
          </cell>
        </row>
        <row r="676">
          <cell r="G676">
            <v>0</v>
          </cell>
          <cell r="H676">
            <v>0</v>
          </cell>
          <cell r="I676">
            <v>806.38800000000003</v>
          </cell>
          <cell r="J676">
            <v>672.44500000000005</v>
          </cell>
          <cell r="L676">
            <v>0</v>
          </cell>
          <cell r="M676">
            <v>0</v>
          </cell>
          <cell r="N676">
            <v>0</v>
          </cell>
        </row>
        <row r="677">
          <cell r="G677">
            <v>0</v>
          </cell>
          <cell r="H677">
            <v>0</v>
          </cell>
          <cell r="I677">
            <v>7357.5629999999992</v>
          </cell>
          <cell r="J677">
            <v>8120.982</v>
          </cell>
          <cell r="L677">
            <v>0</v>
          </cell>
          <cell r="M677">
            <v>0</v>
          </cell>
          <cell r="N677">
            <v>0</v>
          </cell>
        </row>
        <row r="678">
          <cell r="G678">
            <v>0</v>
          </cell>
          <cell r="H678">
            <v>0</v>
          </cell>
          <cell r="I678">
            <v>2576.0410000000002</v>
          </cell>
          <cell r="J678">
            <v>2826.1759999999999</v>
          </cell>
          <cell r="L678">
            <v>0</v>
          </cell>
          <cell r="M678">
            <v>0</v>
          </cell>
          <cell r="N678">
            <v>0</v>
          </cell>
        </row>
        <row r="679">
          <cell r="G679">
            <v>0</v>
          </cell>
          <cell r="H679">
            <v>0</v>
          </cell>
          <cell r="I679">
            <v>55.136000000000003</v>
          </cell>
          <cell r="J679">
            <v>521.93799999999999</v>
          </cell>
          <cell r="L679">
            <v>0</v>
          </cell>
          <cell r="M679">
            <v>0</v>
          </cell>
          <cell r="N679">
            <v>0</v>
          </cell>
        </row>
        <row r="680">
          <cell r="G680">
            <v>0</v>
          </cell>
          <cell r="H680">
            <v>0</v>
          </cell>
          <cell r="I680">
            <v>63.673000000000002</v>
          </cell>
          <cell r="J680">
            <v>638.89499999999998</v>
          </cell>
          <cell r="L680">
            <v>0</v>
          </cell>
          <cell r="M680">
            <v>0</v>
          </cell>
          <cell r="N680">
            <v>0</v>
          </cell>
        </row>
        <row r="681">
          <cell r="G681">
            <v>0</v>
          </cell>
          <cell r="H681">
            <v>0</v>
          </cell>
          <cell r="I681">
            <v>684.44299999999998</v>
          </cell>
          <cell r="J681">
            <v>823.154</v>
          </cell>
          <cell r="L681">
            <v>0</v>
          </cell>
          <cell r="M681">
            <v>0</v>
          </cell>
          <cell r="N681">
            <v>0</v>
          </cell>
        </row>
        <row r="682">
          <cell r="G682">
            <v>0</v>
          </cell>
          <cell r="H682">
            <v>0</v>
          </cell>
          <cell r="I682">
            <v>0</v>
          </cell>
          <cell r="J682">
            <v>0</v>
          </cell>
          <cell r="L682">
            <v>0</v>
          </cell>
          <cell r="M682">
            <v>0</v>
          </cell>
          <cell r="N682">
            <v>0</v>
          </cell>
        </row>
        <row r="683">
          <cell r="G683" t="str">
            <v>______</v>
          </cell>
          <cell r="H683" t="str">
            <v>______</v>
          </cell>
          <cell r="I683" t="str">
            <v>______</v>
          </cell>
          <cell r="J683" t="str">
            <v>______</v>
          </cell>
          <cell r="L683" t="str">
            <v>______</v>
          </cell>
          <cell r="M683" t="str">
            <v>______</v>
          </cell>
          <cell r="N683" t="str">
            <v>______</v>
          </cell>
        </row>
        <row r="684">
          <cell r="G684">
            <v>0</v>
          </cell>
          <cell r="H684">
            <v>0</v>
          </cell>
          <cell r="I684">
            <v>11543.243999999999</v>
          </cell>
          <cell r="J684">
            <v>13603.59</v>
          </cell>
          <cell r="L684">
            <v>0</v>
          </cell>
          <cell r="M684">
            <v>0</v>
          </cell>
          <cell r="N684">
            <v>0</v>
          </cell>
        </row>
        <row r="686">
          <cell r="G686">
            <v>0</v>
          </cell>
          <cell r="H686">
            <v>0</v>
          </cell>
          <cell r="I686">
            <v>36953.792000000001</v>
          </cell>
          <cell r="J686">
            <v>39822.54</v>
          </cell>
          <cell r="L686">
            <v>0</v>
          </cell>
          <cell r="M686">
            <v>0</v>
          </cell>
          <cell r="N686">
            <v>0</v>
          </cell>
        </row>
        <row r="688">
          <cell r="G688">
            <v>0</v>
          </cell>
          <cell r="H688">
            <v>0</v>
          </cell>
          <cell r="I688">
            <v>1136.989</v>
          </cell>
          <cell r="J688">
            <v>1148.3520000000001</v>
          </cell>
          <cell r="L688">
            <v>0</v>
          </cell>
          <cell r="M688">
            <v>0</v>
          </cell>
          <cell r="N688">
            <v>0</v>
          </cell>
        </row>
        <row r="689">
          <cell r="G689">
            <v>0</v>
          </cell>
          <cell r="H689">
            <v>0</v>
          </cell>
          <cell r="I689">
            <v>176.63200000000001</v>
          </cell>
          <cell r="J689">
            <v>140.011</v>
          </cell>
          <cell r="L689">
            <v>0</v>
          </cell>
          <cell r="M689">
            <v>0</v>
          </cell>
          <cell r="N689">
            <v>0</v>
          </cell>
        </row>
        <row r="690">
          <cell r="G690">
            <v>0</v>
          </cell>
          <cell r="H690">
            <v>0</v>
          </cell>
          <cell r="I690">
            <v>-3116.3029999999999</v>
          </cell>
          <cell r="J690">
            <v>-2736.4189999999999</v>
          </cell>
          <cell r="L690">
            <v>0</v>
          </cell>
          <cell r="M690">
            <v>0</v>
          </cell>
          <cell r="N690">
            <v>0</v>
          </cell>
        </row>
        <row r="691">
          <cell r="G691">
            <v>0</v>
          </cell>
          <cell r="H691">
            <v>0</v>
          </cell>
          <cell r="I691">
            <v>0</v>
          </cell>
          <cell r="J691">
            <v>0</v>
          </cell>
          <cell r="L691">
            <v>0</v>
          </cell>
          <cell r="M691">
            <v>0</v>
          </cell>
          <cell r="N691">
            <v>0</v>
          </cell>
        </row>
        <row r="692">
          <cell r="G692">
            <v>0</v>
          </cell>
          <cell r="H692">
            <v>0</v>
          </cell>
          <cell r="I692">
            <v>315.77699999999999</v>
          </cell>
          <cell r="J692">
            <v>212.90600000000001</v>
          </cell>
          <cell r="L692">
            <v>0</v>
          </cell>
          <cell r="M692">
            <v>0</v>
          </cell>
          <cell r="N692">
            <v>0</v>
          </cell>
        </row>
        <row r="693">
          <cell r="G693">
            <v>0</v>
          </cell>
          <cell r="H693">
            <v>0</v>
          </cell>
          <cell r="I693">
            <v>4764.9049999999997</v>
          </cell>
          <cell r="J693">
            <v>4893.8429999999998</v>
          </cell>
          <cell r="L693">
            <v>0</v>
          </cell>
          <cell r="M693">
            <v>0</v>
          </cell>
          <cell r="N693">
            <v>0</v>
          </cell>
        </row>
        <row r="694">
          <cell r="G694">
            <v>0</v>
          </cell>
          <cell r="H694">
            <v>0</v>
          </cell>
          <cell r="I694">
            <v>69516.831000000006</v>
          </cell>
          <cell r="J694">
            <v>84153.846999999994</v>
          </cell>
          <cell r="L694">
            <v>0</v>
          </cell>
          <cell r="M694">
            <v>0</v>
          </cell>
          <cell r="N694">
            <v>0</v>
          </cell>
        </row>
        <row r="696">
          <cell r="G696">
            <v>0</v>
          </cell>
          <cell r="H696">
            <v>0</v>
          </cell>
          <cell r="I696">
            <v>121291.867</v>
          </cell>
          <cell r="J696">
            <v>141238.66999999998</v>
          </cell>
          <cell r="L696">
            <v>0</v>
          </cell>
          <cell r="M696">
            <v>0</v>
          </cell>
          <cell r="N696">
            <v>0</v>
          </cell>
        </row>
        <row r="699">
          <cell r="G699">
            <v>0</v>
          </cell>
          <cell r="H699">
            <v>0</v>
          </cell>
          <cell r="I699">
            <v>2167.5430000000001</v>
          </cell>
          <cell r="J699">
            <v>2212.9669999999996</v>
          </cell>
          <cell r="L699">
            <v>0</v>
          </cell>
          <cell r="M699">
            <v>0</v>
          </cell>
          <cell r="N699">
            <v>0</v>
          </cell>
        </row>
        <row r="700">
          <cell r="G700">
            <v>0</v>
          </cell>
          <cell r="H700">
            <v>0</v>
          </cell>
          <cell r="I700">
            <v>1045.2950000000001</v>
          </cell>
          <cell r="J700">
            <v>630.72500000000002</v>
          </cell>
          <cell r="L700">
            <v>0</v>
          </cell>
          <cell r="M700">
            <v>0</v>
          </cell>
          <cell r="N700">
            <v>0</v>
          </cell>
        </row>
        <row r="701">
          <cell r="G701">
            <v>0</v>
          </cell>
          <cell r="H701">
            <v>0</v>
          </cell>
          <cell r="I701">
            <v>49.213999999999999</v>
          </cell>
          <cell r="J701">
            <v>747.77099999999996</v>
          </cell>
          <cell r="L701">
            <v>0</v>
          </cell>
          <cell r="M701">
            <v>0</v>
          </cell>
          <cell r="N701">
            <v>0</v>
          </cell>
        </row>
        <row r="702">
          <cell r="G702">
            <v>0</v>
          </cell>
          <cell r="H702">
            <v>0</v>
          </cell>
          <cell r="I702">
            <v>0</v>
          </cell>
          <cell r="J702">
            <v>2520.8310000000001</v>
          </cell>
          <cell r="L702">
            <v>0</v>
          </cell>
          <cell r="M702">
            <v>0</v>
          </cell>
          <cell r="N702">
            <v>0</v>
          </cell>
        </row>
        <row r="703">
          <cell r="G703">
            <v>0</v>
          </cell>
          <cell r="H703">
            <v>0</v>
          </cell>
          <cell r="I703">
            <v>158.45400000000001</v>
          </cell>
          <cell r="J703">
            <v>254.36799999999999</v>
          </cell>
          <cell r="L703">
            <v>0</v>
          </cell>
          <cell r="M703">
            <v>0</v>
          </cell>
          <cell r="N703">
            <v>0</v>
          </cell>
        </row>
        <row r="704">
          <cell r="G704">
            <v>0</v>
          </cell>
          <cell r="H704">
            <v>0</v>
          </cell>
          <cell r="I704">
            <v>1420.1220000000001</v>
          </cell>
          <cell r="J704">
            <v>1450.011</v>
          </cell>
          <cell r="L704">
            <v>0</v>
          </cell>
          <cell r="M704">
            <v>0</v>
          </cell>
          <cell r="N704">
            <v>0</v>
          </cell>
        </row>
        <row r="705">
          <cell r="G705">
            <v>0</v>
          </cell>
          <cell r="H705">
            <v>0</v>
          </cell>
          <cell r="I705">
            <v>950.69299999999998</v>
          </cell>
          <cell r="J705">
            <v>723.27800000000002</v>
          </cell>
          <cell r="L705">
            <v>0</v>
          </cell>
          <cell r="M705">
            <v>0</v>
          </cell>
          <cell r="N705">
            <v>0</v>
          </cell>
        </row>
        <row r="706">
          <cell r="G706">
            <v>0</v>
          </cell>
          <cell r="H706">
            <v>0</v>
          </cell>
          <cell r="I706">
            <v>151.14599999999999</v>
          </cell>
          <cell r="J706">
            <v>585.90499999999997</v>
          </cell>
          <cell r="L706">
            <v>0</v>
          </cell>
          <cell r="M706">
            <v>0</v>
          </cell>
          <cell r="N706">
            <v>0</v>
          </cell>
        </row>
        <row r="707">
          <cell r="G707" t="str">
            <v>______</v>
          </cell>
          <cell r="H707" t="str">
            <v>______</v>
          </cell>
          <cell r="I707" t="str">
            <v>______</v>
          </cell>
          <cell r="J707" t="str">
            <v>______</v>
          </cell>
          <cell r="L707" t="str">
            <v>______</v>
          </cell>
          <cell r="M707" t="str">
            <v>______</v>
          </cell>
          <cell r="N707" t="str">
            <v>______</v>
          </cell>
        </row>
        <row r="708">
          <cell r="G708">
            <v>0</v>
          </cell>
          <cell r="H708">
            <v>0</v>
          </cell>
          <cell r="I708">
            <v>5942.4670000000006</v>
          </cell>
          <cell r="J708">
            <v>9125.8560000000016</v>
          </cell>
          <cell r="L708">
            <v>0</v>
          </cell>
          <cell r="M708">
            <v>0</v>
          </cell>
          <cell r="N708">
            <v>0</v>
          </cell>
        </row>
        <row r="710">
          <cell r="G710">
            <v>0</v>
          </cell>
          <cell r="H710">
            <v>0</v>
          </cell>
          <cell r="I710">
            <v>15102.003000000001</v>
          </cell>
          <cell r="J710">
            <v>16945.277999999998</v>
          </cell>
          <cell r="L710">
            <v>0</v>
          </cell>
          <cell r="M710">
            <v>0</v>
          </cell>
          <cell r="N710">
            <v>0</v>
          </cell>
        </row>
        <row r="711">
          <cell r="G711">
            <v>0</v>
          </cell>
          <cell r="H711">
            <v>0</v>
          </cell>
          <cell r="I711">
            <v>1901.1970000000001</v>
          </cell>
          <cell r="J711">
            <v>2061.183</v>
          </cell>
          <cell r="L711">
            <v>0</v>
          </cell>
          <cell r="M711">
            <v>0</v>
          </cell>
          <cell r="N711">
            <v>0</v>
          </cell>
        </row>
        <row r="712">
          <cell r="G712">
            <v>0</v>
          </cell>
          <cell r="H712">
            <v>0</v>
          </cell>
          <cell r="I712">
            <v>0</v>
          </cell>
          <cell r="J712">
            <v>0</v>
          </cell>
          <cell r="L712">
            <v>0</v>
          </cell>
          <cell r="M712">
            <v>0</v>
          </cell>
          <cell r="N712">
            <v>0</v>
          </cell>
        </row>
        <row r="713">
          <cell r="G713">
            <v>0</v>
          </cell>
          <cell r="H713">
            <v>0</v>
          </cell>
          <cell r="I713">
            <v>0</v>
          </cell>
          <cell r="J713">
            <v>0</v>
          </cell>
          <cell r="L713">
            <v>0</v>
          </cell>
          <cell r="M713">
            <v>0</v>
          </cell>
          <cell r="N713">
            <v>0</v>
          </cell>
        </row>
        <row r="714">
          <cell r="G714">
            <v>0</v>
          </cell>
          <cell r="H714">
            <v>0</v>
          </cell>
          <cell r="I714">
            <v>0</v>
          </cell>
          <cell r="J714">
            <v>0</v>
          </cell>
          <cell r="L714">
            <v>0</v>
          </cell>
          <cell r="M714">
            <v>0</v>
          </cell>
          <cell r="N714">
            <v>0</v>
          </cell>
        </row>
        <row r="717">
          <cell r="G717">
            <v>0</v>
          </cell>
          <cell r="H717">
            <v>0</v>
          </cell>
          <cell r="I717">
            <v>9448.2000000000007</v>
          </cell>
          <cell r="J717">
            <v>10601.400000000001</v>
          </cell>
          <cell r="L717">
            <v>0</v>
          </cell>
          <cell r="M717">
            <v>0</v>
          </cell>
          <cell r="N717">
            <v>0</v>
          </cell>
        </row>
        <row r="718">
          <cell r="G718">
            <v>0</v>
          </cell>
          <cell r="H718">
            <v>0</v>
          </cell>
          <cell r="I718">
            <v>0</v>
          </cell>
          <cell r="J718">
            <v>0</v>
          </cell>
          <cell r="L718">
            <v>0</v>
          </cell>
          <cell r="M718">
            <v>0</v>
          </cell>
          <cell r="N718">
            <v>0</v>
          </cell>
        </row>
        <row r="719">
          <cell r="G719">
            <v>0</v>
          </cell>
          <cell r="H719">
            <v>0</v>
          </cell>
          <cell r="I719">
            <v>8909.1370000000006</v>
          </cell>
          <cell r="J719">
            <v>7734.3729999999996</v>
          </cell>
          <cell r="L719">
            <v>0</v>
          </cell>
          <cell r="M719">
            <v>0</v>
          </cell>
          <cell r="N719">
            <v>0</v>
          </cell>
        </row>
        <row r="720">
          <cell r="G720">
            <v>0</v>
          </cell>
          <cell r="H720">
            <v>0</v>
          </cell>
          <cell r="I720">
            <v>0</v>
          </cell>
          <cell r="J720">
            <v>4826.84</v>
          </cell>
          <cell r="L720">
            <v>0</v>
          </cell>
          <cell r="M720">
            <v>0</v>
          </cell>
          <cell r="N720">
            <v>0</v>
          </cell>
        </row>
        <row r="721">
          <cell r="G721">
            <v>0</v>
          </cell>
          <cell r="H721">
            <v>0</v>
          </cell>
          <cell r="I721">
            <v>0</v>
          </cell>
          <cell r="J721">
            <v>0</v>
          </cell>
          <cell r="L721">
            <v>0</v>
          </cell>
          <cell r="M721">
            <v>0</v>
          </cell>
          <cell r="N721">
            <v>0</v>
          </cell>
        </row>
        <row r="722">
          <cell r="G722">
            <v>0</v>
          </cell>
          <cell r="H722">
            <v>0</v>
          </cell>
          <cell r="I722">
            <v>0</v>
          </cell>
          <cell r="J722">
            <v>0</v>
          </cell>
          <cell r="L722">
            <v>0</v>
          </cell>
          <cell r="M722">
            <v>0</v>
          </cell>
          <cell r="N722">
            <v>0</v>
          </cell>
        </row>
        <row r="723">
          <cell r="G723">
            <v>0</v>
          </cell>
          <cell r="H723">
            <v>0</v>
          </cell>
          <cell r="I723">
            <v>0</v>
          </cell>
          <cell r="J723">
            <v>0</v>
          </cell>
          <cell r="L723">
            <v>0</v>
          </cell>
          <cell r="M723">
            <v>0</v>
          </cell>
          <cell r="N723">
            <v>0</v>
          </cell>
        </row>
        <row r="724">
          <cell r="G724">
            <v>0</v>
          </cell>
          <cell r="H724">
            <v>0</v>
          </cell>
          <cell r="I724">
            <v>0</v>
          </cell>
          <cell r="J724">
            <v>0</v>
          </cell>
          <cell r="L724">
            <v>0</v>
          </cell>
          <cell r="M724">
            <v>0</v>
          </cell>
          <cell r="N724">
            <v>0</v>
          </cell>
        </row>
        <row r="725">
          <cell r="G725">
            <v>0</v>
          </cell>
          <cell r="H725">
            <v>0</v>
          </cell>
          <cell r="I725">
            <v>0</v>
          </cell>
          <cell r="J725">
            <v>0</v>
          </cell>
          <cell r="L725">
            <v>0</v>
          </cell>
          <cell r="M725">
            <v>0</v>
          </cell>
          <cell r="N725">
            <v>0</v>
          </cell>
        </row>
        <row r="726">
          <cell r="G726">
            <v>0</v>
          </cell>
          <cell r="H726">
            <v>0</v>
          </cell>
          <cell r="I726">
            <v>0</v>
          </cell>
          <cell r="J726">
            <v>0</v>
          </cell>
          <cell r="L726">
            <v>0</v>
          </cell>
          <cell r="M726">
            <v>0</v>
          </cell>
          <cell r="N726">
            <v>0</v>
          </cell>
        </row>
        <row r="727">
          <cell r="G727">
            <v>0</v>
          </cell>
          <cell r="H727">
            <v>0</v>
          </cell>
          <cell r="I727">
            <v>0</v>
          </cell>
          <cell r="J727">
            <v>0</v>
          </cell>
          <cell r="L727">
            <v>0</v>
          </cell>
          <cell r="M727">
            <v>0</v>
          </cell>
          <cell r="N727">
            <v>0</v>
          </cell>
        </row>
        <row r="728">
          <cell r="G728">
            <v>0</v>
          </cell>
          <cell r="H728">
            <v>0</v>
          </cell>
          <cell r="I728">
            <v>0</v>
          </cell>
          <cell r="J728">
            <v>0</v>
          </cell>
          <cell r="L728">
            <v>0</v>
          </cell>
          <cell r="M728">
            <v>0</v>
          </cell>
          <cell r="N728">
            <v>0</v>
          </cell>
        </row>
        <row r="729">
          <cell r="G729">
            <v>0</v>
          </cell>
          <cell r="H729">
            <v>0</v>
          </cell>
          <cell r="I729">
            <v>0</v>
          </cell>
          <cell r="J729">
            <v>0</v>
          </cell>
          <cell r="L729">
            <v>0</v>
          </cell>
          <cell r="M729">
            <v>0</v>
          </cell>
          <cell r="N729">
            <v>0</v>
          </cell>
        </row>
        <row r="730">
          <cell r="G730">
            <v>0</v>
          </cell>
          <cell r="H730">
            <v>0</v>
          </cell>
          <cell r="I730">
            <v>0</v>
          </cell>
          <cell r="J730">
            <v>0</v>
          </cell>
          <cell r="L730">
            <v>0</v>
          </cell>
          <cell r="M730">
            <v>0</v>
          </cell>
          <cell r="N730">
            <v>0</v>
          </cell>
        </row>
        <row r="731">
          <cell r="G731">
            <v>0</v>
          </cell>
          <cell r="H731">
            <v>0</v>
          </cell>
          <cell r="I731">
            <v>0</v>
          </cell>
          <cell r="J731">
            <v>0</v>
          </cell>
          <cell r="L731">
            <v>0</v>
          </cell>
          <cell r="M731">
            <v>0</v>
          </cell>
          <cell r="N731">
            <v>0</v>
          </cell>
        </row>
        <row r="732">
          <cell r="G732">
            <v>0</v>
          </cell>
          <cell r="H732">
            <v>0</v>
          </cell>
          <cell r="I732">
            <v>0</v>
          </cell>
          <cell r="J732">
            <v>0</v>
          </cell>
          <cell r="L732">
            <v>0</v>
          </cell>
          <cell r="M732">
            <v>0</v>
          </cell>
          <cell r="N732">
            <v>0</v>
          </cell>
        </row>
        <row r="733">
          <cell r="G733">
            <v>0</v>
          </cell>
          <cell r="H733">
            <v>0</v>
          </cell>
          <cell r="I733">
            <v>0</v>
          </cell>
          <cell r="J733">
            <v>0</v>
          </cell>
          <cell r="L733">
            <v>0</v>
          </cell>
          <cell r="M733">
            <v>0</v>
          </cell>
          <cell r="N733">
            <v>0</v>
          </cell>
        </row>
        <row r="734">
          <cell r="G734">
            <v>0</v>
          </cell>
          <cell r="H734">
            <v>0</v>
          </cell>
          <cell r="I734">
            <v>0</v>
          </cell>
          <cell r="J734">
            <v>0</v>
          </cell>
          <cell r="L734">
            <v>0</v>
          </cell>
          <cell r="M734">
            <v>0</v>
          </cell>
          <cell r="N734">
            <v>0</v>
          </cell>
        </row>
        <row r="735">
          <cell r="G735" t="str">
            <v>______</v>
          </cell>
          <cell r="H735" t="str">
            <v>______</v>
          </cell>
          <cell r="I735" t="str">
            <v>______</v>
          </cell>
          <cell r="J735" t="str">
            <v>______</v>
          </cell>
          <cell r="L735" t="str">
            <v>______</v>
          </cell>
          <cell r="M735" t="str">
            <v>______</v>
          </cell>
          <cell r="N735" t="str">
            <v>______</v>
          </cell>
        </row>
        <row r="736">
          <cell r="G736">
            <v>0</v>
          </cell>
          <cell r="H736">
            <v>0</v>
          </cell>
          <cell r="I736">
            <v>18357.337</v>
          </cell>
          <cell r="J736">
            <v>23162.613000000001</v>
          </cell>
          <cell r="L736">
            <v>0</v>
          </cell>
          <cell r="M736">
            <v>0</v>
          </cell>
          <cell r="N736">
            <v>0</v>
          </cell>
        </row>
        <row r="738">
          <cell r="G738">
            <v>0</v>
          </cell>
          <cell r="H738">
            <v>0</v>
          </cell>
          <cell r="I738">
            <v>0</v>
          </cell>
          <cell r="J738">
            <v>0</v>
          </cell>
          <cell r="L738">
            <v>0</v>
          </cell>
          <cell r="M738">
            <v>0</v>
          </cell>
          <cell r="N738">
            <v>0</v>
          </cell>
        </row>
        <row r="740">
          <cell r="G740">
            <v>0</v>
          </cell>
          <cell r="H740">
            <v>0</v>
          </cell>
          <cell r="I740">
            <v>41303.004000000001</v>
          </cell>
          <cell r="J740">
            <v>51294.93</v>
          </cell>
          <cell r="L740">
            <v>0</v>
          </cell>
          <cell r="M740">
            <v>0</v>
          </cell>
          <cell r="N740">
            <v>0</v>
          </cell>
        </row>
        <row r="742">
          <cell r="G742">
            <v>1996</v>
          </cell>
          <cell r="H742">
            <v>1997</v>
          </cell>
          <cell r="I742">
            <v>1998</v>
          </cell>
          <cell r="J742">
            <v>1999</v>
          </cell>
          <cell r="L742">
            <v>1998</v>
          </cell>
          <cell r="M742">
            <v>1999</v>
          </cell>
          <cell r="N742">
            <v>2000</v>
          </cell>
        </row>
        <row r="745">
          <cell r="G745">
            <v>0</v>
          </cell>
          <cell r="H745">
            <v>0</v>
          </cell>
          <cell r="I745">
            <v>0</v>
          </cell>
          <cell r="J745">
            <v>0</v>
          </cell>
          <cell r="L745">
            <v>0</v>
          </cell>
          <cell r="M745">
            <v>0</v>
          </cell>
          <cell r="N745">
            <v>0</v>
          </cell>
        </row>
        <row r="746">
          <cell r="G746">
            <v>0</v>
          </cell>
          <cell r="H746">
            <v>0</v>
          </cell>
          <cell r="I746">
            <v>0</v>
          </cell>
          <cell r="J746">
            <v>0</v>
          </cell>
          <cell r="L746">
            <v>0</v>
          </cell>
          <cell r="M746">
            <v>0</v>
          </cell>
          <cell r="N746">
            <v>0</v>
          </cell>
        </row>
        <row r="747">
          <cell r="G747">
            <v>0</v>
          </cell>
          <cell r="H747">
            <v>0</v>
          </cell>
          <cell r="I747">
            <v>22753.388999999996</v>
          </cell>
          <cell r="J747">
            <v>23575.857</v>
          </cell>
          <cell r="L747">
            <v>0</v>
          </cell>
          <cell r="M747">
            <v>0</v>
          </cell>
          <cell r="N747">
            <v>0</v>
          </cell>
        </row>
        <row r="748">
          <cell r="G748">
            <v>0</v>
          </cell>
          <cell r="H748">
            <v>0</v>
          </cell>
          <cell r="I748">
            <v>57235.474000000002</v>
          </cell>
          <cell r="J748">
            <v>66367.883000000002</v>
          </cell>
          <cell r="L748">
            <v>0</v>
          </cell>
          <cell r="M748">
            <v>0</v>
          </cell>
          <cell r="N748">
            <v>0</v>
          </cell>
        </row>
        <row r="749">
          <cell r="G749">
            <v>0</v>
          </cell>
          <cell r="H749">
            <v>0</v>
          </cell>
          <cell r="I749">
            <v>0</v>
          </cell>
          <cell r="J749">
            <v>0</v>
          </cell>
          <cell r="L749">
            <v>0</v>
          </cell>
          <cell r="M749">
            <v>0</v>
          </cell>
          <cell r="N749">
            <v>0</v>
          </cell>
        </row>
        <row r="750">
          <cell r="G750">
            <v>0</v>
          </cell>
          <cell r="H750">
            <v>0</v>
          </cell>
          <cell r="I750">
            <v>0</v>
          </cell>
          <cell r="J750">
            <v>0</v>
          </cell>
          <cell r="L750">
            <v>0</v>
          </cell>
          <cell r="M750">
            <v>0</v>
          </cell>
          <cell r="N750">
            <v>0</v>
          </cell>
        </row>
        <row r="751">
          <cell r="G751">
            <v>0</v>
          </cell>
          <cell r="H751">
            <v>0</v>
          </cell>
          <cell r="I751">
            <v>0</v>
          </cell>
          <cell r="J751">
            <v>0</v>
          </cell>
          <cell r="L751">
            <v>0</v>
          </cell>
          <cell r="M751">
            <v>0</v>
          </cell>
          <cell r="N751">
            <v>0</v>
          </cell>
        </row>
        <row r="753">
          <cell r="G753">
            <v>0</v>
          </cell>
          <cell r="H753">
            <v>0</v>
          </cell>
          <cell r="I753">
            <v>79988.862999999998</v>
          </cell>
          <cell r="J753">
            <v>89943.74</v>
          </cell>
          <cell r="L753">
            <v>0</v>
          </cell>
          <cell r="M753">
            <v>0</v>
          </cell>
          <cell r="N753">
            <v>0</v>
          </cell>
        </row>
        <row r="755">
          <cell r="G755">
            <v>0</v>
          </cell>
          <cell r="H755">
            <v>0</v>
          </cell>
          <cell r="I755">
            <v>121291.867</v>
          </cell>
          <cell r="J755">
            <v>141238.67000000001</v>
          </cell>
          <cell r="L755">
            <v>0</v>
          </cell>
          <cell r="M755">
            <v>0</v>
          </cell>
          <cell r="N755">
            <v>0</v>
          </cell>
        </row>
        <row r="757">
          <cell r="G757">
            <v>0</v>
          </cell>
          <cell r="H757">
            <v>0</v>
          </cell>
          <cell r="I757">
            <v>0</v>
          </cell>
          <cell r="J757">
            <v>0</v>
          </cell>
          <cell r="L757">
            <v>0</v>
          </cell>
          <cell r="M757">
            <v>0</v>
          </cell>
          <cell r="N757">
            <v>0</v>
          </cell>
        </row>
        <row r="837">
          <cell r="L837">
            <v>0</v>
          </cell>
          <cell r="M837">
            <v>0</v>
          </cell>
          <cell r="N837">
            <v>0</v>
          </cell>
        </row>
        <row r="838">
          <cell r="L838">
            <v>0</v>
          </cell>
          <cell r="M838">
            <v>0</v>
          </cell>
          <cell r="N838">
            <v>0</v>
          </cell>
        </row>
        <row r="840">
          <cell r="G840">
            <v>0</v>
          </cell>
          <cell r="H840">
            <v>6416.5503355704705</v>
          </cell>
          <cell r="I840">
            <v>4195.1859999999997</v>
          </cell>
          <cell r="J840">
            <v>4860.1379999999999</v>
          </cell>
          <cell r="L840">
            <v>0</v>
          </cell>
          <cell r="M840">
            <v>0</v>
          </cell>
          <cell r="N840">
            <v>0</v>
          </cell>
        </row>
        <row r="1266">
          <cell r="H1266">
            <v>0</v>
          </cell>
          <cell r="I1266">
            <v>0</v>
          </cell>
          <cell r="J1266">
            <v>0</v>
          </cell>
          <cell r="M1266">
            <v>0</v>
          </cell>
          <cell r="N1266">
            <v>0</v>
          </cell>
        </row>
        <row r="1267">
          <cell r="G1267">
            <v>0</v>
          </cell>
          <cell r="H1267">
            <v>0</v>
          </cell>
          <cell r="I1267">
            <v>0</v>
          </cell>
          <cell r="J1267">
            <v>0</v>
          </cell>
        </row>
        <row r="1454">
          <cell r="G1454">
            <v>0</v>
          </cell>
          <cell r="H1454">
            <v>0</v>
          </cell>
          <cell r="I1454">
            <v>0</v>
          </cell>
          <cell r="J1454">
            <v>0</v>
          </cell>
          <cell r="L1454">
            <v>0</v>
          </cell>
          <cell r="M1454">
            <v>0</v>
          </cell>
          <cell r="N1454">
            <v>0</v>
          </cell>
        </row>
        <row r="1455">
          <cell r="G1455">
            <v>0</v>
          </cell>
          <cell r="H1455">
            <v>0</v>
          </cell>
          <cell r="I1455">
            <v>0</v>
          </cell>
          <cell r="J1455">
            <v>0</v>
          </cell>
          <cell r="L1455">
            <v>0</v>
          </cell>
          <cell r="M1455">
            <v>0</v>
          </cell>
          <cell r="N1455">
            <v>0</v>
          </cell>
        </row>
        <row r="1456">
          <cell r="G1456">
            <v>0</v>
          </cell>
          <cell r="H1456">
            <v>0</v>
          </cell>
          <cell r="I1456">
            <v>0</v>
          </cell>
          <cell r="J1456">
            <v>0</v>
          </cell>
          <cell r="L1456">
            <v>0</v>
          </cell>
          <cell r="M1456">
            <v>0</v>
          </cell>
          <cell r="N1456">
            <v>0</v>
          </cell>
        </row>
        <row r="1457">
          <cell r="G1457">
            <v>0</v>
          </cell>
          <cell r="H1457">
            <v>0</v>
          </cell>
          <cell r="I1457">
            <v>0</v>
          </cell>
          <cell r="J1457">
            <v>0</v>
          </cell>
          <cell r="L1457">
            <v>0</v>
          </cell>
          <cell r="M1457">
            <v>0</v>
          </cell>
          <cell r="N1457">
            <v>0</v>
          </cell>
        </row>
        <row r="1458">
          <cell r="G1458">
            <v>0</v>
          </cell>
          <cell r="H1458">
            <v>0</v>
          </cell>
          <cell r="I1458">
            <v>0</v>
          </cell>
          <cell r="J1458">
            <v>0</v>
          </cell>
          <cell r="L1458">
            <v>0</v>
          </cell>
          <cell r="M1458">
            <v>0</v>
          </cell>
          <cell r="N1458">
            <v>0</v>
          </cell>
        </row>
        <row r="1459">
          <cell r="G1459">
            <v>0</v>
          </cell>
          <cell r="H1459">
            <v>0</v>
          </cell>
          <cell r="I1459">
            <v>0</v>
          </cell>
          <cell r="J1459">
            <v>0</v>
          </cell>
        </row>
        <row r="1460">
          <cell r="G1460">
            <v>0</v>
          </cell>
          <cell r="H1460">
            <v>0</v>
          </cell>
          <cell r="I1460">
            <v>0</v>
          </cell>
          <cell r="J1460">
            <v>0</v>
          </cell>
        </row>
        <row r="1461">
          <cell r="G1461">
            <v>0</v>
          </cell>
          <cell r="H1461">
            <v>0</v>
          </cell>
          <cell r="I1461">
            <v>0</v>
          </cell>
          <cell r="J1461">
            <v>0</v>
          </cell>
        </row>
        <row r="1462">
          <cell r="J1462">
            <v>0</v>
          </cell>
        </row>
        <row r="1463">
          <cell r="J1463">
            <v>0</v>
          </cell>
        </row>
        <row r="1464">
          <cell r="J1464">
            <v>0</v>
          </cell>
        </row>
        <row r="1465">
          <cell r="J1465">
            <v>0</v>
          </cell>
        </row>
        <row r="1468">
          <cell r="G1468">
            <v>0</v>
          </cell>
          <cell r="H1468">
            <v>0</v>
          </cell>
          <cell r="I1468">
            <v>0</v>
          </cell>
          <cell r="J1468">
            <v>0</v>
          </cell>
          <cell r="L1468">
            <v>0</v>
          </cell>
          <cell r="M1468">
            <v>0</v>
          </cell>
          <cell r="N1468">
            <v>0</v>
          </cell>
        </row>
        <row r="1469">
          <cell r="G1469">
            <v>0</v>
          </cell>
          <cell r="H1469">
            <v>0</v>
          </cell>
          <cell r="I1469">
            <v>0</v>
          </cell>
          <cell r="J1469">
            <v>0</v>
          </cell>
          <cell r="L1469">
            <v>0</v>
          </cell>
          <cell r="M1469">
            <v>0</v>
          </cell>
          <cell r="N1469">
            <v>0</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Consol'd"/>
      <sheetName val="Blank"/>
      <sheetName val="CPI Plan"/>
      <sheetName val="Income Taxes"/>
    </sheetNames>
    <sheetDataSet>
      <sheetData sheetId="0" refreshError="1"/>
      <sheetData sheetId="1" refreshError="1"/>
      <sheetData sheetId="2" refreshError="1"/>
      <sheetData sheetId="3" refreshError="1"/>
      <sheetData sheetId="4"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2-11 Target R1 (2)"/>
      <sheetName val="SCG Dec 2011 Calculation"/>
    </sheetNames>
    <definedNames>
      <definedName name="Open_Click" refersTo="#REF!"/>
    </definedNames>
    <sheetDataSet>
      <sheetData sheetId="0"/>
      <sheetData sheetId="1"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hysicalFreeze"/>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Key Data"/>
      <sheetName val="Yearly S and U"/>
      <sheetName val="Income Statement - SL"/>
      <sheetName val="Cash Flow - SL"/>
      <sheetName val="Income Statement - PF"/>
      <sheetName val="Cash Flow - PF"/>
      <sheetName val="Balance Sheet - PF"/>
      <sheetName val="Balance Sheet - SL"/>
      <sheetName val="Asset Sale"/>
      <sheetName val="Cash Flow Unlevered"/>
      <sheetName val="Depreciation"/>
      <sheetName val="LLC Levered Returns - PF"/>
      <sheetName val="LLC Levered Returns - SL"/>
      <sheetName val="Construction Draw Schedule"/>
      <sheetName val="Monthly S and U"/>
      <sheetName val="Debt Service - Construction"/>
      <sheetName val="Debt Service - SL"/>
      <sheetName val="Debt Service - PF"/>
      <sheetName val="Income Taxes"/>
      <sheetName val="Project Leveraged Results"/>
      <sheetName val="Cash Sweep"/>
      <sheetName val="SL Average Life Calculations"/>
      <sheetName val="Maj Maint"/>
      <sheetName val="Revenues"/>
      <sheetName val="Technical &amp; Timing"/>
      <sheetName val="Fuel Costs"/>
      <sheetName val="NonFuel Expenses"/>
      <sheetName val="Property &amp; Sales Taxes"/>
      <sheetName val="Working Capital"/>
      <sheetName val="Initial Working Capital"/>
      <sheetName val="Unlevered Returns"/>
      <sheetName val="Corp Fin"/>
      <sheetName val="EPS  - PF"/>
      <sheetName val="EPS - SL"/>
      <sheetName val="OTC-Appendix A-1"/>
      <sheetName val="OTC-Appendix A-2"/>
      <sheetName val="OTC-Appendix A -3"/>
      <sheetName val="OTC-Appendix A -4"/>
      <sheetName val="Appendix B"/>
      <sheetName val="Value Changes"/>
      <sheetName val="Key Data - Comparison"/>
      <sheetName val="Inputs for M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656">
          <cell r="B656">
            <v>309170.44205052825</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E"/>
      <sheetName val="Consol"/>
      <sheetName val="CL"/>
      <sheetName val="DG"/>
      <sheetName val="TXPILOT"/>
      <sheetName val="W2000"/>
      <sheetName val="W2001"/>
      <sheetName val="W2002"/>
      <sheetName val="W2003"/>
      <sheetName val="W2004"/>
      <sheetName val="OH"/>
      <sheetName val="CR"/>
    </sheetNames>
    <sheetDataSet>
      <sheetData sheetId="0" refreshError="1">
        <row r="4">
          <cell r="B4" t="str">
            <v>Project</v>
          </cell>
        </row>
        <row r="5">
          <cell r="B5" t="str">
            <v>DG</v>
          </cell>
        </row>
        <row r="6">
          <cell r="B6" t="str">
            <v>Wind 2000</v>
          </cell>
        </row>
        <row r="7">
          <cell r="B7" t="str">
            <v>Wind 2001</v>
          </cell>
        </row>
        <row r="8">
          <cell r="B8" t="str">
            <v>Wind 2002</v>
          </cell>
        </row>
        <row r="9">
          <cell r="B9" t="str">
            <v>Wind 2003</v>
          </cell>
        </row>
        <row r="10">
          <cell r="B10" t="str">
            <v>Wind 2004</v>
          </cell>
        </row>
        <row r="11">
          <cell r="B11" t="str">
            <v>Texas Pilot</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okup"/>
      <sheetName val="DO-IA"/>
      <sheetName val="DO-IB"/>
      <sheetName val="DO-IC"/>
      <sheetName val="DO-III"/>
      <sheetName val="DO-IV"/>
      <sheetName val="DO-V"/>
      <sheetName val="Sheet2"/>
      <sheetName val="Buyout"/>
      <sheetName val="FINMODEL"/>
      <sheetName val="BOND"/>
      <sheetName val="ECM Matrix"/>
      <sheetName val="Sheet2 (2)"/>
      <sheetName val="Buyout (2)"/>
      <sheetName val="FINMODEL (2)"/>
      <sheetName val="BOND (2)"/>
      <sheetName val="ECM Matrix (2)"/>
      <sheetName val="sub pricing"/>
      <sheetName val="unit pricing"/>
      <sheetName val="kw kwh"/>
      <sheetName val="Sheet1"/>
      <sheetName val="Sheet3"/>
      <sheetName val="Sheet5"/>
      <sheetName val="XPORT"/>
      <sheetName val="usage type"/>
      <sheetName val="nursing"/>
      <sheetName val="main"/>
      <sheetName val="annex2"/>
      <sheetName val="Ed&amp;Res"/>
      <sheetName val="annex1"/>
      <sheetName val="mvanx1"/>
      <sheetName val="mvanx2"/>
      <sheetName val="mvedres"/>
      <sheetName val="mvmain"/>
      <sheetName val="mvnursing"/>
      <sheetName val="VARunHours"/>
      <sheetName val="Sheet4"/>
    </sheetNames>
    <sheetDataSet>
      <sheetData sheetId="0" refreshError="1">
        <row r="4">
          <cell r="C4" t="str">
            <v>100A</v>
          </cell>
          <cell r="D4">
            <v>64</v>
          </cell>
          <cell r="E4">
            <v>1000</v>
          </cell>
          <cell r="F4">
            <v>1</v>
          </cell>
        </row>
        <row r="5">
          <cell r="C5" t="str">
            <v>135A</v>
          </cell>
          <cell r="D5">
            <v>1</v>
          </cell>
          <cell r="E5">
            <v>2000</v>
          </cell>
          <cell r="F5">
            <v>2</v>
          </cell>
        </row>
        <row r="6">
          <cell r="C6" t="str">
            <v>150A</v>
          </cell>
          <cell r="D6">
            <v>9</v>
          </cell>
          <cell r="E6">
            <v>2000</v>
          </cell>
          <cell r="F6">
            <v>2</v>
          </cell>
        </row>
        <row r="7">
          <cell r="C7" t="str">
            <v>15A</v>
          </cell>
          <cell r="D7">
            <v>6</v>
          </cell>
          <cell r="E7">
            <v>3000</v>
          </cell>
          <cell r="F7">
            <v>1</v>
          </cell>
        </row>
        <row r="8">
          <cell r="C8" t="str">
            <v>15F</v>
          </cell>
          <cell r="D8">
            <v>2</v>
          </cell>
          <cell r="E8">
            <v>10000</v>
          </cell>
          <cell r="F8">
            <v>3</v>
          </cell>
        </row>
        <row r="9">
          <cell r="C9" t="str">
            <v>175MV</v>
          </cell>
          <cell r="D9">
            <v>1</v>
          </cell>
          <cell r="E9">
            <v>24000</v>
          </cell>
          <cell r="F9">
            <v>15</v>
          </cell>
        </row>
        <row r="10">
          <cell r="C10" t="str">
            <v>20T</v>
          </cell>
          <cell r="D10">
            <v>325</v>
          </cell>
          <cell r="E10">
            <v>3000</v>
          </cell>
          <cell r="F10">
            <v>3</v>
          </cell>
        </row>
        <row r="11">
          <cell r="C11" t="str">
            <v>300A</v>
          </cell>
          <cell r="D11">
            <v>2</v>
          </cell>
          <cell r="E11">
            <v>2000</v>
          </cell>
          <cell r="F11">
            <v>3</v>
          </cell>
        </row>
        <row r="12">
          <cell r="C12" t="str">
            <v>40A</v>
          </cell>
          <cell r="D12">
            <v>34</v>
          </cell>
          <cell r="E12">
            <v>1000</v>
          </cell>
          <cell r="F12">
            <v>1</v>
          </cell>
        </row>
        <row r="13">
          <cell r="C13" t="str">
            <v>52A</v>
          </cell>
          <cell r="D13">
            <v>10</v>
          </cell>
          <cell r="E13">
            <v>1000</v>
          </cell>
          <cell r="F13">
            <v>1</v>
          </cell>
        </row>
        <row r="14">
          <cell r="C14" t="str">
            <v>60A</v>
          </cell>
          <cell r="D14">
            <v>33</v>
          </cell>
          <cell r="E14">
            <v>1000</v>
          </cell>
          <cell r="F14">
            <v>1</v>
          </cell>
        </row>
        <row r="15">
          <cell r="C15" t="str">
            <v>75A</v>
          </cell>
          <cell r="D15">
            <v>13</v>
          </cell>
          <cell r="E15">
            <v>1000</v>
          </cell>
          <cell r="F15">
            <v>1</v>
          </cell>
        </row>
        <row r="16">
          <cell r="C16" t="str">
            <v>90A</v>
          </cell>
          <cell r="D16">
            <v>2</v>
          </cell>
          <cell r="E16">
            <v>1000</v>
          </cell>
          <cell r="F16">
            <v>1</v>
          </cell>
        </row>
        <row r="17">
          <cell r="C17" t="str">
            <v>cf15</v>
          </cell>
          <cell r="D17">
            <v>10</v>
          </cell>
          <cell r="E17">
            <v>10000</v>
          </cell>
          <cell r="F17">
            <v>4</v>
          </cell>
        </row>
        <row r="18">
          <cell r="C18" t="str">
            <v>cf7</v>
          </cell>
          <cell r="D18">
            <v>2</v>
          </cell>
          <cell r="E18">
            <v>10000</v>
          </cell>
          <cell r="F18">
            <v>4</v>
          </cell>
        </row>
        <row r="19">
          <cell r="C19" t="str">
            <v>cf9</v>
          </cell>
          <cell r="D19">
            <v>5</v>
          </cell>
          <cell r="E19">
            <v>10000</v>
          </cell>
          <cell r="F19">
            <v>4</v>
          </cell>
        </row>
        <row r="20">
          <cell r="C20" t="str">
            <v>f20</v>
          </cell>
          <cell r="D20">
            <v>734</v>
          </cell>
          <cell r="E20">
            <v>20000</v>
          </cell>
          <cell r="F20">
            <v>3</v>
          </cell>
        </row>
        <row r="21">
          <cell r="C21" t="str">
            <v>f30</v>
          </cell>
          <cell r="D21">
            <v>124</v>
          </cell>
          <cell r="E21">
            <v>20000</v>
          </cell>
          <cell r="F21">
            <v>3</v>
          </cell>
        </row>
        <row r="22">
          <cell r="C22" t="str">
            <v>f32</v>
          </cell>
          <cell r="D22">
            <v>268</v>
          </cell>
          <cell r="E22">
            <v>20000</v>
          </cell>
          <cell r="F22">
            <v>2</v>
          </cell>
        </row>
        <row r="23">
          <cell r="C23" t="str">
            <v>f34</v>
          </cell>
          <cell r="D23">
            <v>1</v>
          </cell>
          <cell r="E23">
            <v>20000</v>
          </cell>
          <cell r="F23">
            <v>1</v>
          </cell>
        </row>
        <row r="24">
          <cell r="C24" t="str">
            <v>f40</v>
          </cell>
          <cell r="D24">
            <v>3050</v>
          </cell>
          <cell r="E24">
            <v>20000</v>
          </cell>
          <cell r="F24">
            <v>1</v>
          </cell>
        </row>
        <row r="25">
          <cell r="C25" t="str">
            <v>f40u</v>
          </cell>
          <cell r="D25">
            <v>66</v>
          </cell>
          <cell r="E25">
            <v>20000</v>
          </cell>
          <cell r="F25">
            <v>6</v>
          </cell>
        </row>
        <row r="26">
          <cell r="C26" t="str">
            <v>f48HO</v>
          </cell>
          <cell r="D26">
            <v>1</v>
          </cell>
          <cell r="E26">
            <v>15000</v>
          </cell>
          <cell r="F26">
            <v>3</v>
          </cell>
        </row>
        <row r="27">
          <cell r="C27" t="str">
            <v>f96</v>
          </cell>
          <cell r="D27">
            <v>9</v>
          </cell>
          <cell r="E27">
            <v>15000</v>
          </cell>
          <cell r="F27">
            <v>4</v>
          </cell>
        </row>
        <row r="28">
          <cell r="C28" t="str">
            <v>led</v>
          </cell>
          <cell r="D28">
            <v>1</v>
          </cell>
          <cell r="E28">
            <v>50000</v>
          </cell>
          <cell r="F28">
            <v>19</v>
          </cell>
        </row>
        <row r="29">
          <cell r="C29" t="str">
            <v>none</v>
          </cell>
          <cell r="E29">
            <v>0</v>
          </cell>
          <cell r="F29">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lta"/>
      <sheetName val="Inputs"/>
      <sheetName val="Key Data"/>
      <sheetName val="Yearly S and U"/>
      <sheetName val="Cash Flow"/>
      <sheetName val="Income Statement"/>
      <sheetName val="Balance Sheet"/>
      <sheetName val="Monthly S and U"/>
      <sheetName val="Construction Draw Schedule"/>
      <sheetName val="Technical &amp; Timing"/>
      <sheetName val="NonFuel Expenses"/>
      <sheetName val="Debt"/>
      <sheetName val="Cash Sweep"/>
      <sheetName val=" Leveraged Results"/>
      <sheetName val="LLC Leveraged Returns"/>
      <sheetName val="Cash Flow Unlevered"/>
      <sheetName val="Revenues"/>
      <sheetName val="Fuel Costs"/>
      <sheetName val="Maj Maint"/>
      <sheetName val="Net Operating Loss"/>
      <sheetName val="Working Capital"/>
      <sheetName val="Depreciation"/>
      <sheetName val="Income Taxes"/>
      <sheetName val="Tax Iteration"/>
      <sheetName val="Asset Sale"/>
      <sheetName val="Unleveraged Returns"/>
      <sheetName val="EPS"/>
      <sheetName val="Charts"/>
      <sheetName val="Lease Structu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14">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nthly Pricing Inputs"/>
      <sheetName val="Inputs"/>
      <sheetName val="Key Data"/>
      <sheetName val="Cash Flow"/>
      <sheetName val="Yearly S and U"/>
      <sheetName val="Monthly S and U"/>
      <sheetName val="Debt Service"/>
      <sheetName val="Debt Service - LOCs&amp;Bank Fees"/>
      <sheetName val="Technical &amp; Timing"/>
      <sheetName val="Revenues"/>
      <sheetName val="Fuel Costs"/>
      <sheetName val="Maj Maint"/>
      <sheetName val="NonFuel Expenses"/>
      <sheetName val="Working Capital"/>
      <sheetName val="SL Average Life"/>
    </sheetNames>
    <sheetDataSet>
      <sheetData sheetId="0" refreshError="1"/>
      <sheetData sheetId="1" refreshError="1">
        <row r="450">
          <cell r="B450">
            <v>0.4</v>
          </cell>
        </row>
        <row r="451">
          <cell r="B451">
            <v>0.56999999999999995</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ios"/>
      <sheetName val="FreeCashFlow"/>
      <sheetName val="EnterpriseValue"/>
      <sheetName val="Taxes - F$"/>
      <sheetName val="IRR"/>
      <sheetName val="Assumptions"/>
      <sheetName val="Proforma Financials"/>
      <sheetName val="Revenue"/>
      <sheetName val="Customers&amp;Load"/>
      <sheetName val="Expenses"/>
      <sheetName val="CAPEX"/>
      <sheetName val="BookDepreciation"/>
      <sheetName val="TaxDepreciation"/>
      <sheetName val="Financing"/>
      <sheetName val="General Information"/>
      <sheetName val="Inputs"/>
      <sheetName val="High Level - Drivers Control"/>
      <sheetName val="High Level - Projections"/>
      <sheetName val="1.25"/>
      <sheetName val="SIST. FIN."/>
      <sheetName val="A. 2"/>
      <sheetName val="NptSclr"/>
      <sheetName val="NptTb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7">
          <cell r="C7">
            <v>1996</v>
          </cell>
          <cell r="D7">
            <v>1997</v>
          </cell>
          <cell r="E7">
            <v>1998</v>
          </cell>
          <cell r="F7">
            <v>1999</v>
          </cell>
          <cell r="G7">
            <v>2000</v>
          </cell>
          <cell r="H7">
            <v>2001</v>
          </cell>
          <cell r="I7">
            <v>2002</v>
          </cell>
          <cell r="J7">
            <v>2003</v>
          </cell>
          <cell r="K7">
            <v>2004</v>
          </cell>
          <cell r="L7">
            <v>2005</v>
          </cell>
          <cell r="M7">
            <v>2006</v>
          </cell>
          <cell r="N7">
            <v>2007</v>
          </cell>
          <cell r="O7">
            <v>2008</v>
          </cell>
          <cell r="P7">
            <v>2009</v>
          </cell>
          <cell r="Q7">
            <v>2010</v>
          </cell>
          <cell r="R7">
            <v>2011</v>
          </cell>
          <cell r="S7">
            <v>2012</v>
          </cell>
          <cell r="T7">
            <v>2013</v>
          </cell>
          <cell r="U7">
            <v>2014</v>
          </cell>
          <cell r="V7">
            <v>2015</v>
          </cell>
          <cell r="W7">
            <v>2016</v>
          </cell>
          <cell r="X7">
            <v>2017</v>
          </cell>
          <cell r="Y7">
            <v>2018</v>
          </cell>
          <cell r="Z7">
            <v>2019</v>
          </cell>
          <cell r="AA7">
            <v>2020</v>
          </cell>
        </row>
        <row r="10">
          <cell r="C10">
            <v>1996</v>
          </cell>
          <cell r="D10">
            <v>1997</v>
          </cell>
          <cell r="E10">
            <v>1998</v>
          </cell>
          <cell r="F10">
            <v>1999</v>
          </cell>
          <cell r="G10">
            <v>2000</v>
          </cell>
          <cell r="H10">
            <v>2001</v>
          </cell>
          <cell r="I10">
            <v>2002</v>
          </cell>
          <cell r="J10">
            <v>2003</v>
          </cell>
          <cell r="K10">
            <v>2004</v>
          </cell>
          <cell r="L10">
            <v>2005</v>
          </cell>
          <cell r="M10">
            <v>2006</v>
          </cell>
          <cell r="N10">
            <v>2007</v>
          </cell>
          <cell r="O10">
            <v>2008</v>
          </cell>
          <cell r="P10">
            <v>2009</v>
          </cell>
          <cell r="Q10">
            <v>2010</v>
          </cell>
          <cell r="R10">
            <v>2011</v>
          </cell>
          <cell r="S10">
            <v>2012</v>
          </cell>
          <cell r="T10">
            <v>2013</v>
          </cell>
          <cell r="U10">
            <v>2014</v>
          </cell>
          <cell r="V10">
            <v>2015</v>
          </cell>
          <cell r="W10">
            <v>2016</v>
          </cell>
          <cell r="X10">
            <v>2017</v>
          </cell>
          <cell r="Y10">
            <v>2018</v>
          </cell>
          <cell r="Z10">
            <v>2019</v>
          </cell>
          <cell r="AA10">
            <v>2020</v>
          </cell>
        </row>
        <row r="11">
          <cell r="B11" t="str">
            <v>C$ Devaluation</v>
          </cell>
          <cell r="C11">
            <v>1</v>
          </cell>
          <cell r="D11">
            <v>1</v>
          </cell>
          <cell r="E11">
            <v>1</v>
          </cell>
          <cell r="F11">
            <v>1</v>
          </cell>
          <cell r="G11">
            <v>1</v>
          </cell>
          <cell r="H11">
            <v>1</v>
          </cell>
          <cell r="I11">
            <v>1</v>
          </cell>
          <cell r="J11">
            <v>1</v>
          </cell>
          <cell r="K11">
            <v>1</v>
          </cell>
          <cell r="L11">
            <v>1</v>
          </cell>
          <cell r="M11">
            <v>1</v>
          </cell>
          <cell r="N11">
            <v>1</v>
          </cell>
          <cell r="O11">
            <v>1</v>
          </cell>
          <cell r="P11">
            <v>1</v>
          </cell>
          <cell r="Q11">
            <v>1</v>
          </cell>
          <cell r="R11">
            <v>1</v>
          </cell>
          <cell r="S11">
            <v>1</v>
          </cell>
          <cell r="T11">
            <v>1</v>
          </cell>
          <cell r="U11">
            <v>1</v>
          </cell>
          <cell r="V11">
            <v>1</v>
          </cell>
          <cell r="W11">
            <v>1</v>
          </cell>
          <cell r="X11">
            <v>1</v>
          </cell>
          <cell r="Y11">
            <v>1</v>
          </cell>
          <cell r="Z11">
            <v>1</v>
          </cell>
          <cell r="AA11">
            <v>1</v>
          </cell>
        </row>
        <row r="13">
          <cell r="C13">
            <v>1996</v>
          </cell>
          <cell r="D13">
            <v>1997</v>
          </cell>
          <cell r="E13">
            <v>1998</v>
          </cell>
          <cell r="F13">
            <v>1999</v>
          </cell>
          <cell r="G13">
            <v>2000</v>
          </cell>
          <cell r="H13">
            <v>2001</v>
          </cell>
          <cell r="I13">
            <v>2002</v>
          </cell>
          <cell r="J13">
            <v>2003</v>
          </cell>
          <cell r="K13">
            <v>2004</v>
          </cell>
          <cell r="L13">
            <v>2005</v>
          </cell>
          <cell r="M13">
            <v>2006</v>
          </cell>
          <cell r="N13">
            <v>2007</v>
          </cell>
          <cell r="O13">
            <v>2008</v>
          </cell>
          <cell r="P13">
            <v>2009</v>
          </cell>
          <cell r="Q13">
            <v>2010</v>
          </cell>
          <cell r="R13">
            <v>2011</v>
          </cell>
          <cell r="S13">
            <v>2012</v>
          </cell>
          <cell r="T13">
            <v>2013</v>
          </cell>
          <cell r="U13">
            <v>2014</v>
          </cell>
          <cell r="V13">
            <v>2015</v>
          </cell>
          <cell r="W13">
            <v>2016</v>
          </cell>
          <cell r="X13">
            <v>2017</v>
          </cell>
          <cell r="Y13">
            <v>2018</v>
          </cell>
          <cell r="Z13">
            <v>2019</v>
          </cell>
          <cell r="AA13">
            <v>2020</v>
          </cell>
        </row>
        <row r="14">
          <cell r="B14" t="str">
            <v>C$/US$ Effective Exchange Rate</v>
          </cell>
          <cell r="C14">
            <v>0.6623</v>
          </cell>
          <cell r="D14">
            <v>0.6623</v>
          </cell>
          <cell r="E14">
            <v>0.6623</v>
          </cell>
          <cell r="F14">
            <v>0.6623</v>
          </cell>
          <cell r="G14">
            <v>0.6623</v>
          </cell>
          <cell r="H14">
            <v>0.6623</v>
          </cell>
          <cell r="I14">
            <v>0.6623</v>
          </cell>
          <cell r="J14">
            <v>0.6623</v>
          </cell>
          <cell r="K14">
            <v>0.6623</v>
          </cell>
          <cell r="L14">
            <v>0.6623</v>
          </cell>
          <cell r="M14">
            <v>0.6623</v>
          </cell>
          <cell r="N14">
            <v>0.6623</v>
          </cell>
          <cell r="O14">
            <v>0.6623</v>
          </cell>
          <cell r="P14">
            <v>0.6623</v>
          </cell>
          <cell r="Q14">
            <v>0.6623</v>
          </cell>
          <cell r="R14">
            <v>0.6623</v>
          </cell>
          <cell r="S14">
            <v>0.6623</v>
          </cell>
          <cell r="T14">
            <v>0.6623</v>
          </cell>
          <cell r="U14">
            <v>0.6623</v>
          </cell>
          <cell r="V14">
            <v>0.6623</v>
          </cell>
          <cell r="W14">
            <v>0.6623</v>
          </cell>
          <cell r="X14">
            <v>0.6623</v>
          </cell>
          <cell r="Y14">
            <v>0.6623</v>
          </cell>
          <cell r="Z14">
            <v>0.6623</v>
          </cell>
          <cell r="AA14">
            <v>0.6623</v>
          </cell>
        </row>
        <row r="23">
          <cell r="E23">
            <v>1998</v>
          </cell>
          <cell r="F23">
            <v>1999</v>
          </cell>
          <cell r="G23">
            <v>2000</v>
          </cell>
          <cell r="H23">
            <v>2001</v>
          </cell>
          <cell r="I23">
            <v>2002</v>
          </cell>
          <cell r="J23">
            <v>2003</v>
          </cell>
          <cell r="K23">
            <v>2004</v>
          </cell>
          <cell r="L23">
            <v>2005</v>
          </cell>
          <cell r="M23">
            <v>2006</v>
          </cell>
          <cell r="N23">
            <v>2007</v>
          </cell>
          <cell r="O23">
            <v>2008</v>
          </cell>
          <cell r="P23">
            <v>2009</v>
          </cell>
          <cell r="Q23">
            <v>2010</v>
          </cell>
          <cell r="R23">
            <v>2011</v>
          </cell>
          <cell r="S23">
            <v>2012</v>
          </cell>
          <cell r="T23">
            <v>2013</v>
          </cell>
          <cell r="U23">
            <v>2014</v>
          </cell>
          <cell r="V23">
            <v>2015</v>
          </cell>
          <cell r="W23">
            <v>2016</v>
          </cell>
          <cell r="X23">
            <v>2017</v>
          </cell>
          <cell r="Y23">
            <v>2018</v>
          </cell>
          <cell r="Z23">
            <v>2019</v>
          </cell>
          <cell r="AA23">
            <v>2020</v>
          </cell>
        </row>
      </sheetData>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yout"/>
      <sheetName val="CES Inputs"/>
      <sheetName val="Help"/>
      <sheetName val="YR6"/>
      <sheetName val="YR5"/>
      <sheetName val="YR4"/>
      <sheetName val="YR3"/>
      <sheetName val="YR2"/>
      <sheetName val="YR1"/>
      <sheetName val="MTHSAVCALCS"/>
      <sheetName val="SavingsReport"/>
      <sheetName val="UP Sum"/>
      <sheetName val="Utah Power"/>
      <sheetName val="BC Calcs"/>
      <sheetName val="PSC Output"/>
      <sheetName val="Rev Impacts"/>
      <sheetName val="FY94 570 Mai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y Data"/>
      <sheetName val="Yearly S and U"/>
      <sheetName val="Inputs"/>
      <sheetName val="Construction Draw Schedule"/>
      <sheetName val="Debt"/>
      <sheetName val="Cash Flow"/>
      <sheetName val="New_Cash"/>
      <sheetName val="Cash Sweep"/>
      <sheetName val="PSCo PPA Revenue"/>
      <sheetName val="Wartsila O&amp;M"/>
      <sheetName val="Other Operating Expenses"/>
      <sheetName val="Property Tax"/>
      <sheetName val="Working Capital"/>
      <sheetName val="Depreciation"/>
      <sheetName val="Income Taxes"/>
      <sheetName val="Net Operating Loss"/>
      <sheetName val="Levered Results"/>
      <sheetName val="Unlevered Results"/>
      <sheetName val="Income Statement"/>
    </sheetNames>
    <sheetDataSet>
      <sheetData sheetId="0" refreshError="1"/>
      <sheetData sheetId="1" refreshError="1"/>
      <sheetData sheetId="2" refreshError="1">
        <row r="1">
          <cell r="C1">
            <v>2002</v>
          </cell>
        </row>
        <row r="84">
          <cell r="B84">
            <v>2002</v>
          </cell>
        </row>
        <row r="157">
          <cell r="B157">
            <v>650</v>
          </cell>
        </row>
        <row r="162">
          <cell r="B162">
            <v>2002</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Cash flow map"/>
      <sheetName val="Cash flow map chart"/>
      <sheetName val="Analytic VaR"/>
      <sheetName val="Monte Carlo VaR"/>
      <sheetName val="Historical VaR"/>
      <sheetName val="Historical Data"/>
      <sheetName val="Extreme Value Theory"/>
      <sheetName val="Var Compare"/>
      <sheetName val="Stress Test"/>
      <sheetName val="Stress Data"/>
      <sheetName val="VaRdelta"/>
      <sheetName val="VaRdelta chart"/>
      <sheetName val="Component VaR"/>
      <sheetName val="Component VaR chart"/>
      <sheetName val="Incremental VaR"/>
      <sheetName val="Summary"/>
      <sheetName val="VaR history"/>
      <sheetName val="Control Chart"/>
      <sheetName val="VCDATA"/>
      <sheetName val="Module1"/>
    </sheetNames>
    <sheetDataSet>
      <sheetData sheetId="0">
        <row r="3">
          <cell r="H3" t="str">
            <v>DATASET@0</v>
          </cell>
        </row>
        <row r="6">
          <cell r="B6" t="str">
            <v>X:\SEU_Risk_Mgmt\Prices\2010\2010_03\Fleet\corr-fleet-03-26.txt</v>
          </cell>
        </row>
        <row r="7">
          <cell r="B7" t="str">
            <v>X:\SEU_Risk_Mgmt\Prices\2010\2010_03\Fleet\Assets-fleet-03-26.txt</v>
          </cell>
        </row>
        <row r="8">
          <cell r="B8" t="str">
            <v>X:\SEU_Risk_Mgmt\Production\_Daily Portfolio Runs\Liquidity Runs\2010\2010_03\0312610_Fleet_all_Liquidity.txt</v>
          </cell>
        </row>
        <row r="11">
          <cell r="B11">
            <v>10</v>
          </cell>
        </row>
        <row r="12">
          <cell r="B12">
            <v>0.95</v>
          </cell>
        </row>
        <row r="13">
          <cell r="B13" t="str">
            <v>USD</v>
          </cell>
        </row>
        <row r="14">
          <cell r="B14">
            <v>40263</v>
          </cell>
        </row>
        <row r="24">
          <cell r="B24" t="str">
            <v>output_portanl.txt</v>
          </cell>
        </row>
        <row r="25">
          <cell r="B25" t="b">
            <v>1</v>
          </cell>
        </row>
        <row r="26">
          <cell r="B26" t="b">
            <v>1</v>
          </cell>
        </row>
        <row r="27">
          <cell r="B27" t="b">
            <v>1</v>
          </cell>
        </row>
      </sheetData>
      <sheetData sheetId="1"/>
      <sheetData sheetId="2" refreshError="1"/>
      <sheetData sheetId="3"/>
      <sheetData sheetId="4"/>
      <sheetData sheetId="5"/>
      <sheetData sheetId="6"/>
      <sheetData sheetId="7"/>
      <sheetData sheetId="8"/>
      <sheetData sheetId="9"/>
      <sheetData sheetId="10"/>
      <sheetData sheetId="11"/>
      <sheetData sheetId="12" refreshError="1"/>
      <sheetData sheetId="13"/>
      <sheetData sheetId="14" refreshError="1"/>
      <sheetData sheetId="15"/>
      <sheetData sheetId="16"/>
      <sheetData sheetId="17"/>
      <sheetData sheetId="18" refreshError="1"/>
      <sheetData sheetId="19"/>
      <sheetData sheetId="2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h Flow Statement"/>
      <sheetName val="CFWS-Mgmt"/>
      <sheetName val="Account Balances"/>
      <sheetName val="Non Cash Transactions"/>
      <sheetName val="CC Allocations"/>
      <sheetName val="expense"/>
    </sheetNames>
    <sheetDataSet>
      <sheetData sheetId="0"/>
      <sheetData sheetId="1"/>
      <sheetData sheetId="2" refreshError="1">
        <row r="43">
          <cell r="R43">
            <v>0</v>
          </cell>
        </row>
        <row r="56">
          <cell r="R56">
            <v>0</v>
          </cell>
        </row>
        <row r="57">
          <cell r="R57">
            <v>0</v>
          </cell>
        </row>
      </sheetData>
      <sheetData sheetId="3"/>
      <sheetData sheetId="4" refreshError="1"/>
      <sheetData sheetId="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ilding"/>
      <sheetName val="EX"/>
      <sheetName val="Room"/>
      <sheetName val="ECM"/>
      <sheetName val="Information"/>
      <sheetName val="MAIN"/>
      <sheetName val="TU"/>
      <sheetName val="Project Variables"/>
      <sheetName val="Special Equipment"/>
      <sheetName val="Summary"/>
      <sheetName val="Lighting Ancillary Summary"/>
    </sheetNames>
    <sheetDataSet>
      <sheetData sheetId="0" refreshError="1">
        <row r="2">
          <cell r="A2" t="str">
            <v>305-A</v>
          </cell>
          <cell r="B2">
            <v>1</v>
          </cell>
          <cell r="C2">
            <v>2</v>
          </cell>
          <cell r="D2" t="str">
            <v>A</v>
          </cell>
          <cell r="E2">
            <v>1</v>
          </cell>
        </row>
        <row r="3">
          <cell r="A3" t="str">
            <v>702-A</v>
          </cell>
          <cell r="B3">
            <v>1</v>
          </cell>
          <cell r="C3">
            <v>2</v>
          </cell>
          <cell r="D3" t="str">
            <v>A</v>
          </cell>
          <cell r="E3">
            <v>2</v>
          </cell>
        </row>
        <row r="4">
          <cell r="A4" t="str">
            <v>703-44A</v>
          </cell>
          <cell r="B4">
            <v>1</v>
          </cell>
          <cell r="C4">
            <v>2</v>
          </cell>
          <cell r="D4" t="str">
            <v>A</v>
          </cell>
          <cell r="E4">
            <v>3</v>
          </cell>
        </row>
        <row r="5">
          <cell r="A5" t="str">
            <v>708-A</v>
          </cell>
          <cell r="B5">
            <v>1</v>
          </cell>
          <cell r="C5">
            <v>0</v>
          </cell>
          <cell r="D5" t="str">
            <v>A</v>
          </cell>
          <cell r="E5">
            <v>4</v>
          </cell>
        </row>
        <row r="6">
          <cell r="A6" t="str">
            <v>710-A</v>
          </cell>
          <cell r="B6">
            <v>1</v>
          </cell>
          <cell r="C6">
            <v>0</v>
          </cell>
          <cell r="D6" t="str">
            <v>A</v>
          </cell>
          <cell r="E6">
            <v>5</v>
          </cell>
        </row>
        <row r="7">
          <cell r="A7" t="str">
            <v>713-1A</v>
          </cell>
          <cell r="B7">
            <v>1</v>
          </cell>
          <cell r="C7">
            <v>0</v>
          </cell>
          <cell r="D7" t="str">
            <v>A</v>
          </cell>
          <cell r="E7">
            <v>6</v>
          </cell>
        </row>
        <row r="8">
          <cell r="A8" t="str">
            <v>713-A</v>
          </cell>
          <cell r="B8">
            <v>1</v>
          </cell>
          <cell r="C8">
            <v>0</v>
          </cell>
          <cell r="D8" t="str">
            <v>A</v>
          </cell>
          <cell r="E8">
            <v>7</v>
          </cell>
        </row>
        <row r="9">
          <cell r="A9" t="str">
            <v>714-A</v>
          </cell>
          <cell r="B9">
            <v>1</v>
          </cell>
          <cell r="C9">
            <v>0</v>
          </cell>
          <cell r="D9" t="str">
            <v>A</v>
          </cell>
          <cell r="E9">
            <v>8</v>
          </cell>
        </row>
        <row r="10">
          <cell r="A10" t="str">
            <v>716-2A</v>
          </cell>
          <cell r="B10">
            <v>1</v>
          </cell>
          <cell r="C10">
            <v>0</v>
          </cell>
          <cell r="D10" t="str">
            <v>A</v>
          </cell>
          <cell r="E10">
            <v>9</v>
          </cell>
        </row>
        <row r="11">
          <cell r="A11" t="str">
            <v>716-4A</v>
          </cell>
          <cell r="B11">
            <v>1</v>
          </cell>
          <cell r="C11">
            <v>0</v>
          </cell>
          <cell r="D11" t="str">
            <v>A</v>
          </cell>
          <cell r="E11">
            <v>10</v>
          </cell>
        </row>
        <row r="12">
          <cell r="A12" t="str">
            <v>716-A</v>
          </cell>
          <cell r="B12">
            <v>1</v>
          </cell>
          <cell r="C12">
            <v>0</v>
          </cell>
          <cell r="D12" t="str">
            <v>A</v>
          </cell>
          <cell r="E12">
            <v>11</v>
          </cell>
        </row>
        <row r="13">
          <cell r="A13" t="str">
            <v>717-11A</v>
          </cell>
          <cell r="B13">
            <v>1</v>
          </cell>
          <cell r="C13">
            <v>0</v>
          </cell>
          <cell r="D13" t="str">
            <v>A</v>
          </cell>
          <cell r="E13">
            <v>12</v>
          </cell>
        </row>
        <row r="14">
          <cell r="A14" t="str">
            <v>717-A</v>
          </cell>
          <cell r="B14">
            <v>1</v>
          </cell>
          <cell r="C14">
            <v>0</v>
          </cell>
          <cell r="D14" t="str">
            <v>A</v>
          </cell>
          <cell r="E14">
            <v>13</v>
          </cell>
        </row>
        <row r="15">
          <cell r="A15" t="str">
            <v>722-5A</v>
          </cell>
          <cell r="B15">
            <v>1</v>
          </cell>
          <cell r="C15">
            <v>0</v>
          </cell>
          <cell r="D15" t="str">
            <v>A</v>
          </cell>
          <cell r="E15">
            <v>14</v>
          </cell>
        </row>
        <row r="16">
          <cell r="A16" t="str">
            <v>733-1A</v>
          </cell>
          <cell r="B16">
            <v>1</v>
          </cell>
          <cell r="C16">
            <v>0</v>
          </cell>
          <cell r="D16" t="str">
            <v>A</v>
          </cell>
          <cell r="E16">
            <v>15</v>
          </cell>
        </row>
        <row r="17">
          <cell r="A17" t="str">
            <v>735-11A</v>
          </cell>
          <cell r="B17">
            <v>1</v>
          </cell>
          <cell r="C17">
            <v>2</v>
          </cell>
          <cell r="D17" t="str">
            <v>A</v>
          </cell>
          <cell r="E17">
            <v>16</v>
          </cell>
        </row>
        <row r="18">
          <cell r="A18" t="str">
            <v>735-7A</v>
          </cell>
          <cell r="B18">
            <v>1</v>
          </cell>
          <cell r="C18">
            <v>0</v>
          </cell>
          <cell r="D18" t="str">
            <v>A</v>
          </cell>
          <cell r="E18">
            <v>17</v>
          </cell>
        </row>
        <row r="19">
          <cell r="A19" t="str">
            <v>735-A</v>
          </cell>
          <cell r="B19">
            <v>1</v>
          </cell>
          <cell r="C19">
            <v>2</v>
          </cell>
          <cell r="D19" t="str">
            <v>A</v>
          </cell>
          <cell r="E19">
            <v>18</v>
          </cell>
        </row>
        <row r="20">
          <cell r="A20" t="str">
            <v>736-A</v>
          </cell>
          <cell r="B20">
            <v>1</v>
          </cell>
          <cell r="C20">
            <v>2</v>
          </cell>
          <cell r="D20" t="str">
            <v>A</v>
          </cell>
          <cell r="E20">
            <v>19</v>
          </cell>
        </row>
        <row r="21">
          <cell r="A21" t="str">
            <v>737-A</v>
          </cell>
          <cell r="B21">
            <v>1</v>
          </cell>
          <cell r="C21">
            <v>2</v>
          </cell>
          <cell r="D21" t="str">
            <v>A</v>
          </cell>
          <cell r="E21">
            <v>20</v>
          </cell>
        </row>
        <row r="22">
          <cell r="A22" t="str">
            <v>745-A</v>
          </cell>
          <cell r="B22">
            <v>1</v>
          </cell>
          <cell r="C22">
            <v>0</v>
          </cell>
          <cell r="D22" t="str">
            <v>A</v>
          </cell>
          <cell r="E22">
            <v>21</v>
          </cell>
        </row>
        <row r="23">
          <cell r="A23" t="str">
            <v>748-A</v>
          </cell>
          <cell r="B23">
            <v>1</v>
          </cell>
          <cell r="C23">
            <v>2</v>
          </cell>
          <cell r="D23" t="str">
            <v>A</v>
          </cell>
          <cell r="E23">
            <v>22</v>
          </cell>
        </row>
        <row r="24">
          <cell r="A24" t="str">
            <v>749-A</v>
          </cell>
          <cell r="B24">
            <v>1</v>
          </cell>
          <cell r="C24">
            <v>2</v>
          </cell>
          <cell r="D24" t="str">
            <v>A</v>
          </cell>
          <cell r="E24">
            <v>23</v>
          </cell>
        </row>
        <row r="25">
          <cell r="A25" t="str">
            <v>751-A</v>
          </cell>
          <cell r="B25">
            <v>1</v>
          </cell>
          <cell r="C25">
            <v>0</v>
          </cell>
          <cell r="D25" t="str">
            <v>A</v>
          </cell>
          <cell r="E25">
            <v>24</v>
          </cell>
        </row>
        <row r="26">
          <cell r="A26" t="str">
            <v>773-2A</v>
          </cell>
          <cell r="B26">
            <v>1</v>
          </cell>
          <cell r="C26">
            <v>2</v>
          </cell>
          <cell r="D26" t="str">
            <v>A</v>
          </cell>
          <cell r="E26">
            <v>25</v>
          </cell>
        </row>
        <row r="27">
          <cell r="A27" t="str">
            <v>773-41A</v>
          </cell>
          <cell r="B27">
            <v>1</v>
          </cell>
          <cell r="C27">
            <v>2</v>
          </cell>
          <cell r="D27" t="str">
            <v>A</v>
          </cell>
          <cell r="E27">
            <v>26</v>
          </cell>
        </row>
        <row r="28">
          <cell r="A28" t="str">
            <v>773-42A</v>
          </cell>
          <cell r="B28">
            <v>1</v>
          </cell>
          <cell r="C28">
            <v>2</v>
          </cell>
          <cell r="D28" t="str">
            <v>A</v>
          </cell>
          <cell r="E28">
            <v>27</v>
          </cell>
        </row>
        <row r="29">
          <cell r="A29" t="str">
            <v>773-43A</v>
          </cell>
          <cell r="B29">
            <v>1</v>
          </cell>
          <cell r="C29">
            <v>2</v>
          </cell>
          <cell r="D29" t="str">
            <v>A</v>
          </cell>
          <cell r="E29">
            <v>28</v>
          </cell>
        </row>
        <row r="30">
          <cell r="A30" t="str">
            <v>773-50A</v>
          </cell>
          <cell r="B30">
            <v>1</v>
          </cell>
          <cell r="C30">
            <v>2</v>
          </cell>
          <cell r="D30" t="str">
            <v>A</v>
          </cell>
          <cell r="E30">
            <v>29</v>
          </cell>
        </row>
        <row r="31">
          <cell r="A31" t="str">
            <v>773-51A</v>
          </cell>
          <cell r="B31">
            <v>1</v>
          </cell>
          <cell r="C31">
            <v>0</v>
          </cell>
          <cell r="D31" t="str">
            <v>A</v>
          </cell>
          <cell r="E31">
            <v>30</v>
          </cell>
        </row>
        <row r="32">
          <cell r="A32" t="str">
            <v>773-52A</v>
          </cell>
          <cell r="B32">
            <v>1</v>
          </cell>
          <cell r="C32">
            <v>2</v>
          </cell>
          <cell r="D32" t="str">
            <v>A</v>
          </cell>
          <cell r="E32">
            <v>31</v>
          </cell>
        </row>
        <row r="33">
          <cell r="A33" t="str">
            <v>773-A</v>
          </cell>
          <cell r="B33">
            <v>1</v>
          </cell>
          <cell r="C33">
            <v>2</v>
          </cell>
          <cell r="D33" t="str">
            <v>A</v>
          </cell>
          <cell r="E33">
            <v>32</v>
          </cell>
        </row>
        <row r="34">
          <cell r="A34" t="str">
            <v>774-A</v>
          </cell>
          <cell r="B34">
            <v>1</v>
          </cell>
          <cell r="C34">
            <v>2</v>
          </cell>
          <cell r="D34" t="str">
            <v>A</v>
          </cell>
          <cell r="E34">
            <v>33</v>
          </cell>
        </row>
        <row r="35">
          <cell r="A35" t="str">
            <v>775-A</v>
          </cell>
          <cell r="B35">
            <v>1</v>
          </cell>
          <cell r="C35">
            <v>2</v>
          </cell>
          <cell r="D35" t="str">
            <v>A</v>
          </cell>
          <cell r="E35">
            <v>34</v>
          </cell>
        </row>
        <row r="36">
          <cell r="A36" t="str">
            <v>776-1A</v>
          </cell>
          <cell r="B36">
            <v>1</v>
          </cell>
          <cell r="C36">
            <v>2</v>
          </cell>
          <cell r="D36" t="str">
            <v>A</v>
          </cell>
          <cell r="E36">
            <v>35</v>
          </cell>
        </row>
        <row r="37">
          <cell r="A37" t="str">
            <v>776-6A</v>
          </cell>
          <cell r="B37">
            <v>0</v>
          </cell>
          <cell r="C37">
            <v>2</v>
          </cell>
          <cell r="D37" t="str">
            <v>A</v>
          </cell>
          <cell r="E37">
            <v>36</v>
          </cell>
        </row>
        <row r="38">
          <cell r="A38" t="str">
            <v>777-A</v>
          </cell>
          <cell r="B38">
            <v>1</v>
          </cell>
          <cell r="C38">
            <v>2</v>
          </cell>
          <cell r="D38" t="str">
            <v>A</v>
          </cell>
          <cell r="E38">
            <v>37</v>
          </cell>
        </row>
        <row r="39">
          <cell r="A39" t="str">
            <v>781-A</v>
          </cell>
          <cell r="B39">
            <v>1</v>
          </cell>
          <cell r="C39">
            <v>2</v>
          </cell>
          <cell r="D39" t="str">
            <v>A</v>
          </cell>
          <cell r="E39">
            <v>38</v>
          </cell>
        </row>
        <row r="40">
          <cell r="A40" t="str">
            <v>782-3A</v>
          </cell>
          <cell r="B40">
            <v>1</v>
          </cell>
          <cell r="C40">
            <v>0</v>
          </cell>
          <cell r="D40" t="str">
            <v>A</v>
          </cell>
          <cell r="E40">
            <v>39</v>
          </cell>
        </row>
        <row r="41">
          <cell r="A41" t="str">
            <v>784-A</v>
          </cell>
          <cell r="B41">
            <v>1</v>
          </cell>
          <cell r="C41">
            <v>0</v>
          </cell>
          <cell r="D41" t="str">
            <v>A</v>
          </cell>
          <cell r="E41">
            <v>40</v>
          </cell>
        </row>
        <row r="42">
          <cell r="A42" t="str">
            <v>785-6A</v>
          </cell>
          <cell r="B42">
            <v>1</v>
          </cell>
          <cell r="C42">
            <v>0</v>
          </cell>
          <cell r="D42" t="str">
            <v>A</v>
          </cell>
          <cell r="E42">
            <v>41</v>
          </cell>
        </row>
        <row r="43">
          <cell r="A43" t="str">
            <v>786-A</v>
          </cell>
          <cell r="B43">
            <v>1</v>
          </cell>
          <cell r="C43">
            <v>2</v>
          </cell>
          <cell r="D43" t="str">
            <v>A</v>
          </cell>
          <cell r="E43">
            <v>42</v>
          </cell>
        </row>
        <row r="44">
          <cell r="A44" t="str">
            <v>105-C</v>
          </cell>
          <cell r="B44">
            <v>1</v>
          </cell>
          <cell r="C44">
            <v>1</v>
          </cell>
          <cell r="D44" t="str">
            <v>C</v>
          </cell>
          <cell r="E44">
            <v>43</v>
          </cell>
        </row>
        <row r="45">
          <cell r="A45" t="str">
            <v>701-1C</v>
          </cell>
          <cell r="B45">
            <v>1</v>
          </cell>
          <cell r="C45">
            <v>0</v>
          </cell>
          <cell r="D45" t="str">
            <v>C</v>
          </cell>
          <cell r="E45">
            <v>44</v>
          </cell>
        </row>
        <row r="46">
          <cell r="A46" t="str">
            <v>701-2C</v>
          </cell>
          <cell r="B46">
            <v>1</v>
          </cell>
          <cell r="C46">
            <v>0</v>
          </cell>
          <cell r="D46" t="str">
            <v>C</v>
          </cell>
          <cell r="E46">
            <v>45</v>
          </cell>
        </row>
        <row r="47">
          <cell r="A47" t="str">
            <v>702-1C</v>
          </cell>
          <cell r="B47">
            <v>1</v>
          </cell>
          <cell r="C47">
            <v>0</v>
          </cell>
          <cell r="D47" t="str">
            <v>C</v>
          </cell>
          <cell r="E47">
            <v>46</v>
          </cell>
        </row>
        <row r="48">
          <cell r="A48" t="str">
            <v>702-C</v>
          </cell>
          <cell r="B48">
            <v>1</v>
          </cell>
          <cell r="C48">
            <v>0</v>
          </cell>
          <cell r="D48" t="str">
            <v>C</v>
          </cell>
          <cell r="E48">
            <v>47</v>
          </cell>
        </row>
        <row r="49">
          <cell r="A49" t="str">
            <v>706-C</v>
          </cell>
          <cell r="B49">
            <v>1</v>
          </cell>
          <cell r="C49">
            <v>0</v>
          </cell>
          <cell r="D49" t="str">
            <v>C</v>
          </cell>
          <cell r="E49">
            <v>48</v>
          </cell>
        </row>
        <row r="50">
          <cell r="A50" t="str">
            <v>315-M</v>
          </cell>
          <cell r="B50">
            <v>1</v>
          </cell>
          <cell r="C50">
            <v>0</v>
          </cell>
          <cell r="D50" t="str">
            <v>M</v>
          </cell>
          <cell r="E50">
            <v>49</v>
          </cell>
        </row>
        <row r="51">
          <cell r="A51" t="str">
            <v>704-M</v>
          </cell>
          <cell r="B51">
            <v>1</v>
          </cell>
          <cell r="C51">
            <v>0</v>
          </cell>
          <cell r="D51" t="str">
            <v>M</v>
          </cell>
          <cell r="E51">
            <v>50</v>
          </cell>
        </row>
        <row r="52">
          <cell r="A52" t="str">
            <v>645-1N</v>
          </cell>
          <cell r="B52">
            <v>1</v>
          </cell>
          <cell r="C52">
            <v>1</v>
          </cell>
          <cell r="D52" t="str">
            <v>N</v>
          </cell>
          <cell r="E52">
            <v>51</v>
          </cell>
        </row>
        <row r="53">
          <cell r="A53" t="str">
            <v>645-2N</v>
          </cell>
          <cell r="B53">
            <v>1</v>
          </cell>
          <cell r="C53">
            <v>1</v>
          </cell>
          <cell r="D53" t="str">
            <v>N</v>
          </cell>
          <cell r="E53">
            <v>52</v>
          </cell>
        </row>
        <row r="54">
          <cell r="A54" t="str">
            <v>645-4N</v>
          </cell>
          <cell r="B54">
            <v>1</v>
          </cell>
          <cell r="C54">
            <v>1</v>
          </cell>
          <cell r="D54" t="str">
            <v>N</v>
          </cell>
          <cell r="E54">
            <v>53</v>
          </cell>
        </row>
        <row r="55">
          <cell r="A55" t="str">
            <v>645-N</v>
          </cell>
          <cell r="B55">
            <v>1</v>
          </cell>
          <cell r="C55">
            <v>1</v>
          </cell>
          <cell r="D55" t="str">
            <v>N</v>
          </cell>
          <cell r="E55">
            <v>54</v>
          </cell>
        </row>
        <row r="56">
          <cell r="A56" t="str">
            <v>704-4N</v>
          </cell>
          <cell r="B56">
            <v>1</v>
          </cell>
          <cell r="C56">
            <v>0</v>
          </cell>
          <cell r="D56" t="str">
            <v>N</v>
          </cell>
          <cell r="E56">
            <v>55</v>
          </cell>
        </row>
        <row r="57">
          <cell r="A57" t="str">
            <v>705-N</v>
          </cell>
          <cell r="B57">
            <v>1</v>
          </cell>
          <cell r="C57">
            <v>0</v>
          </cell>
          <cell r="D57" t="str">
            <v>N</v>
          </cell>
          <cell r="E57">
            <v>56</v>
          </cell>
        </row>
        <row r="58">
          <cell r="A58" t="str">
            <v>706-N</v>
          </cell>
          <cell r="B58">
            <v>1</v>
          </cell>
          <cell r="C58">
            <v>0</v>
          </cell>
          <cell r="D58" t="str">
            <v>N</v>
          </cell>
          <cell r="E58">
            <v>57</v>
          </cell>
        </row>
        <row r="59">
          <cell r="A59" t="str">
            <v>710-14N</v>
          </cell>
          <cell r="B59">
            <v>1</v>
          </cell>
          <cell r="C59">
            <v>0</v>
          </cell>
          <cell r="D59" t="str">
            <v>N</v>
          </cell>
          <cell r="E59">
            <v>58</v>
          </cell>
        </row>
        <row r="60">
          <cell r="A60" t="str">
            <v>710-17N</v>
          </cell>
          <cell r="B60">
            <v>1</v>
          </cell>
          <cell r="C60">
            <v>0</v>
          </cell>
          <cell r="D60" t="str">
            <v>N</v>
          </cell>
          <cell r="E60">
            <v>59</v>
          </cell>
        </row>
        <row r="61">
          <cell r="A61" t="str">
            <v>710-N</v>
          </cell>
          <cell r="B61">
            <v>1</v>
          </cell>
          <cell r="C61">
            <v>0</v>
          </cell>
          <cell r="D61" t="str">
            <v>N</v>
          </cell>
          <cell r="E61">
            <v>60</v>
          </cell>
        </row>
        <row r="62">
          <cell r="A62" t="str">
            <v>711-1N</v>
          </cell>
          <cell r="B62">
            <v>1</v>
          </cell>
          <cell r="C62">
            <v>0</v>
          </cell>
          <cell r="D62" t="str">
            <v>N</v>
          </cell>
          <cell r="E62">
            <v>61</v>
          </cell>
        </row>
        <row r="63">
          <cell r="A63" t="str">
            <v>711-2N</v>
          </cell>
          <cell r="B63">
            <v>1</v>
          </cell>
          <cell r="C63">
            <v>0</v>
          </cell>
          <cell r="D63" t="str">
            <v>N</v>
          </cell>
          <cell r="E63">
            <v>62</v>
          </cell>
        </row>
        <row r="64">
          <cell r="A64" t="str">
            <v>711-3N</v>
          </cell>
          <cell r="B64">
            <v>1</v>
          </cell>
          <cell r="C64">
            <v>0</v>
          </cell>
          <cell r="D64" t="str">
            <v>N</v>
          </cell>
          <cell r="E64">
            <v>63</v>
          </cell>
        </row>
        <row r="65">
          <cell r="A65" t="str">
            <v>711-9N</v>
          </cell>
          <cell r="B65">
            <v>1</v>
          </cell>
          <cell r="C65">
            <v>0</v>
          </cell>
          <cell r="D65" t="str">
            <v>N</v>
          </cell>
          <cell r="E65">
            <v>64</v>
          </cell>
        </row>
        <row r="66">
          <cell r="A66" t="str">
            <v>711-N</v>
          </cell>
          <cell r="B66">
            <v>1</v>
          </cell>
          <cell r="C66">
            <v>0</v>
          </cell>
          <cell r="D66" t="str">
            <v>N</v>
          </cell>
          <cell r="E66">
            <v>65</v>
          </cell>
        </row>
        <row r="67">
          <cell r="A67" t="str">
            <v>713-1N</v>
          </cell>
          <cell r="B67">
            <v>1</v>
          </cell>
          <cell r="C67">
            <v>0</v>
          </cell>
          <cell r="D67" t="str">
            <v>N</v>
          </cell>
          <cell r="E67">
            <v>66</v>
          </cell>
        </row>
        <row r="68">
          <cell r="A68" t="str">
            <v>713-2N</v>
          </cell>
          <cell r="B68">
            <v>1</v>
          </cell>
          <cell r="C68">
            <v>0</v>
          </cell>
          <cell r="D68" t="str">
            <v>N</v>
          </cell>
          <cell r="E68">
            <v>67</v>
          </cell>
        </row>
        <row r="69">
          <cell r="A69" t="str">
            <v>713-3N</v>
          </cell>
          <cell r="B69">
            <v>1</v>
          </cell>
          <cell r="C69">
            <v>0</v>
          </cell>
          <cell r="D69" t="str">
            <v>N</v>
          </cell>
          <cell r="E69">
            <v>68</v>
          </cell>
        </row>
        <row r="70">
          <cell r="A70" t="str">
            <v>713-N</v>
          </cell>
          <cell r="B70">
            <v>1</v>
          </cell>
          <cell r="C70">
            <v>0</v>
          </cell>
          <cell r="D70" t="str">
            <v>N</v>
          </cell>
          <cell r="E70">
            <v>69</v>
          </cell>
        </row>
        <row r="71">
          <cell r="A71" t="str">
            <v>714-2N</v>
          </cell>
          <cell r="B71">
            <v>1</v>
          </cell>
          <cell r="C71">
            <v>0</v>
          </cell>
          <cell r="D71" t="str">
            <v>N</v>
          </cell>
          <cell r="E71">
            <v>70</v>
          </cell>
        </row>
        <row r="72">
          <cell r="A72" t="str">
            <v>714-5N</v>
          </cell>
          <cell r="B72">
            <v>1</v>
          </cell>
          <cell r="C72">
            <v>0</v>
          </cell>
          <cell r="D72" t="str">
            <v>N</v>
          </cell>
          <cell r="E72">
            <v>71</v>
          </cell>
        </row>
        <row r="73">
          <cell r="A73" t="str">
            <v>714-6N</v>
          </cell>
          <cell r="B73">
            <v>1</v>
          </cell>
          <cell r="C73">
            <v>0</v>
          </cell>
          <cell r="D73" t="str">
            <v>N</v>
          </cell>
          <cell r="E73">
            <v>72</v>
          </cell>
        </row>
        <row r="74">
          <cell r="A74" t="str">
            <v>714-N</v>
          </cell>
          <cell r="B74">
            <v>1</v>
          </cell>
          <cell r="C74">
            <v>0</v>
          </cell>
          <cell r="D74" t="str">
            <v>N</v>
          </cell>
          <cell r="E74">
            <v>73</v>
          </cell>
        </row>
        <row r="75">
          <cell r="A75" t="str">
            <v>716-N</v>
          </cell>
          <cell r="B75">
            <v>1</v>
          </cell>
          <cell r="C75">
            <v>0</v>
          </cell>
          <cell r="D75" t="str">
            <v>N</v>
          </cell>
          <cell r="E75">
            <v>74</v>
          </cell>
        </row>
        <row r="76">
          <cell r="A76" t="str">
            <v>717-10N</v>
          </cell>
          <cell r="B76">
            <v>1</v>
          </cell>
          <cell r="C76">
            <v>0</v>
          </cell>
          <cell r="D76" t="str">
            <v>N</v>
          </cell>
          <cell r="E76">
            <v>75</v>
          </cell>
        </row>
        <row r="77">
          <cell r="A77" t="str">
            <v>717-11N</v>
          </cell>
          <cell r="B77">
            <v>1</v>
          </cell>
          <cell r="C77">
            <v>0</v>
          </cell>
          <cell r="D77" t="str">
            <v>N</v>
          </cell>
          <cell r="E77">
            <v>76</v>
          </cell>
        </row>
        <row r="78">
          <cell r="A78" t="str">
            <v>717-1N</v>
          </cell>
          <cell r="B78">
            <v>1</v>
          </cell>
          <cell r="C78">
            <v>0</v>
          </cell>
          <cell r="D78" t="str">
            <v>N</v>
          </cell>
          <cell r="E78">
            <v>77</v>
          </cell>
        </row>
        <row r="79">
          <cell r="A79" t="str">
            <v>717-3N</v>
          </cell>
          <cell r="B79">
            <v>1</v>
          </cell>
          <cell r="C79">
            <v>0</v>
          </cell>
          <cell r="D79" t="str">
            <v>N</v>
          </cell>
          <cell r="E79">
            <v>78</v>
          </cell>
        </row>
        <row r="80">
          <cell r="A80" t="str">
            <v>717-5N</v>
          </cell>
          <cell r="B80">
            <v>1</v>
          </cell>
          <cell r="C80">
            <v>0</v>
          </cell>
          <cell r="D80" t="str">
            <v>N</v>
          </cell>
          <cell r="E80">
            <v>79</v>
          </cell>
        </row>
        <row r="81">
          <cell r="A81" t="str">
            <v>717-8N</v>
          </cell>
          <cell r="B81">
            <v>1</v>
          </cell>
          <cell r="C81">
            <v>0</v>
          </cell>
          <cell r="D81" t="str">
            <v>N</v>
          </cell>
          <cell r="E81">
            <v>80</v>
          </cell>
        </row>
        <row r="82">
          <cell r="A82" t="str">
            <v>717-9N</v>
          </cell>
          <cell r="B82">
            <v>1</v>
          </cell>
          <cell r="C82">
            <v>0</v>
          </cell>
          <cell r="D82" t="str">
            <v>N</v>
          </cell>
          <cell r="E82">
            <v>81</v>
          </cell>
        </row>
        <row r="83">
          <cell r="A83" t="str">
            <v>717-N</v>
          </cell>
          <cell r="B83">
            <v>1</v>
          </cell>
          <cell r="C83">
            <v>0</v>
          </cell>
          <cell r="D83" t="str">
            <v>N</v>
          </cell>
          <cell r="E83">
            <v>82</v>
          </cell>
        </row>
        <row r="84">
          <cell r="A84" t="str">
            <v>719-5N</v>
          </cell>
          <cell r="B84">
            <v>1</v>
          </cell>
          <cell r="C84">
            <v>0</v>
          </cell>
          <cell r="D84" t="str">
            <v>N</v>
          </cell>
          <cell r="E84">
            <v>83</v>
          </cell>
        </row>
        <row r="85">
          <cell r="A85" t="str">
            <v>719-N</v>
          </cell>
          <cell r="B85">
            <v>1</v>
          </cell>
          <cell r="C85">
            <v>0</v>
          </cell>
          <cell r="D85" t="str">
            <v>N</v>
          </cell>
          <cell r="E85">
            <v>84</v>
          </cell>
        </row>
        <row r="86">
          <cell r="A86" t="str">
            <v>722-N</v>
          </cell>
          <cell r="B86">
            <v>1</v>
          </cell>
          <cell r="C86">
            <v>0</v>
          </cell>
          <cell r="D86" t="str">
            <v>N</v>
          </cell>
          <cell r="E86">
            <v>85</v>
          </cell>
        </row>
        <row r="87">
          <cell r="A87" t="str">
            <v>725-1N</v>
          </cell>
          <cell r="B87">
            <v>1</v>
          </cell>
          <cell r="C87">
            <v>0</v>
          </cell>
          <cell r="D87" t="str">
            <v>N</v>
          </cell>
          <cell r="E87">
            <v>86</v>
          </cell>
        </row>
        <row r="88">
          <cell r="A88" t="str">
            <v>725-2N</v>
          </cell>
          <cell r="B88">
            <v>1</v>
          </cell>
          <cell r="C88">
            <v>0</v>
          </cell>
          <cell r="D88" t="str">
            <v>N</v>
          </cell>
          <cell r="E88">
            <v>87</v>
          </cell>
        </row>
        <row r="89">
          <cell r="A89" t="str">
            <v>725-N</v>
          </cell>
          <cell r="B89">
            <v>1</v>
          </cell>
          <cell r="C89">
            <v>0</v>
          </cell>
          <cell r="D89" t="str">
            <v>N</v>
          </cell>
          <cell r="E89">
            <v>88</v>
          </cell>
        </row>
        <row r="90">
          <cell r="A90" t="str">
            <v>731-1N</v>
          </cell>
          <cell r="B90">
            <v>1</v>
          </cell>
          <cell r="C90">
            <v>0</v>
          </cell>
          <cell r="D90" t="str">
            <v>N</v>
          </cell>
          <cell r="E90">
            <v>89</v>
          </cell>
        </row>
        <row r="91">
          <cell r="A91" t="str">
            <v>731-2N</v>
          </cell>
          <cell r="B91">
            <v>1</v>
          </cell>
          <cell r="C91">
            <v>0</v>
          </cell>
          <cell r="D91" t="str">
            <v>N</v>
          </cell>
          <cell r="E91">
            <v>90</v>
          </cell>
        </row>
        <row r="92">
          <cell r="A92" t="str">
            <v>731-3N</v>
          </cell>
          <cell r="B92">
            <v>1</v>
          </cell>
          <cell r="C92">
            <v>0</v>
          </cell>
          <cell r="D92" t="str">
            <v>N</v>
          </cell>
          <cell r="E92">
            <v>91</v>
          </cell>
        </row>
        <row r="93">
          <cell r="A93" t="str">
            <v>731-4N</v>
          </cell>
          <cell r="B93">
            <v>1</v>
          </cell>
          <cell r="C93">
            <v>0</v>
          </cell>
          <cell r="D93" t="str">
            <v>N</v>
          </cell>
          <cell r="E93">
            <v>92</v>
          </cell>
        </row>
        <row r="94">
          <cell r="A94" t="str">
            <v>731-5N</v>
          </cell>
          <cell r="B94">
            <v>1</v>
          </cell>
          <cell r="C94">
            <v>0</v>
          </cell>
          <cell r="D94" t="str">
            <v>N</v>
          </cell>
          <cell r="E94">
            <v>93</v>
          </cell>
        </row>
        <row r="95">
          <cell r="A95" t="str">
            <v>731-6N</v>
          </cell>
          <cell r="B95">
            <v>1</v>
          </cell>
          <cell r="C95">
            <v>0</v>
          </cell>
          <cell r="D95" t="str">
            <v>N</v>
          </cell>
          <cell r="E95">
            <v>94</v>
          </cell>
        </row>
        <row r="96">
          <cell r="A96" t="str">
            <v>731-N</v>
          </cell>
          <cell r="B96">
            <v>1</v>
          </cell>
          <cell r="C96">
            <v>0</v>
          </cell>
          <cell r="D96" t="str">
            <v>N</v>
          </cell>
          <cell r="E96">
            <v>95</v>
          </cell>
        </row>
        <row r="97">
          <cell r="A97" t="str">
            <v>741-2N</v>
          </cell>
          <cell r="B97">
            <v>1</v>
          </cell>
          <cell r="C97">
            <v>0</v>
          </cell>
          <cell r="D97" t="str">
            <v>N</v>
          </cell>
          <cell r="E97">
            <v>96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ew"/>
      <sheetName val="Configuration"/>
      <sheetName val="Input"/>
      <sheetName val="Property Tax"/>
      <sheetName val="A1.0-Calc of RM Inc Taxes"/>
      <sheetName val="D1.0-Ratebase inc. true-ups"/>
      <sheetName val="Output"/>
      <sheetName val="output summary"/>
      <sheetName val="True-up"/>
      <sheetName val="Def Tax Summary"/>
      <sheetName val="BLM Summary"/>
      <sheetName val="ADR Summary"/>
      <sheetName val="1st yr dep 1"/>
      <sheetName val="MACRS &amp; Def Tax 1"/>
      <sheetName val="ADR 1"/>
      <sheetName val="1st yr dep 2"/>
      <sheetName val="MACRS &amp; Def Tax 2"/>
      <sheetName val="ADR 2"/>
      <sheetName val="1st yr dep 3"/>
      <sheetName val="MACRS &amp; Def Tax 3"/>
      <sheetName val="ADR 3"/>
      <sheetName val="1st yr dep 4"/>
      <sheetName val="MACRS &amp; Def Tax 4"/>
      <sheetName val="ADR 4"/>
      <sheetName val="MARCS Table"/>
      <sheetName val="ADR Table"/>
      <sheetName val="misc tabl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Mkt Share Calculator"/>
    </sheetNames>
    <sheetDataSet>
      <sheetData sheetId="0" refreshError="1"/>
      <sheetData sheetId="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customProperty" Target="../customProperty13.bin"/><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customProperty" Target="../customProperty14.bin"/><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customProperty" Target="../customProperty15.bin"/><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customProperty" Target="../customProperty16.bin"/><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customProperty" Target="../customProperty17.bin"/><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customProperty" Target="../customProperty18.bin"/><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customProperty" Target="../customProperty19.bin"/><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customProperty" Target="../customProperty20.bin"/><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customProperty" Target="../customProperty21.bin"/><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customProperty" Target="../customProperty22.bin"/><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customProperty" Target="../customProperty23.bin"/><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customProperty" Target="../customProperty24.bin"/><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customProperty" Target="../customProperty25.bin"/><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customProperty" Target="../customProperty26.bin"/><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customProperty" Target="../customProperty27.bin"/><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customProperty" Target="../customProperty28.bin"/><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customProperty" Target="../customProperty29.bin"/><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customProperty" Target="../customProperty30.bin"/><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0541E-6EC7-493A-BC31-682AEED620B7}">
  <sheetPr>
    <pageSetUpPr fitToPage="1"/>
  </sheetPr>
  <dimension ref="A1:V38"/>
  <sheetViews>
    <sheetView tabSelected="1" view="pageBreakPreview" zoomScaleNormal="100" zoomScaleSheetLayoutView="100" workbookViewId="0">
      <selection activeCell="A20" sqref="A20:M20"/>
    </sheetView>
  </sheetViews>
  <sheetFormatPr defaultRowHeight="12.5"/>
  <cols>
    <col min="1" max="1" width="40.453125" customWidth="1"/>
    <col min="2" max="2" width="16" customWidth="1"/>
    <col min="3" max="3" width="17.54296875" customWidth="1"/>
    <col min="4" max="4" width="16.453125" customWidth="1"/>
    <col min="5" max="5" width="17" customWidth="1"/>
    <col min="6" max="6" width="16.54296875" customWidth="1"/>
    <col min="7" max="7" width="16.453125" customWidth="1"/>
    <col min="8" max="8" width="15.54296875" customWidth="1"/>
    <col min="9" max="9" width="16.453125" customWidth="1"/>
    <col min="10" max="10" width="15.54296875" bestFit="1" customWidth="1"/>
    <col min="11" max="11" width="16.453125" bestFit="1" customWidth="1"/>
    <col min="12" max="12" width="13" bestFit="1" customWidth="1"/>
    <col min="13" max="13" width="14.54296875" bestFit="1" customWidth="1"/>
    <col min="14" max="14" width="16.453125" customWidth="1"/>
    <col min="15" max="16" width="15" bestFit="1" customWidth="1"/>
    <col min="17" max="17" width="14.453125" bestFit="1" customWidth="1"/>
  </cols>
  <sheetData>
    <row r="1" spans="1:22" ht="15.5">
      <c r="A1" s="1410" t="s">
        <v>0</v>
      </c>
      <c r="B1" s="1410"/>
      <c r="C1" s="1410"/>
      <c r="D1" s="1410"/>
      <c r="E1" s="1410"/>
      <c r="F1" s="1410"/>
      <c r="G1" s="1410"/>
      <c r="H1" s="1410"/>
      <c r="I1" s="1410"/>
      <c r="J1" s="1410"/>
      <c r="K1" s="1410"/>
      <c r="L1" s="1410"/>
      <c r="M1" s="1410"/>
    </row>
    <row r="2" spans="1:22" ht="15.5">
      <c r="A2" s="1410" t="s">
        <v>1</v>
      </c>
      <c r="B2" s="1432"/>
      <c r="C2" s="1432"/>
      <c r="D2" s="1432"/>
      <c r="E2" s="1432"/>
      <c r="F2" s="1432"/>
      <c r="G2" s="1432"/>
      <c r="H2" s="1432"/>
      <c r="I2" s="1432"/>
      <c r="J2" s="1432"/>
      <c r="K2" s="1432"/>
      <c r="L2" s="1432"/>
      <c r="M2" s="1432"/>
    </row>
    <row r="3" spans="1:22" ht="16" thickBot="1">
      <c r="A3" s="1433" t="s">
        <v>1255</v>
      </c>
      <c r="B3" s="1413"/>
      <c r="C3" s="1413"/>
      <c r="D3" s="1413"/>
      <c r="E3" s="1413"/>
      <c r="F3" s="1413"/>
      <c r="G3" s="1413"/>
      <c r="H3" s="1413"/>
      <c r="I3" s="1413"/>
      <c r="J3" s="1413"/>
      <c r="K3" s="1413"/>
      <c r="L3" s="1413"/>
      <c r="M3" s="1413"/>
    </row>
    <row r="4" spans="1:22" ht="13">
      <c r="A4" s="131"/>
      <c r="B4" s="1434" t="s">
        <v>2</v>
      </c>
      <c r="C4" s="1435"/>
      <c r="D4" s="1436"/>
      <c r="E4" s="1434" t="s">
        <v>3</v>
      </c>
      <c r="F4" s="1435"/>
      <c r="G4" s="1436"/>
      <c r="H4" s="1434" t="s">
        <v>4</v>
      </c>
      <c r="I4" s="1435"/>
      <c r="J4" s="1436"/>
      <c r="K4" s="1437" t="s">
        <v>5</v>
      </c>
      <c r="L4" s="1435"/>
      <c r="M4" s="1436"/>
    </row>
    <row r="5" spans="1:22" ht="13.5" thickBot="1">
      <c r="A5" s="73" t="s">
        <v>6</v>
      </c>
      <c r="B5" s="74" t="s">
        <v>7</v>
      </c>
      <c r="C5" s="75" t="s">
        <v>8</v>
      </c>
      <c r="D5" s="76" t="s">
        <v>9</v>
      </c>
      <c r="E5" s="74" t="s">
        <v>7</v>
      </c>
      <c r="F5" s="75" t="s">
        <v>8</v>
      </c>
      <c r="G5" s="76"/>
      <c r="H5" s="74" t="s">
        <v>7</v>
      </c>
      <c r="I5" s="75" t="s">
        <v>8</v>
      </c>
      <c r="J5" s="76" t="s">
        <v>9</v>
      </c>
      <c r="K5" s="74" t="s">
        <v>7</v>
      </c>
      <c r="L5" s="75" t="s">
        <v>8</v>
      </c>
      <c r="M5" s="76" t="s">
        <v>9</v>
      </c>
    </row>
    <row r="6" spans="1:22" ht="13">
      <c r="A6" s="73"/>
      <c r="B6" s="462"/>
      <c r="C6" s="463"/>
      <c r="D6" s="464"/>
      <c r="E6" s="465"/>
      <c r="F6" s="466"/>
      <c r="G6" s="467"/>
      <c r="H6" s="465"/>
      <c r="I6" s="466"/>
      <c r="J6" s="467"/>
      <c r="K6" s="465"/>
      <c r="L6" s="466"/>
      <c r="M6" s="467"/>
      <c r="N6" s="1014"/>
    </row>
    <row r="7" spans="1:22">
      <c r="A7" s="254" t="s">
        <v>10</v>
      </c>
      <c r="B7" s="891">
        <f>'ESA Table 1'!B31</f>
        <v>60280367.204630457</v>
      </c>
      <c r="C7" s="892">
        <f>'ESA Table 1'!C31</f>
        <v>55509752.115163513</v>
      </c>
      <c r="D7" s="893">
        <f>'ESA Table 1'!D31</f>
        <v>115790119.31979397</v>
      </c>
      <c r="E7" s="894">
        <f>'ESA Table 1'!E31</f>
        <v>5635364.9864999996</v>
      </c>
      <c r="F7" s="892">
        <f>'ESA Table 1'!F31</f>
        <v>5130972.1035000002</v>
      </c>
      <c r="G7" s="893">
        <f>'ESA Table 1'!G31</f>
        <v>10766337.09</v>
      </c>
      <c r="H7" s="894">
        <f>'ESA Table 1'!H31</f>
        <v>35935699.147900008</v>
      </c>
      <c r="I7" s="896">
        <f>'ESA Table 1'!I31</f>
        <v>31697005.612100001</v>
      </c>
      <c r="J7" s="897">
        <f>'ESA Table 1'!J31</f>
        <v>67632704.760000005</v>
      </c>
      <c r="K7" s="84">
        <f>'ESA Table 1'!K31</f>
        <v>0.59614267155856993</v>
      </c>
      <c r="L7" s="85">
        <f>'ESA Table 1'!L31</f>
        <v>0.57101688269729056</v>
      </c>
      <c r="M7" s="86">
        <f>'ESA Table 1'!M31</f>
        <v>0.5840973751241173</v>
      </c>
      <c r="N7" s="1029"/>
      <c r="O7" s="93"/>
      <c r="P7" s="140"/>
      <c r="Q7" s="1023"/>
      <c r="R7" s="1023"/>
      <c r="S7" s="1023"/>
      <c r="T7" s="1023"/>
      <c r="U7" s="1023"/>
      <c r="V7" s="1023"/>
    </row>
    <row r="8" spans="1:22" ht="14.5">
      <c r="A8" s="254" t="s">
        <v>11</v>
      </c>
      <c r="B8" s="895">
        <v>59535864.149342544</v>
      </c>
      <c r="C8" s="896">
        <v>50894413.329039596</v>
      </c>
      <c r="D8" s="897">
        <f>SUM(B8:C8)</f>
        <v>110430277.47838214</v>
      </c>
      <c r="E8" s="898">
        <v>1469306.8345000001</v>
      </c>
      <c r="F8" s="896">
        <v>816585.91549999989</v>
      </c>
      <c r="G8" s="897">
        <f>SUM(E8:F8)</f>
        <v>2285892.75</v>
      </c>
      <c r="H8" s="898">
        <v>8290490.9459999995</v>
      </c>
      <c r="I8" s="896">
        <v>6265794.6939999992</v>
      </c>
      <c r="J8" s="897">
        <f>SUM(H8:I8)</f>
        <v>14556285.639999999</v>
      </c>
      <c r="K8" s="849">
        <f>H8/B8</f>
        <v>0.13925204688729712</v>
      </c>
      <c r="L8" s="850">
        <f>I8/C8</f>
        <v>0.12311360489589984</v>
      </c>
      <c r="M8" s="851">
        <f>J8/D8</f>
        <v>0.13181426301178625</v>
      </c>
      <c r="N8" s="1049"/>
      <c r="O8" s="93"/>
      <c r="P8" s="140"/>
      <c r="Q8" s="1023"/>
      <c r="R8" s="1023"/>
      <c r="S8" s="1023"/>
      <c r="T8" s="1023"/>
      <c r="U8" s="1023"/>
      <c r="V8" s="1023"/>
    </row>
    <row r="9" spans="1:22" ht="14.5">
      <c r="A9" s="254" t="s">
        <v>12</v>
      </c>
      <c r="B9" s="891">
        <v>10635099.129599996</v>
      </c>
      <c r="C9" s="892">
        <v>9431125.1903999969</v>
      </c>
      <c r="D9" s="893">
        <f>SUM(B9:C9)</f>
        <v>20066224.319999993</v>
      </c>
      <c r="E9" s="894">
        <v>384263.17050000001</v>
      </c>
      <c r="F9" s="892">
        <v>340761.67949999997</v>
      </c>
      <c r="G9" s="893">
        <f>SUM(E9:F9)</f>
        <v>725024.85</v>
      </c>
      <c r="H9" s="894">
        <v>3558575.6981000002</v>
      </c>
      <c r="I9" s="892">
        <v>3155718.0719000003</v>
      </c>
      <c r="J9" s="893">
        <f>SUM(H9:I9)</f>
        <v>6714293.7700000005</v>
      </c>
      <c r="K9" s="84">
        <f t="shared" ref="K9:K15" si="0">H9/B9</f>
        <v>0.33460672577988881</v>
      </c>
      <c r="L9" s="85">
        <f t="shared" ref="L9:L14" si="1">I9/C9</f>
        <v>0.33460674184584316</v>
      </c>
      <c r="M9" s="86">
        <f t="shared" ref="M9:M15" si="2">J9/D9</f>
        <v>0.3346067333308872</v>
      </c>
      <c r="N9" s="1049"/>
      <c r="O9" s="140"/>
      <c r="P9" s="140"/>
      <c r="Q9" s="1023"/>
      <c r="R9" s="1023"/>
      <c r="S9" s="1023"/>
      <c r="T9" s="1023"/>
      <c r="U9" s="1023"/>
      <c r="V9" s="1023"/>
    </row>
    <row r="10" spans="1:22">
      <c r="A10" s="234" t="s">
        <v>13</v>
      </c>
      <c r="B10" s="899" t="s">
        <v>14</v>
      </c>
      <c r="C10" s="900" t="s">
        <v>14</v>
      </c>
      <c r="D10" s="901" t="s">
        <v>14</v>
      </c>
      <c r="E10" s="899" t="s">
        <v>14</v>
      </c>
      <c r="F10" s="900" t="s">
        <v>14</v>
      </c>
      <c r="G10" s="901" t="s">
        <v>14</v>
      </c>
      <c r="H10" s="899" t="s">
        <v>14</v>
      </c>
      <c r="I10" s="900" t="s">
        <v>14</v>
      </c>
      <c r="J10" s="901" t="s">
        <v>14</v>
      </c>
      <c r="K10" s="791" t="s">
        <v>14</v>
      </c>
      <c r="L10" s="792" t="s">
        <v>14</v>
      </c>
      <c r="M10" s="793" t="s">
        <v>14</v>
      </c>
      <c r="N10" s="93"/>
      <c r="O10" s="93"/>
      <c r="P10" s="140"/>
      <c r="Q10" s="1023"/>
      <c r="R10" s="1023"/>
      <c r="S10" s="1023"/>
      <c r="T10" s="1023"/>
      <c r="U10" s="1023"/>
      <c r="V10" s="1023"/>
    </row>
    <row r="11" spans="1:22">
      <c r="A11" s="266" t="s">
        <v>15</v>
      </c>
      <c r="B11" s="899" t="s">
        <v>14</v>
      </c>
      <c r="C11" s="900" t="s">
        <v>14</v>
      </c>
      <c r="D11" s="901" t="s">
        <v>14</v>
      </c>
      <c r="E11" s="899" t="s">
        <v>14</v>
      </c>
      <c r="F11" s="900" t="s">
        <v>14</v>
      </c>
      <c r="G11" s="901" t="s">
        <v>14</v>
      </c>
      <c r="H11" s="899" t="s">
        <v>14</v>
      </c>
      <c r="I11" s="900" t="s">
        <v>14</v>
      </c>
      <c r="J11" s="901" t="s">
        <v>14</v>
      </c>
      <c r="K11" s="791" t="s">
        <v>14</v>
      </c>
      <c r="L11" s="792" t="s">
        <v>14</v>
      </c>
      <c r="M11" s="793" t="s">
        <v>14</v>
      </c>
      <c r="N11" s="140"/>
      <c r="O11" s="140"/>
      <c r="P11" s="140"/>
      <c r="Q11" s="1023"/>
      <c r="R11" s="1023"/>
      <c r="S11" s="1023"/>
      <c r="T11" s="1023"/>
      <c r="U11" s="1023"/>
      <c r="V11" s="1023"/>
    </row>
    <row r="12" spans="1:22" ht="14.5">
      <c r="A12" s="254" t="s">
        <v>16</v>
      </c>
      <c r="B12" s="891">
        <v>2477685.3328981209</v>
      </c>
      <c r="C12" s="892">
        <v>2197101.8878530501</v>
      </c>
      <c r="D12" s="893">
        <f>SUM(B12:C12)</f>
        <v>4674787.220751171</v>
      </c>
      <c r="E12" s="902">
        <v>0</v>
      </c>
      <c r="F12" s="892">
        <v>0</v>
      </c>
      <c r="G12" s="893">
        <f>SUM(E12:F12)</f>
        <v>0</v>
      </c>
      <c r="H12" s="902">
        <v>0</v>
      </c>
      <c r="I12" s="892">
        <v>0</v>
      </c>
      <c r="J12" s="893">
        <f>SUM(H12:I12)</f>
        <v>0</v>
      </c>
      <c r="K12" s="84">
        <f t="shared" si="0"/>
        <v>0</v>
      </c>
      <c r="L12" s="85">
        <f t="shared" si="1"/>
        <v>0</v>
      </c>
      <c r="M12" s="86">
        <f t="shared" si="2"/>
        <v>0</v>
      </c>
      <c r="N12" s="140"/>
      <c r="O12" s="140"/>
      <c r="P12" s="140"/>
      <c r="Q12" s="1023"/>
      <c r="R12" s="1023"/>
      <c r="S12" s="1023"/>
      <c r="T12" s="1023"/>
      <c r="U12" s="1023"/>
      <c r="V12" s="1023"/>
    </row>
    <row r="13" spans="1:22">
      <c r="A13" s="254" t="s">
        <v>17</v>
      </c>
      <c r="B13" s="891">
        <v>0</v>
      </c>
      <c r="C13" s="892">
        <v>0</v>
      </c>
      <c r="D13" s="893">
        <f t="shared" ref="D13:D15" si="3">SUM(B13:C13)</f>
        <v>0</v>
      </c>
      <c r="E13" s="902">
        <v>0</v>
      </c>
      <c r="F13" s="892">
        <v>0</v>
      </c>
      <c r="G13" s="893">
        <f t="shared" ref="G13:G15" si="4">SUM(E13:F13)</f>
        <v>0</v>
      </c>
      <c r="H13" s="902">
        <v>0</v>
      </c>
      <c r="I13" s="892">
        <v>0</v>
      </c>
      <c r="J13" s="893">
        <f t="shared" ref="J13:J15" si="5">SUM(H13:I13)</f>
        <v>0</v>
      </c>
      <c r="K13" s="84">
        <v>0</v>
      </c>
      <c r="L13" s="85">
        <v>0</v>
      </c>
      <c r="M13" s="86">
        <v>0</v>
      </c>
      <c r="N13" s="93"/>
      <c r="O13" s="140"/>
      <c r="P13" s="140"/>
      <c r="Q13" s="1023"/>
      <c r="R13" s="1023"/>
      <c r="S13" s="1023"/>
      <c r="T13" s="1023"/>
      <c r="U13" s="1023"/>
      <c r="V13" s="1023"/>
    </row>
    <row r="14" spans="1:22" ht="14.5">
      <c r="A14" s="298" t="s">
        <v>18</v>
      </c>
      <c r="B14" s="891">
        <v>222868.17526112084</v>
      </c>
      <c r="C14" s="892">
        <v>197637.81579759769</v>
      </c>
      <c r="D14" s="893">
        <f>SUM(B14:C14)</f>
        <v>420505.99105871853</v>
      </c>
      <c r="E14" s="902">
        <v>18077.160500000002</v>
      </c>
      <c r="F14" s="892">
        <v>16030.6895</v>
      </c>
      <c r="G14" s="893">
        <f t="shared" si="4"/>
        <v>34107.850000000006</v>
      </c>
      <c r="H14" s="894">
        <v>123272.62579999999</v>
      </c>
      <c r="I14" s="892">
        <v>109317.23420000001</v>
      </c>
      <c r="J14" s="893">
        <f t="shared" si="5"/>
        <v>232589.86</v>
      </c>
      <c r="K14" s="84">
        <f t="shared" si="0"/>
        <v>0.5531190160083157</v>
      </c>
      <c r="L14" s="85">
        <f t="shared" si="1"/>
        <v>0.55311901600831581</v>
      </c>
      <c r="M14" s="86">
        <f t="shared" si="2"/>
        <v>0.5531190160083157</v>
      </c>
      <c r="N14" s="140"/>
      <c r="O14" s="140"/>
      <c r="P14" s="140"/>
      <c r="Q14" s="1023"/>
      <c r="R14" s="1023"/>
      <c r="S14" s="1023"/>
      <c r="T14" s="1023"/>
      <c r="U14" s="1023"/>
      <c r="V14" s="1023"/>
    </row>
    <row r="15" spans="1:22" ht="14.5">
      <c r="A15" s="298" t="s">
        <v>19</v>
      </c>
      <c r="B15" s="891">
        <v>9566416</v>
      </c>
      <c r="C15" s="892">
        <v>0</v>
      </c>
      <c r="D15" s="893">
        <f t="shared" si="3"/>
        <v>9566416</v>
      </c>
      <c r="E15" s="891">
        <v>0</v>
      </c>
      <c r="F15" s="892">
        <v>0</v>
      </c>
      <c r="G15" s="893">
        <f t="shared" si="4"/>
        <v>0</v>
      </c>
      <c r="H15" s="891">
        <v>0</v>
      </c>
      <c r="I15" s="892">
        <v>0</v>
      </c>
      <c r="J15" s="893">
        <f t="shared" si="5"/>
        <v>0</v>
      </c>
      <c r="K15" s="84">
        <f t="shared" si="0"/>
        <v>0</v>
      </c>
      <c r="L15" s="85">
        <v>0</v>
      </c>
      <c r="M15" s="86">
        <f t="shared" si="2"/>
        <v>0</v>
      </c>
      <c r="N15" s="93"/>
      <c r="O15" s="140"/>
      <c r="P15" s="140"/>
      <c r="Q15" s="1023"/>
      <c r="R15" s="1023"/>
      <c r="S15" s="1023"/>
      <c r="T15" s="1023"/>
      <c r="U15" s="1023"/>
      <c r="V15" s="1023"/>
    </row>
    <row r="16" spans="1:22" ht="13.5" thickBot="1">
      <c r="A16" s="645" t="s">
        <v>20</v>
      </c>
      <c r="B16" s="903">
        <f>SUM(B7:B15)</f>
        <v>142718299.99173224</v>
      </c>
      <c r="C16" s="904">
        <f>SUM(C7:C15)</f>
        <v>118230030.33825377</v>
      </c>
      <c r="D16" s="905">
        <f>B16+C16</f>
        <v>260948330.32998601</v>
      </c>
      <c r="E16" s="906">
        <f>SUM(E7:E15)</f>
        <v>7507012.1519999998</v>
      </c>
      <c r="F16" s="904">
        <f>SUM(F7:F15)</f>
        <v>6304350.3880000003</v>
      </c>
      <c r="G16" s="905">
        <f>SUM(G7:G15)</f>
        <v>13811362.539999999</v>
      </c>
      <c r="H16" s="906">
        <f t="shared" ref="H16:I16" si="6">SUM(H7:H15)</f>
        <v>47908038.417800009</v>
      </c>
      <c r="I16" s="904">
        <f t="shared" si="6"/>
        <v>41227835.612200007</v>
      </c>
      <c r="J16" s="905">
        <f>SUM(J7:J15)</f>
        <v>89135874.030000001</v>
      </c>
      <c r="K16" s="788">
        <f>+H16/B16</f>
        <v>0.33568251878403366</v>
      </c>
      <c r="L16" s="789">
        <f>I16/C16</f>
        <v>0.34870866136334389</v>
      </c>
      <c r="M16" s="790">
        <f>J16/D16</f>
        <v>0.34158438154128801</v>
      </c>
      <c r="N16" s="140"/>
      <c r="O16" s="140"/>
      <c r="P16" s="140"/>
      <c r="Q16" s="1023"/>
      <c r="R16" s="1023"/>
      <c r="S16" s="1023"/>
      <c r="T16" s="1023"/>
      <c r="U16" s="1023"/>
      <c r="V16" s="1023"/>
    </row>
    <row r="17" spans="1:14">
      <c r="A17" s="196"/>
      <c r="B17" s="196"/>
      <c r="C17" s="196"/>
      <c r="D17" s="196"/>
      <c r="E17" s="196"/>
      <c r="F17" s="196"/>
      <c r="G17" s="196"/>
      <c r="H17" s="1243"/>
      <c r="I17" s="1243"/>
      <c r="J17" s="196"/>
      <c r="K17" s="196"/>
      <c r="L17" s="196"/>
      <c r="M17" s="196"/>
      <c r="N17" s="505"/>
    </row>
    <row r="18" spans="1:14" ht="15" customHeight="1">
      <c r="A18" s="1430" t="s">
        <v>21</v>
      </c>
      <c r="B18" s="1430"/>
      <c r="C18" s="1430"/>
      <c r="D18" s="1430"/>
      <c r="E18" s="1430"/>
      <c r="F18" s="1430"/>
      <c r="G18" s="1430"/>
      <c r="H18" s="1430"/>
      <c r="I18" s="1430"/>
      <c r="J18" s="1430"/>
      <c r="K18" s="1430"/>
      <c r="L18" s="1430"/>
      <c r="M18" s="1430"/>
    </row>
    <row r="19" spans="1:14" ht="15.75" customHeight="1">
      <c r="A19" s="1430" t="s">
        <v>22</v>
      </c>
      <c r="B19" s="1430"/>
      <c r="C19" s="1430"/>
      <c r="D19" s="1430"/>
      <c r="E19" s="1430"/>
      <c r="F19" s="1430"/>
      <c r="G19" s="1430"/>
      <c r="H19" s="1430"/>
      <c r="I19" s="1430"/>
      <c r="J19" s="1430"/>
      <c r="K19" s="1430"/>
      <c r="L19" s="1430"/>
      <c r="M19" s="1430"/>
    </row>
    <row r="20" spans="1:14" ht="15.75" customHeight="1">
      <c r="A20" s="1430" t="s">
        <v>23</v>
      </c>
      <c r="B20" s="1430"/>
      <c r="C20" s="1430"/>
      <c r="D20" s="1430"/>
      <c r="E20" s="1430"/>
      <c r="F20" s="1430"/>
      <c r="G20" s="1430"/>
      <c r="H20" s="1430"/>
      <c r="I20" s="1430"/>
      <c r="J20" s="1430"/>
      <c r="K20" s="1430"/>
      <c r="L20" s="1430"/>
      <c r="M20" s="1430"/>
    </row>
    <row r="21" spans="1:14" ht="15.75" customHeight="1">
      <c r="A21" s="1430" t="s">
        <v>24</v>
      </c>
      <c r="B21" s="1430"/>
      <c r="C21" s="1430"/>
      <c r="D21" s="1430"/>
      <c r="E21" s="1430"/>
      <c r="F21" s="1430"/>
      <c r="G21" s="1430"/>
      <c r="H21" s="1430"/>
      <c r="I21" s="1430"/>
      <c r="J21" s="1430"/>
      <c r="K21" s="1430"/>
      <c r="L21" s="1430"/>
      <c r="M21" s="1430"/>
    </row>
    <row r="22" spans="1:14" ht="53.25" customHeight="1">
      <c r="A22" s="1431" t="s">
        <v>25</v>
      </c>
      <c r="B22" s="1430"/>
      <c r="C22" s="1430"/>
      <c r="D22" s="1430"/>
      <c r="E22" s="1430"/>
      <c r="F22" s="1430"/>
      <c r="G22" s="1430"/>
      <c r="H22" s="1430"/>
      <c r="I22" s="1430"/>
      <c r="J22" s="1430"/>
      <c r="K22" s="1430"/>
      <c r="L22" s="1430"/>
      <c r="M22" s="1430"/>
    </row>
    <row r="23" spans="1:14">
      <c r="A23" s="204"/>
      <c r="B23" s="204"/>
      <c r="C23" s="204"/>
      <c r="D23" s="204"/>
      <c r="E23" s="204"/>
      <c r="F23" s="204"/>
      <c r="G23" s="204"/>
      <c r="H23" s="204"/>
      <c r="I23" s="204"/>
      <c r="J23" s="204"/>
      <c r="K23" s="204"/>
      <c r="L23" s="204"/>
      <c r="M23" s="204"/>
    </row>
    <row r="24" spans="1:14">
      <c r="A24" s="1429" t="s">
        <v>26</v>
      </c>
      <c r="B24" s="1430"/>
      <c r="C24" s="1430"/>
      <c r="D24" s="1430"/>
      <c r="E24" s="1430"/>
      <c r="F24" s="1430"/>
      <c r="G24" s="1430"/>
      <c r="H24" s="1430"/>
      <c r="I24" s="1430"/>
      <c r="J24" s="1430"/>
      <c r="K24" s="1430"/>
      <c r="L24" s="1430"/>
      <c r="M24" s="1430"/>
    </row>
    <row r="25" spans="1:14">
      <c r="A25" s="180"/>
      <c r="B25" s="180"/>
      <c r="C25" s="180"/>
      <c r="D25" s="180"/>
      <c r="E25" s="180"/>
      <c r="F25" s="180"/>
      <c r="G25" s="180"/>
      <c r="H25" s="180"/>
      <c r="I25" s="180"/>
      <c r="J25" s="180"/>
      <c r="K25" s="180"/>
      <c r="L25" s="180"/>
      <c r="M25" s="180"/>
    </row>
    <row r="26" spans="1:14">
      <c r="A26" s="180"/>
      <c r="B26" s="806"/>
      <c r="C26" s="806"/>
      <c r="D26" s="806"/>
      <c r="E26" s="180"/>
      <c r="F26" s="180"/>
      <c r="G26" s="180"/>
      <c r="H26" s="180"/>
      <c r="I26" s="180"/>
      <c r="J26" s="180"/>
      <c r="K26" s="180"/>
      <c r="L26" s="180"/>
      <c r="M26" s="180"/>
    </row>
    <row r="27" spans="1:14">
      <c r="D27" s="603"/>
      <c r="E27" s="1069"/>
      <c r="F27" s="1069"/>
      <c r="G27" s="1069"/>
      <c r="H27" s="180"/>
      <c r="I27" s="180"/>
      <c r="J27" s="180"/>
      <c r="K27" s="180"/>
      <c r="L27" s="180"/>
      <c r="M27" s="180"/>
    </row>
    <row r="28" spans="1:14">
      <c r="B28" s="505"/>
      <c r="C28" s="505"/>
      <c r="D28" s="505"/>
      <c r="E28" s="505"/>
      <c r="F28" s="505"/>
      <c r="G28" s="505"/>
      <c r="H28" s="505"/>
      <c r="I28" s="505"/>
      <c r="J28" s="505"/>
      <c r="K28" s="93"/>
    </row>
    <row r="29" spans="1:14">
      <c r="C29" s="1016"/>
      <c r="D29" s="1016"/>
      <c r="E29" s="1016"/>
      <c r="G29" s="1016"/>
      <c r="H29" s="1016"/>
      <c r="I29" s="1016"/>
      <c r="K29" s="1016"/>
      <c r="L29" s="1016"/>
      <c r="M29" s="1016"/>
    </row>
    <row r="30" spans="1:14">
      <c r="C30" s="1016"/>
      <c r="D30" s="1016"/>
      <c r="E30" s="1016"/>
      <c r="F30" s="140"/>
      <c r="G30" s="1016"/>
      <c r="H30" s="1016"/>
      <c r="I30" s="1016"/>
      <c r="K30" s="1016"/>
      <c r="L30" s="1016"/>
      <c r="M30" s="1016"/>
    </row>
    <row r="31" spans="1:14">
      <c r="C31" s="1016"/>
      <c r="D31" s="1016"/>
      <c r="E31" s="1016"/>
      <c r="G31" s="1016"/>
      <c r="H31" s="1016"/>
      <c r="I31" s="1016"/>
      <c r="K31" s="1016"/>
      <c r="L31" s="1016"/>
      <c r="M31" s="1016"/>
    </row>
    <row r="32" spans="1:14">
      <c r="C32" s="1016"/>
      <c r="D32" s="1016"/>
      <c r="E32" s="1016"/>
      <c r="G32" s="1016"/>
      <c r="H32" s="1016"/>
      <c r="I32" s="1016"/>
      <c r="K32" s="1016"/>
      <c r="L32" s="1016"/>
      <c r="M32" s="1016"/>
    </row>
    <row r="33" spans="3:13">
      <c r="C33" s="1016"/>
      <c r="D33" s="1016"/>
      <c r="E33" s="1016"/>
      <c r="G33" s="1016"/>
      <c r="H33" s="1016"/>
      <c r="I33" s="1016"/>
      <c r="K33" s="1016"/>
      <c r="L33" s="1016"/>
      <c r="M33" s="1016"/>
    </row>
    <row r="35" spans="3:13">
      <c r="C35" s="90"/>
      <c r="D35" s="90"/>
      <c r="E35" s="90"/>
      <c r="F35" s="90"/>
      <c r="G35" s="90"/>
      <c r="H35" s="90"/>
      <c r="I35" s="90"/>
      <c r="J35" s="90"/>
      <c r="K35" s="90"/>
      <c r="L35" s="90"/>
      <c r="M35" s="90"/>
    </row>
    <row r="38" spans="3:13">
      <c r="C38" s="1016"/>
      <c r="D38" s="1016"/>
      <c r="E38" s="1016"/>
      <c r="F38" s="1016"/>
      <c r="G38" s="1016"/>
      <c r="H38" s="1016"/>
      <c r="I38" s="1016"/>
      <c r="J38" s="1016"/>
      <c r="K38" s="1016"/>
    </row>
  </sheetData>
  <mergeCells count="13">
    <mergeCell ref="A24:M24"/>
    <mergeCell ref="A22:M22"/>
    <mergeCell ref="A1:M1"/>
    <mergeCell ref="A2:M2"/>
    <mergeCell ref="A3:M3"/>
    <mergeCell ref="B4:D4"/>
    <mergeCell ref="E4:G4"/>
    <mergeCell ref="H4:J4"/>
    <mergeCell ref="K4:M4"/>
    <mergeCell ref="A18:M18"/>
    <mergeCell ref="A19:M19"/>
    <mergeCell ref="A20:M20"/>
    <mergeCell ref="A21:M21"/>
  </mergeCells>
  <printOptions headings="1"/>
  <pageMargins left="0.7" right="0.7" top="0.75" bottom="0.75" header="0.3" footer="0.3"/>
  <pageSetup scale="39" orientation="portrait" r:id="rId1"/>
  <customProperties>
    <customPr name="_pios_id" r:id="rId2"/>
  </customProperties>
  <ignoredErrors>
    <ignoredError sqref="G14" formulaRange="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H218"/>
  <sheetViews>
    <sheetView tabSelected="1" view="pageBreakPreview" topLeftCell="A165" zoomScaleNormal="85" zoomScaleSheetLayoutView="100" workbookViewId="0">
      <selection activeCell="A20" sqref="A20:M20"/>
    </sheetView>
  </sheetViews>
  <sheetFormatPr defaultColWidth="8.54296875" defaultRowHeight="12.5"/>
  <cols>
    <col min="1" max="1" width="17.453125" customWidth="1"/>
    <col min="2" max="7" width="14" customWidth="1"/>
  </cols>
  <sheetData>
    <row r="1" spans="1:7" ht="13">
      <c r="A1" s="1515" t="s">
        <v>509</v>
      </c>
      <c r="B1" s="1516"/>
      <c r="C1" s="1516"/>
      <c r="D1" s="1516"/>
      <c r="E1" s="1516"/>
      <c r="F1" s="1516"/>
      <c r="G1" s="1517"/>
    </row>
    <row r="2" spans="1:7" ht="13">
      <c r="A2" s="1518" t="s">
        <v>1</v>
      </c>
      <c r="B2" s="1519"/>
      <c r="C2" s="1519"/>
      <c r="D2" s="1519"/>
      <c r="E2" s="1519"/>
      <c r="F2" s="1519"/>
      <c r="G2" s="1520"/>
    </row>
    <row r="3" spans="1:7" ht="13">
      <c r="A3" s="1521" t="s">
        <v>1255</v>
      </c>
      <c r="B3" s="1519"/>
      <c r="C3" s="1519"/>
      <c r="D3" s="1519"/>
      <c r="E3" s="1519"/>
      <c r="F3" s="1519"/>
      <c r="G3" s="1520"/>
    </row>
    <row r="4" spans="1:7" ht="13.5" thickBot="1">
      <c r="A4" s="1053"/>
      <c r="B4" s="5"/>
      <c r="C4" s="5"/>
      <c r="D4" s="5"/>
      <c r="E4" s="5"/>
      <c r="F4" s="5"/>
      <c r="G4" s="5"/>
    </row>
    <row r="5" spans="1:7" ht="13">
      <c r="A5" s="1524" t="s">
        <v>510</v>
      </c>
      <c r="B5" s="1525"/>
      <c r="C5" s="1525"/>
      <c r="D5" s="1525"/>
      <c r="E5" s="1525"/>
      <c r="F5" s="1525"/>
      <c r="G5" s="1526"/>
    </row>
    <row r="6" spans="1:7" ht="13.5" thickBot="1">
      <c r="A6" s="33"/>
      <c r="B6" s="1522" t="s">
        <v>511</v>
      </c>
      <c r="C6" s="1522"/>
      <c r="D6" s="1522"/>
      <c r="E6" s="1522" t="s">
        <v>512</v>
      </c>
      <c r="F6" s="1522"/>
      <c r="G6" s="1523"/>
    </row>
    <row r="7" spans="1:7" ht="13">
      <c r="A7" s="111" t="s">
        <v>513</v>
      </c>
      <c r="B7" s="259" t="s">
        <v>514</v>
      </c>
      <c r="C7" s="259" t="s">
        <v>515</v>
      </c>
      <c r="D7" s="256" t="s">
        <v>9</v>
      </c>
      <c r="E7" s="259" t="s">
        <v>514</v>
      </c>
      <c r="F7" s="259" t="s">
        <v>515</v>
      </c>
      <c r="G7" s="112" t="s">
        <v>9</v>
      </c>
    </row>
    <row r="8" spans="1:7" ht="13">
      <c r="A8" s="60" t="s">
        <v>516</v>
      </c>
      <c r="B8" s="567">
        <v>6</v>
      </c>
      <c r="C8" s="567">
        <v>165535</v>
      </c>
      <c r="D8" s="568">
        <v>165541</v>
      </c>
      <c r="E8" s="1045" t="s">
        <v>853</v>
      </c>
      <c r="F8" s="63">
        <v>1352</v>
      </c>
      <c r="G8" s="113">
        <v>1352</v>
      </c>
    </row>
    <row r="9" spans="1:7" ht="13">
      <c r="A9" s="461" t="s">
        <v>517</v>
      </c>
      <c r="B9" s="1235">
        <v>5595</v>
      </c>
      <c r="C9" s="554">
        <v>1</v>
      </c>
      <c r="D9" s="1236">
        <v>5596</v>
      </c>
      <c r="E9" s="1046">
        <v>7</v>
      </c>
      <c r="F9" s="714" t="s">
        <v>853</v>
      </c>
      <c r="G9" s="113">
        <v>7</v>
      </c>
    </row>
    <row r="10" spans="1:7" ht="13">
      <c r="A10" s="461" t="s">
        <v>518</v>
      </c>
      <c r="B10" s="1235">
        <v>13284</v>
      </c>
      <c r="C10" s="554">
        <v>26386</v>
      </c>
      <c r="D10" s="1236">
        <v>39670</v>
      </c>
      <c r="E10" s="1046">
        <v>187</v>
      </c>
      <c r="F10" s="714">
        <v>288</v>
      </c>
      <c r="G10" s="113">
        <v>475</v>
      </c>
    </row>
    <row r="11" spans="1:7" ht="13">
      <c r="A11" s="461" t="s">
        <v>519</v>
      </c>
      <c r="B11" s="1235">
        <v>9620</v>
      </c>
      <c r="C11" s="554">
        <v>32</v>
      </c>
      <c r="D11" s="1236">
        <v>9652</v>
      </c>
      <c r="E11" s="1046">
        <v>10</v>
      </c>
      <c r="F11" s="1045" t="s">
        <v>853</v>
      </c>
      <c r="G11" s="113">
        <v>10</v>
      </c>
    </row>
    <row r="12" spans="1:7" ht="13">
      <c r="A12" s="461" t="s">
        <v>520</v>
      </c>
      <c r="B12" s="1235">
        <v>3783</v>
      </c>
      <c r="C12" s="554">
        <v>14</v>
      </c>
      <c r="D12" s="1236">
        <v>3797</v>
      </c>
      <c r="E12" s="1046">
        <v>166</v>
      </c>
      <c r="F12" s="1045" t="s">
        <v>853</v>
      </c>
      <c r="G12" s="113">
        <v>166</v>
      </c>
    </row>
    <row r="13" spans="1:7" ht="13">
      <c r="A13" s="461" t="s">
        <v>521</v>
      </c>
      <c r="B13" s="1045">
        <v>0</v>
      </c>
      <c r="C13" s="554">
        <v>104918</v>
      </c>
      <c r="D13" s="1236">
        <v>104918</v>
      </c>
      <c r="E13" s="1045" t="s">
        <v>853</v>
      </c>
      <c r="F13" s="714">
        <v>2202</v>
      </c>
      <c r="G13" s="113">
        <v>2202</v>
      </c>
    </row>
    <row r="14" spans="1:7" ht="13">
      <c r="A14" s="461" t="s">
        <v>522</v>
      </c>
      <c r="B14" s="1235">
        <v>7348</v>
      </c>
      <c r="C14" s="554">
        <v>8413</v>
      </c>
      <c r="D14" s="1236">
        <v>15761</v>
      </c>
      <c r="E14" s="1046">
        <v>6</v>
      </c>
      <c r="F14" s="714">
        <v>9</v>
      </c>
      <c r="G14" s="113">
        <v>15</v>
      </c>
    </row>
    <row r="15" spans="1:7" ht="13">
      <c r="A15" s="461" t="s">
        <v>523</v>
      </c>
      <c r="B15" s="1235">
        <v>207</v>
      </c>
      <c r="C15" s="554">
        <v>152777</v>
      </c>
      <c r="D15" s="1236">
        <v>152984</v>
      </c>
      <c r="E15" s="1046">
        <v>9</v>
      </c>
      <c r="F15" s="714">
        <v>3859</v>
      </c>
      <c r="G15" s="113">
        <v>3868</v>
      </c>
    </row>
    <row r="16" spans="1:7" ht="13">
      <c r="A16" s="461" t="s">
        <v>524</v>
      </c>
      <c r="B16" s="1235">
        <v>5283</v>
      </c>
      <c r="C16" s="554">
        <v>1</v>
      </c>
      <c r="D16" s="1236">
        <v>5284</v>
      </c>
      <c r="E16" s="1046">
        <v>113</v>
      </c>
      <c r="F16" s="1045" t="s">
        <v>853</v>
      </c>
      <c r="G16" s="113">
        <v>113</v>
      </c>
    </row>
    <row r="17" spans="1:7" ht="13">
      <c r="A17" s="461" t="s">
        <v>525</v>
      </c>
      <c r="B17" s="1235">
        <v>27316</v>
      </c>
      <c r="C17" s="554">
        <v>0</v>
      </c>
      <c r="D17" s="1236">
        <v>27316</v>
      </c>
      <c r="E17" s="1046">
        <v>211</v>
      </c>
      <c r="F17" s="1045">
        <v>3</v>
      </c>
      <c r="G17" s="113">
        <v>214</v>
      </c>
    </row>
    <row r="18" spans="1:7" ht="13">
      <c r="A18" s="461" t="s">
        <v>526</v>
      </c>
      <c r="B18" s="1045">
        <v>0</v>
      </c>
      <c r="C18" s="1045">
        <v>0</v>
      </c>
      <c r="D18" s="1045">
        <v>0</v>
      </c>
      <c r="E18" s="1045" t="s">
        <v>853</v>
      </c>
      <c r="F18" s="1045" t="s">
        <v>853</v>
      </c>
      <c r="G18" s="113">
        <v>0</v>
      </c>
    </row>
    <row r="19" spans="1:7" ht="13">
      <c r="A19" s="461" t="s">
        <v>527</v>
      </c>
      <c r="B19" s="1235">
        <v>65628</v>
      </c>
      <c r="C19" s="554">
        <v>48878</v>
      </c>
      <c r="D19" s="1236">
        <v>114506</v>
      </c>
      <c r="E19" s="1046">
        <v>3632</v>
      </c>
      <c r="F19" s="714">
        <v>1938</v>
      </c>
      <c r="G19" s="113">
        <v>5570</v>
      </c>
    </row>
    <row r="20" spans="1:7" ht="13">
      <c r="A20" s="461" t="s">
        <v>528</v>
      </c>
      <c r="B20" s="1235">
        <v>9894</v>
      </c>
      <c r="C20" s="554">
        <v>232</v>
      </c>
      <c r="D20" s="1236">
        <v>10126</v>
      </c>
      <c r="E20" s="1046">
        <v>305</v>
      </c>
      <c r="F20" s="714">
        <v>1</v>
      </c>
      <c r="G20" s="113">
        <v>306</v>
      </c>
    </row>
    <row r="21" spans="1:7" ht="13">
      <c r="A21" s="461" t="s">
        <v>529</v>
      </c>
      <c r="B21" s="1235">
        <v>15412</v>
      </c>
      <c r="C21" s="1045">
        <v>0</v>
      </c>
      <c r="D21" s="1236">
        <v>15412</v>
      </c>
      <c r="E21" s="1046">
        <v>149</v>
      </c>
      <c r="F21" s="1045" t="s">
        <v>853</v>
      </c>
      <c r="G21" s="113">
        <v>149</v>
      </c>
    </row>
    <row r="22" spans="1:7" ht="13">
      <c r="A22" s="461" t="s">
        <v>530</v>
      </c>
      <c r="B22" s="1235">
        <v>317</v>
      </c>
      <c r="C22" s="1045">
        <v>0</v>
      </c>
      <c r="D22" s="1236">
        <v>317</v>
      </c>
      <c r="E22" s="1045" t="s">
        <v>853</v>
      </c>
      <c r="F22" s="1045" t="s">
        <v>853</v>
      </c>
      <c r="G22" s="113">
        <v>0</v>
      </c>
    </row>
    <row r="23" spans="1:7" ht="13">
      <c r="A23" s="461" t="s">
        <v>531</v>
      </c>
      <c r="B23" s="1235">
        <v>6249</v>
      </c>
      <c r="C23" s="554">
        <v>16976</v>
      </c>
      <c r="D23" s="1236">
        <v>23225</v>
      </c>
      <c r="E23" s="1046">
        <v>73</v>
      </c>
      <c r="F23" s="714">
        <v>403</v>
      </c>
      <c r="G23" s="113">
        <v>476</v>
      </c>
    </row>
    <row r="24" spans="1:7" ht="13">
      <c r="A24" s="461" t="s">
        <v>532</v>
      </c>
      <c r="B24" s="1045">
        <v>0</v>
      </c>
      <c r="C24" s="554">
        <v>23018</v>
      </c>
      <c r="D24" s="1236">
        <v>23018</v>
      </c>
      <c r="E24" s="1046">
        <v>1</v>
      </c>
      <c r="F24" s="714">
        <v>93</v>
      </c>
      <c r="G24" s="113">
        <v>94</v>
      </c>
    </row>
    <row r="25" spans="1:7" ht="13">
      <c r="A25" s="461" t="s">
        <v>533</v>
      </c>
      <c r="B25" s="1235">
        <v>3806</v>
      </c>
      <c r="C25" s="554">
        <v>24</v>
      </c>
      <c r="D25" s="1236">
        <v>3830</v>
      </c>
      <c r="E25" s="1046">
        <v>20</v>
      </c>
      <c r="F25" s="1045" t="s">
        <v>853</v>
      </c>
      <c r="G25" s="113">
        <v>20</v>
      </c>
    </row>
    <row r="26" spans="1:7" ht="13">
      <c r="A26" s="461" t="s">
        <v>534</v>
      </c>
      <c r="B26" s="1235">
        <v>15709</v>
      </c>
      <c r="C26" s="554">
        <v>15</v>
      </c>
      <c r="D26" s="1236">
        <v>15724</v>
      </c>
      <c r="E26" s="1046">
        <v>57</v>
      </c>
      <c r="F26" s="1045" t="s">
        <v>853</v>
      </c>
      <c r="G26" s="113">
        <v>57</v>
      </c>
    </row>
    <row r="27" spans="1:7" ht="13">
      <c r="A27" s="461" t="s">
        <v>535</v>
      </c>
      <c r="B27" s="1235">
        <v>23566</v>
      </c>
      <c r="C27" s="554">
        <v>20921</v>
      </c>
      <c r="D27" s="1236">
        <v>44487</v>
      </c>
      <c r="E27" s="1046">
        <v>1045</v>
      </c>
      <c r="F27" s="714">
        <v>802</v>
      </c>
      <c r="G27" s="113">
        <v>1847</v>
      </c>
    </row>
    <row r="28" spans="1:7" ht="13">
      <c r="A28" s="461" t="s">
        <v>536</v>
      </c>
      <c r="B28" s="1235">
        <v>6177</v>
      </c>
      <c r="C28" s="554">
        <v>46360</v>
      </c>
      <c r="D28" s="1236">
        <v>52537</v>
      </c>
      <c r="E28" s="1046">
        <v>157</v>
      </c>
      <c r="F28" s="714">
        <v>771</v>
      </c>
      <c r="G28" s="113">
        <v>928</v>
      </c>
    </row>
    <row r="29" spans="1:7" ht="13">
      <c r="A29" s="461" t="s">
        <v>537</v>
      </c>
      <c r="B29" s="1235">
        <v>1</v>
      </c>
      <c r="C29" s="554">
        <v>15310</v>
      </c>
      <c r="D29" s="1236">
        <v>15311</v>
      </c>
      <c r="E29" s="1045" t="s">
        <v>853</v>
      </c>
      <c r="F29" s="714">
        <v>117</v>
      </c>
      <c r="G29" s="113">
        <v>117</v>
      </c>
    </row>
    <row r="30" spans="1:7" ht="13">
      <c r="A30" s="461" t="s">
        <v>538</v>
      </c>
      <c r="B30" s="1235">
        <v>13246</v>
      </c>
      <c r="C30" s="554">
        <v>18</v>
      </c>
      <c r="D30" s="1236">
        <v>13264</v>
      </c>
      <c r="E30" s="1046">
        <v>53</v>
      </c>
      <c r="F30" s="1045" t="s">
        <v>853</v>
      </c>
      <c r="G30" s="113">
        <v>53</v>
      </c>
    </row>
    <row r="31" spans="1:7" ht="13">
      <c r="A31" s="461" t="s">
        <v>539</v>
      </c>
      <c r="B31" s="1235">
        <v>11706</v>
      </c>
      <c r="C31" s="554">
        <v>23374</v>
      </c>
      <c r="D31" s="1236">
        <v>35080</v>
      </c>
      <c r="E31" s="1046">
        <v>126</v>
      </c>
      <c r="F31" s="714">
        <v>161</v>
      </c>
      <c r="G31" s="113">
        <v>287</v>
      </c>
    </row>
    <row r="32" spans="1:7" ht="13">
      <c r="A32" s="461" t="s">
        <v>540</v>
      </c>
      <c r="B32" s="1235">
        <v>3293</v>
      </c>
      <c r="C32" s="554">
        <v>78</v>
      </c>
      <c r="D32" s="1236">
        <v>3371</v>
      </c>
      <c r="E32" s="1045" t="s">
        <v>853</v>
      </c>
      <c r="F32" s="1045" t="s">
        <v>853</v>
      </c>
      <c r="G32" s="113">
        <v>0</v>
      </c>
    </row>
    <row r="33" spans="1:7" ht="13">
      <c r="A33" s="461" t="s">
        <v>541</v>
      </c>
      <c r="B33" s="1045">
        <v>0</v>
      </c>
      <c r="C33" s="554">
        <v>168062</v>
      </c>
      <c r="D33" s="1236">
        <v>168062</v>
      </c>
      <c r="E33" s="1045" t="s">
        <v>853</v>
      </c>
      <c r="F33" s="714">
        <v>876</v>
      </c>
      <c r="G33" s="113">
        <v>876</v>
      </c>
    </row>
    <row r="34" spans="1:7" ht="13">
      <c r="A34" s="461" t="s">
        <v>542</v>
      </c>
      <c r="B34" s="1235">
        <v>5781</v>
      </c>
      <c r="C34" s="554">
        <v>129</v>
      </c>
      <c r="D34" s="1236">
        <v>5910</v>
      </c>
      <c r="E34" s="1046">
        <v>66</v>
      </c>
      <c r="F34" s="714" t="s">
        <v>853</v>
      </c>
      <c r="G34" s="113">
        <v>66</v>
      </c>
    </row>
    <row r="35" spans="1:7" ht="13">
      <c r="A35" s="461" t="s">
        <v>543</v>
      </c>
      <c r="B35" s="1235">
        <v>340</v>
      </c>
      <c r="C35" s="554">
        <v>68</v>
      </c>
      <c r="D35" s="1236">
        <v>408</v>
      </c>
      <c r="E35" s="1045" t="s">
        <v>853</v>
      </c>
      <c r="F35" s="1045" t="s">
        <v>853</v>
      </c>
      <c r="G35" s="113">
        <v>0</v>
      </c>
    </row>
    <row r="36" spans="1:7" ht="13">
      <c r="A36" s="461" t="s">
        <v>544</v>
      </c>
      <c r="B36" s="1045">
        <v>0</v>
      </c>
      <c r="C36" s="554">
        <v>112978</v>
      </c>
      <c r="D36" s="1236">
        <v>112978</v>
      </c>
      <c r="E36" s="1045" t="s">
        <v>853</v>
      </c>
      <c r="F36" s="714">
        <v>830</v>
      </c>
      <c r="G36" s="113">
        <v>830</v>
      </c>
    </row>
    <row r="37" spans="1:7" ht="13">
      <c r="A37" s="461" t="s">
        <v>545</v>
      </c>
      <c r="B37" s="1235">
        <v>10373</v>
      </c>
      <c r="C37" s="554">
        <v>83600</v>
      </c>
      <c r="D37" s="1236">
        <v>93973</v>
      </c>
      <c r="E37" s="1046">
        <v>184</v>
      </c>
      <c r="F37" s="714">
        <v>1352</v>
      </c>
      <c r="G37" s="113">
        <v>1536</v>
      </c>
    </row>
    <row r="38" spans="1:7" ht="13">
      <c r="A38" s="461" t="s">
        <v>546</v>
      </c>
      <c r="B38" s="1235">
        <v>22451</v>
      </c>
      <c r="C38" s="554">
        <v>15071</v>
      </c>
      <c r="D38" s="1236">
        <v>37522</v>
      </c>
      <c r="E38" s="1046">
        <v>105</v>
      </c>
      <c r="F38" s="714">
        <v>43</v>
      </c>
      <c r="G38" s="113">
        <v>148</v>
      </c>
    </row>
    <row r="39" spans="1:7" ht="13">
      <c r="A39" s="461" t="s">
        <v>547</v>
      </c>
      <c r="B39" s="1045">
        <v>0</v>
      </c>
      <c r="C39" s="554">
        <v>57828</v>
      </c>
      <c r="D39" s="1236">
        <v>57828</v>
      </c>
      <c r="E39" s="1045" t="s">
        <v>853</v>
      </c>
      <c r="F39" s="714">
        <v>394</v>
      </c>
      <c r="G39" s="113">
        <v>394</v>
      </c>
    </row>
    <row r="40" spans="1:7" ht="13">
      <c r="A40" s="461" t="s">
        <v>548</v>
      </c>
      <c r="B40" s="1235">
        <v>1544</v>
      </c>
      <c r="C40" s="554">
        <v>20568</v>
      </c>
      <c r="D40" s="1236">
        <v>22112</v>
      </c>
      <c r="E40" s="1046">
        <v>5</v>
      </c>
      <c r="F40" s="714">
        <v>45</v>
      </c>
      <c r="G40" s="113">
        <v>50</v>
      </c>
    </row>
    <row r="41" spans="1:7" ht="12" customHeight="1">
      <c r="A41" s="461" t="s">
        <v>549</v>
      </c>
      <c r="B41" s="1235">
        <v>4500</v>
      </c>
      <c r="C41" s="554">
        <v>137530</v>
      </c>
      <c r="D41" s="1236">
        <v>142030</v>
      </c>
      <c r="E41" s="1046">
        <v>20</v>
      </c>
      <c r="F41" s="714">
        <v>2471</v>
      </c>
      <c r="G41" s="113">
        <v>2491</v>
      </c>
    </row>
    <row r="42" spans="1:7" ht="13">
      <c r="A42" s="461" t="s">
        <v>550</v>
      </c>
      <c r="B42" s="1235">
        <v>10</v>
      </c>
      <c r="C42" s="554">
        <v>28216</v>
      </c>
      <c r="D42" s="1236">
        <v>28226</v>
      </c>
      <c r="E42" s="1046" t="s">
        <v>853</v>
      </c>
      <c r="F42" s="714">
        <v>369</v>
      </c>
      <c r="G42" s="113">
        <v>369</v>
      </c>
    </row>
    <row r="43" spans="1:7" ht="13">
      <c r="A43" s="461" t="s">
        <v>551</v>
      </c>
      <c r="B43" s="1235">
        <v>12583</v>
      </c>
      <c r="C43" s="554">
        <v>13828</v>
      </c>
      <c r="D43" s="1236">
        <v>26411</v>
      </c>
      <c r="E43" s="1046">
        <v>176</v>
      </c>
      <c r="F43" s="714">
        <v>157</v>
      </c>
      <c r="G43" s="113">
        <v>333</v>
      </c>
    </row>
    <row r="44" spans="1:7" ht="13">
      <c r="A44" s="461" t="s">
        <v>552</v>
      </c>
      <c r="B44" s="1235">
        <v>131</v>
      </c>
      <c r="C44" s="554">
        <v>2</v>
      </c>
      <c r="D44" s="1236">
        <v>133</v>
      </c>
      <c r="E44" s="1045" t="s">
        <v>853</v>
      </c>
      <c r="F44" s="1045" t="s">
        <v>853</v>
      </c>
      <c r="G44" s="113">
        <v>0</v>
      </c>
    </row>
    <row r="45" spans="1:7" ht="13">
      <c r="A45" s="461" t="s">
        <v>553</v>
      </c>
      <c r="B45" s="1235">
        <v>12</v>
      </c>
      <c r="C45" s="1045">
        <v>0</v>
      </c>
      <c r="D45" s="1236">
        <v>12</v>
      </c>
      <c r="E45" s="1045" t="s">
        <v>853</v>
      </c>
      <c r="F45" s="1045" t="s">
        <v>853</v>
      </c>
      <c r="G45" s="113">
        <v>0</v>
      </c>
    </row>
    <row r="46" spans="1:7" ht="13">
      <c r="A46" s="461" t="s">
        <v>554</v>
      </c>
      <c r="B46" s="1045">
        <v>0</v>
      </c>
      <c r="C46" s="554">
        <v>48501</v>
      </c>
      <c r="D46" s="1236">
        <v>48501</v>
      </c>
      <c r="E46" s="1045" t="s">
        <v>853</v>
      </c>
      <c r="F46" s="714">
        <v>982</v>
      </c>
      <c r="G46" s="113">
        <v>982</v>
      </c>
    </row>
    <row r="47" spans="1:7" ht="13">
      <c r="A47" s="461" t="s">
        <v>555</v>
      </c>
      <c r="B47" s="1235">
        <v>3148</v>
      </c>
      <c r="C47" s="554">
        <v>51959</v>
      </c>
      <c r="D47" s="1236">
        <v>55107</v>
      </c>
      <c r="E47" s="1046">
        <v>60</v>
      </c>
      <c r="F47" s="714">
        <v>628</v>
      </c>
      <c r="G47" s="113">
        <v>688</v>
      </c>
    </row>
    <row r="48" spans="1:7" ht="13">
      <c r="A48" s="461" t="s">
        <v>556</v>
      </c>
      <c r="B48" s="1235">
        <v>30012</v>
      </c>
      <c r="C48" s="554">
        <v>36437</v>
      </c>
      <c r="D48" s="1236">
        <v>66449</v>
      </c>
      <c r="E48" s="1046">
        <v>353</v>
      </c>
      <c r="F48" s="714">
        <v>247</v>
      </c>
      <c r="G48" s="113">
        <v>600</v>
      </c>
    </row>
    <row r="49" spans="1:8" ht="13">
      <c r="A49" s="461" t="s">
        <v>557</v>
      </c>
      <c r="B49" s="1235">
        <v>1</v>
      </c>
      <c r="C49" s="554">
        <v>14394</v>
      </c>
      <c r="D49" s="1236">
        <v>14395</v>
      </c>
      <c r="E49" s="1045">
        <v>1</v>
      </c>
      <c r="F49" s="714">
        <v>467</v>
      </c>
      <c r="G49" s="113">
        <v>468</v>
      </c>
    </row>
    <row r="50" spans="1:8" ht="13">
      <c r="A50" s="461" t="s">
        <v>558</v>
      </c>
      <c r="B50" s="1235">
        <v>12944</v>
      </c>
      <c r="C50" s="554">
        <v>18</v>
      </c>
      <c r="D50" s="1236">
        <v>12962</v>
      </c>
      <c r="E50" s="1046">
        <v>269</v>
      </c>
      <c r="F50" s="1045" t="s">
        <v>853</v>
      </c>
      <c r="G50" s="113">
        <v>269</v>
      </c>
    </row>
    <row r="51" spans="1:8" ht="13">
      <c r="A51" s="461" t="s">
        <v>559</v>
      </c>
      <c r="B51" s="1235">
        <v>537</v>
      </c>
      <c r="C51" s="1045">
        <v>0</v>
      </c>
      <c r="D51" s="1236">
        <v>537</v>
      </c>
      <c r="E51" s="1045" t="s">
        <v>853</v>
      </c>
      <c r="F51" s="1045" t="s">
        <v>853</v>
      </c>
      <c r="G51" s="113">
        <v>0</v>
      </c>
    </row>
    <row r="52" spans="1:8" ht="13">
      <c r="A52" s="461" t="s">
        <v>560</v>
      </c>
      <c r="B52" s="1235">
        <v>8569</v>
      </c>
      <c r="C52" s="554">
        <v>787</v>
      </c>
      <c r="D52" s="1236">
        <v>9356</v>
      </c>
      <c r="E52" s="1046">
        <v>261</v>
      </c>
      <c r="F52" s="714">
        <v>1</v>
      </c>
      <c r="G52" s="113">
        <v>262</v>
      </c>
    </row>
    <row r="53" spans="1:8" ht="13">
      <c r="A53" s="461" t="s">
        <v>561</v>
      </c>
      <c r="B53" s="1235">
        <v>10379</v>
      </c>
      <c r="C53" s="1045">
        <v>0</v>
      </c>
      <c r="D53" s="1236">
        <v>10379</v>
      </c>
      <c r="E53" s="1046">
        <v>31</v>
      </c>
      <c r="F53" s="1045" t="s">
        <v>853</v>
      </c>
      <c r="G53" s="113">
        <v>31</v>
      </c>
    </row>
    <row r="54" spans="1:8" ht="13">
      <c r="A54" s="461" t="s">
        <v>562</v>
      </c>
      <c r="B54" s="1235">
        <v>1</v>
      </c>
      <c r="C54" s="554">
        <v>31239</v>
      </c>
      <c r="D54" s="1236">
        <v>31240</v>
      </c>
      <c r="E54" s="1045" t="s">
        <v>853</v>
      </c>
      <c r="F54" s="714">
        <v>368</v>
      </c>
      <c r="G54" s="113">
        <v>368</v>
      </c>
    </row>
    <row r="55" spans="1:8" ht="13.5" thickBot="1">
      <c r="A55" s="461" t="s">
        <v>563</v>
      </c>
      <c r="B55" s="282">
        <v>123</v>
      </c>
      <c r="C55" s="283">
        <v>12554</v>
      </c>
      <c r="D55" s="1236">
        <v>12677</v>
      </c>
      <c r="E55" s="1045">
        <v>3</v>
      </c>
      <c r="F55" s="714">
        <v>390</v>
      </c>
      <c r="G55" s="114">
        <v>393</v>
      </c>
    </row>
    <row r="56" spans="1:8" ht="13.5" thickBot="1">
      <c r="A56" s="124" t="s">
        <v>9</v>
      </c>
      <c r="B56" s="125">
        <f t="shared" ref="B56:D56" si="0">SUM(B8:B55)</f>
        <v>370885</v>
      </c>
      <c r="C56" s="125">
        <f t="shared" si="0"/>
        <v>1487050</v>
      </c>
      <c r="D56" s="125">
        <f t="shared" si="0"/>
        <v>1857935</v>
      </c>
      <c r="E56" s="126">
        <f>SUM(E8:E55)</f>
        <v>7861</v>
      </c>
      <c r="F56" s="126">
        <f>SUM(F8:F55)</f>
        <v>21619</v>
      </c>
      <c r="G56" s="1322">
        <f>SUM(G8:G55)</f>
        <v>29480</v>
      </c>
      <c r="H56" s="14" t="s">
        <v>213</v>
      </c>
    </row>
    <row r="57" spans="1:8" ht="13">
      <c r="A57" s="9"/>
      <c r="B57" s="229"/>
      <c r="C57" s="229"/>
      <c r="D57" s="229"/>
      <c r="E57" s="229"/>
      <c r="F57" s="229"/>
      <c r="G57" s="229"/>
      <c r="H57" s="14"/>
    </row>
    <row r="58" spans="1:8" ht="13" thickBot="1">
      <c r="D58" s="30"/>
    </row>
    <row r="59" spans="1:8" ht="13">
      <c r="A59" s="1524" t="s">
        <v>564</v>
      </c>
      <c r="B59" s="1525"/>
      <c r="C59" s="1525"/>
      <c r="D59" s="1525"/>
      <c r="E59" s="1525"/>
      <c r="F59" s="1525"/>
      <c r="G59" s="1526"/>
    </row>
    <row r="60" spans="1:8" ht="13.5" thickBot="1">
      <c r="A60" s="34"/>
      <c r="B60" s="1522"/>
      <c r="C60" s="1522"/>
      <c r="D60" s="1522"/>
      <c r="E60" s="1522" t="s">
        <v>512</v>
      </c>
      <c r="F60" s="1522"/>
      <c r="G60" s="1523"/>
    </row>
    <row r="61" spans="1:8" ht="13">
      <c r="A61" s="111" t="s">
        <v>513</v>
      </c>
      <c r="B61" s="259" t="s">
        <v>514</v>
      </c>
      <c r="C61" s="259" t="s">
        <v>515</v>
      </c>
      <c r="D61" s="112" t="s">
        <v>9</v>
      </c>
      <c r="E61" s="259" t="s">
        <v>514</v>
      </c>
      <c r="F61" s="259" t="s">
        <v>515</v>
      </c>
      <c r="G61" s="112" t="s">
        <v>9</v>
      </c>
    </row>
    <row r="62" spans="1:8" ht="13">
      <c r="A62" s="460" t="s">
        <v>565</v>
      </c>
      <c r="B62" s="259"/>
      <c r="C62" s="259"/>
      <c r="D62" s="259"/>
      <c r="E62" s="1296">
        <v>0</v>
      </c>
      <c r="F62" s="1296">
        <v>960</v>
      </c>
      <c r="G62" s="1296">
        <v>960</v>
      </c>
    </row>
    <row r="63" spans="1:8" ht="13">
      <c r="A63" s="59" t="s">
        <v>566</v>
      </c>
      <c r="B63" s="259"/>
      <c r="C63" s="259"/>
      <c r="D63" s="259"/>
      <c r="E63" s="1296">
        <v>32</v>
      </c>
      <c r="F63" s="1296">
        <v>0</v>
      </c>
      <c r="G63" s="1296">
        <v>32</v>
      </c>
    </row>
    <row r="64" spans="1:8" ht="13">
      <c r="A64" s="460" t="s">
        <v>567</v>
      </c>
      <c r="B64" s="259"/>
      <c r="C64" s="259"/>
      <c r="D64" s="259"/>
      <c r="E64" s="1296">
        <v>69</v>
      </c>
      <c r="F64" s="1296">
        <v>71</v>
      </c>
      <c r="G64" s="1296">
        <v>140</v>
      </c>
    </row>
    <row r="65" spans="1:7" ht="13">
      <c r="A65" s="460" t="s">
        <v>568</v>
      </c>
      <c r="B65" s="259"/>
      <c r="C65" s="259"/>
      <c r="D65" s="259"/>
      <c r="E65" s="1296">
        <v>0</v>
      </c>
      <c r="F65" s="1296">
        <v>0</v>
      </c>
      <c r="G65" s="1296">
        <v>0</v>
      </c>
    </row>
    <row r="66" spans="1:7" ht="13">
      <c r="A66" s="461" t="s">
        <v>569</v>
      </c>
      <c r="B66" s="259"/>
      <c r="C66" s="259"/>
      <c r="D66" s="259"/>
      <c r="E66" s="1296">
        <v>0</v>
      </c>
      <c r="F66" s="1296">
        <v>0</v>
      </c>
      <c r="G66" s="1296">
        <v>0</v>
      </c>
    </row>
    <row r="67" spans="1:7" ht="13">
      <c r="A67" s="461" t="s">
        <v>570</v>
      </c>
      <c r="B67" s="259"/>
      <c r="C67" s="259"/>
      <c r="D67" s="259"/>
      <c r="E67" s="1296">
        <v>0</v>
      </c>
      <c r="F67" s="1296">
        <v>654</v>
      </c>
      <c r="G67" s="1296">
        <v>654</v>
      </c>
    </row>
    <row r="68" spans="1:7" ht="13">
      <c r="A68" s="461" t="s">
        <v>571</v>
      </c>
      <c r="B68" s="259"/>
      <c r="C68" s="259"/>
      <c r="D68" s="259"/>
      <c r="E68" s="1296">
        <v>62</v>
      </c>
      <c r="F68" s="1296">
        <v>65</v>
      </c>
      <c r="G68" s="1296">
        <v>127</v>
      </c>
    </row>
    <row r="69" spans="1:7" ht="13">
      <c r="A69" s="461" t="s">
        <v>572</v>
      </c>
      <c r="B69" s="259"/>
      <c r="C69" s="259"/>
      <c r="D69" s="259"/>
      <c r="E69" s="1296">
        <v>0</v>
      </c>
      <c r="F69" s="1296">
        <v>1033</v>
      </c>
      <c r="G69" s="1296">
        <v>1033</v>
      </c>
    </row>
    <row r="70" spans="1:7" ht="13">
      <c r="A70" s="461" t="s">
        <v>573</v>
      </c>
      <c r="B70" s="259"/>
      <c r="C70" s="259"/>
      <c r="D70" s="259"/>
      <c r="E70" s="1296">
        <v>6</v>
      </c>
      <c r="F70" s="1296">
        <v>0</v>
      </c>
      <c r="G70" s="1296">
        <v>6</v>
      </c>
    </row>
    <row r="71" spans="1:7" ht="13">
      <c r="A71" s="461" t="s">
        <v>574</v>
      </c>
      <c r="B71" s="259"/>
      <c r="C71" s="259"/>
      <c r="D71" s="259"/>
      <c r="E71" s="1296">
        <v>56</v>
      </c>
      <c r="F71" s="1296">
        <v>0</v>
      </c>
      <c r="G71" s="1296">
        <v>56</v>
      </c>
    </row>
    <row r="72" spans="1:7" ht="13">
      <c r="A72" s="461" t="s">
        <v>575</v>
      </c>
      <c r="B72" s="259"/>
      <c r="C72" s="259"/>
      <c r="D72" s="259"/>
      <c r="E72" s="1296">
        <v>0</v>
      </c>
      <c r="F72" s="1296">
        <v>0</v>
      </c>
      <c r="G72" s="1296">
        <v>0</v>
      </c>
    </row>
    <row r="73" spans="1:7" ht="13">
      <c r="A73" s="60" t="s">
        <v>576</v>
      </c>
      <c r="B73" s="259"/>
      <c r="C73" s="259"/>
      <c r="D73" s="259"/>
      <c r="E73" s="1296">
        <v>399</v>
      </c>
      <c r="F73" s="1296">
        <v>221</v>
      </c>
      <c r="G73" s="1296">
        <v>620</v>
      </c>
    </row>
    <row r="74" spans="1:7" ht="13">
      <c r="A74" s="279" t="s">
        <v>577</v>
      </c>
      <c r="B74" s="259"/>
      <c r="C74" s="259"/>
      <c r="D74" s="259"/>
      <c r="E74" s="1296">
        <v>112</v>
      </c>
      <c r="F74" s="1296">
        <v>0</v>
      </c>
      <c r="G74" s="1296">
        <v>112</v>
      </c>
    </row>
    <row r="75" spans="1:7" ht="13">
      <c r="A75" s="279" t="s">
        <v>578</v>
      </c>
      <c r="B75" s="259"/>
      <c r="C75" s="259"/>
      <c r="D75" s="259"/>
      <c r="E75" s="1296">
        <v>80</v>
      </c>
      <c r="F75" s="1296">
        <v>0</v>
      </c>
      <c r="G75" s="1296">
        <v>80</v>
      </c>
    </row>
    <row r="76" spans="1:7" ht="13">
      <c r="A76" s="279" t="s">
        <v>579</v>
      </c>
      <c r="B76" s="259"/>
      <c r="C76" s="259"/>
      <c r="D76" s="259"/>
      <c r="E76" s="1296">
        <v>0</v>
      </c>
      <c r="F76" s="1296">
        <v>0</v>
      </c>
      <c r="G76" s="1296">
        <v>0</v>
      </c>
    </row>
    <row r="77" spans="1:7" ht="13">
      <c r="A77" s="279" t="s">
        <v>580</v>
      </c>
      <c r="B77" s="259"/>
      <c r="C77" s="259"/>
      <c r="D77" s="259"/>
      <c r="E77" s="1296">
        <v>86</v>
      </c>
      <c r="F77" s="1296">
        <v>80</v>
      </c>
      <c r="G77" s="1296">
        <v>166</v>
      </c>
    </row>
    <row r="78" spans="1:7" ht="13">
      <c r="A78" s="279" t="s">
        <v>581</v>
      </c>
      <c r="B78" s="259"/>
      <c r="C78" s="259"/>
      <c r="D78" s="259"/>
      <c r="E78" s="1296">
        <v>0</v>
      </c>
      <c r="F78" s="1296">
        <v>5</v>
      </c>
      <c r="G78" s="1296">
        <v>5</v>
      </c>
    </row>
    <row r="79" spans="1:7" ht="13">
      <c r="A79" s="279" t="s">
        <v>582</v>
      </c>
      <c r="B79" s="259"/>
      <c r="C79" s="259"/>
      <c r="D79" s="259"/>
      <c r="E79" s="1296">
        <v>0</v>
      </c>
      <c r="F79" s="1296">
        <v>0</v>
      </c>
      <c r="G79" s="1296">
        <v>0</v>
      </c>
    </row>
    <row r="80" spans="1:7" ht="13">
      <c r="A80" s="279" t="s">
        <v>583</v>
      </c>
      <c r="B80" s="259"/>
      <c r="C80" s="259"/>
      <c r="D80" s="259"/>
      <c r="E80" s="1296">
        <v>36</v>
      </c>
      <c r="F80" s="1296">
        <v>0</v>
      </c>
      <c r="G80" s="1296">
        <v>36</v>
      </c>
    </row>
    <row r="81" spans="1:7" ht="13">
      <c r="A81" s="279" t="s">
        <v>584</v>
      </c>
      <c r="B81" s="259"/>
      <c r="C81" s="259"/>
      <c r="D81" s="259"/>
      <c r="E81" s="1296">
        <v>260</v>
      </c>
      <c r="F81" s="1296">
        <v>58</v>
      </c>
      <c r="G81" s="1296">
        <v>318</v>
      </c>
    </row>
    <row r="82" spans="1:7" ht="13">
      <c r="A82" s="279" t="s">
        <v>585</v>
      </c>
      <c r="B82" s="259"/>
      <c r="C82" s="259"/>
      <c r="D82" s="259"/>
      <c r="E82" s="1296">
        <v>62</v>
      </c>
      <c r="F82" s="1296">
        <v>301</v>
      </c>
      <c r="G82" s="1296">
        <v>363</v>
      </c>
    </row>
    <row r="83" spans="1:7" ht="13">
      <c r="A83" s="279" t="s">
        <v>586</v>
      </c>
      <c r="B83" s="259"/>
      <c r="C83" s="259"/>
      <c r="D83" s="259"/>
      <c r="E83" s="1296">
        <v>0</v>
      </c>
      <c r="F83" s="1296">
        <v>6</v>
      </c>
      <c r="G83" s="1296">
        <v>6</v>
      </c>
    </row>
    <row r="84" spans="1:7" ht="13">
      <c r="A84" s="279" t="s">
        <v>587</v>
      </c>
      <c r="B84" s="259"/>
      <c r="C84" s="259"/>
      <c r="D84" s="259"/>
      <c r="E84" s="1296">
        <v>47</v>
      </c>
      <c r="F84" s="1296">
        <v>0</v>
      </c>
      <c r="G84" s="1296">
        <v>47</v>
      </c>
    </row>
    <row r="85" spans="1:7" ht="13">
      <c r="A85" s="279" t="s">
        <v>588</v>
      </c>
      <c r="B85" s="259"/>
      <c r="C85" s="259"/>
      <c r="D85" s="259"/>
      <c r="E85" s="1296">
        <v>49</v>
      </c>
      <c r="F85" s="1296">
        <v>136</v>
      </c>
      <c r="G85" s="1296">
        <v>185</v>
      </c>
    </row>
    <row r="86" spans="1:7" ht="13">
      <c r="A86" s="279" t="s">
        <v>589</v>
      </c>
      <c r="B86" s="259"/>
      <c r="C86" s="259"/>
      <c r="D86" s="259"/>
      <c r="E86" s="1296">
        <v>40</v>
      </c>
      <c r="F86" s="1296">
        <v>0</v>
      </c>
      <c r="G86" s="1296">
        <v>40</v>
      </c>
    </row>
    <row r="87" spans="1:7" ht="13">
      <c r="A87" s="279" t="s">
        <v>590</v>
      </c>
      <c r="B87" s="259"/>
      <c r="C87" s="259"/>
      <c r="D87" s="259"/>
      <c r="E87" s="1296">
        <v>0</v>
      </c>
      <c r="F87" s="1296">
        <v>113</v>
      </c>
      <c r="G87" s="1296">
        <v>113</v>
      </c>
    </row>
    <row r="88" spans="1:7" ht="13">
      <c r="A88" s="279" t="s">
        <v>591</v>
      </c>
      <c r="B88" s="259"/>
      <c r="C88" s="259"/>
      <c r="D88" s="259"/>
      <c r="E88" s="1296">
        <v>20</v>
      </c>
      <c r="F88" s="1296">
        <v>0</v>
      </c>
      <c r="G88" s="1296">
        <v>20</v>
      </c>
    </row>
    <row r="89" spans="1:7" ht="13">
      <c r="A89" s="279" t="s">
        <v>592</v>
      </c>
      <c r="B89" s="259"/>
      <c r="C89" s="259"/>
      <c r="D89" s="259"/>
      <c r="E89" s="1296">
        <v>0</v>
      </c>
      <c r="F89" s="1296">
        <v>0</v>
      </c>
      <c r="G89" s="1296">
        <v>0</v>
      </c>
    </row>
    <row r="90" spans="1:7" ht="13">
      <c r="A90" s="279" t="s">
        <v>593</v>
      </c>
      <c r="B90" s="259"/>
      <c r="C90" s="259"/>
      <c r="D90" s="259"/>
      <c r="E90" s="1296">
        <v>0</v>
      </c>
      <c r="F90" s="1296">
        <v>1879</v>
      </c>
      <c r="G90" s="1296">
        <v>1879</v>
      </c>
    </row>
    <row r="91" spans="1:7" ht="13">
      <c r="A91" s="279" t="s">
        <v>594</v>
      </c>
      <c r="B91" s="259"/>
      <c r="C91" s="259"/>
      <c r="D91" s="259"/>
      <c r="E91" s="1296">
        <v>5</v>
      </c>
      <c r="F91" s="1296">
        <v>55</v>
      </c>
      <c r="G91" s="1296">
        <v>60</v>
      </c>
    </row>
    <row r="92" spans="1:7" ht="13">
      <c r="A92" s="279" t="s">
        <v>595</v>
      </c>
      <c r="B92" s="259"/>
      <c r="C92" s="259"/>
      <c r="D92" s="259"/>
      <c r="E92" s="1296">
        <v>3</v>
      </c>
      <c r="F92" s="1296">
        <v>107</v>
      </c>
      <c r="G92" s="1296">
        <v>110</v>
      </c>
    </row>
    <row r="93" spans="1:7" ht="13">
      <c r="A93" s="279" t="s">
        <v>596</v>
      </c>
      <c r="B93" s="259"/>
      <c r="C93" s="259"/>
      <c r="D93" s="259"/>
      <c r="E93" s="1296">
        <v>0</v>
      </c>
      <c r="F93" s="1296">
        <v>52</v>
      </c>
      <c r="G93" s="1296">
        <v>52</v>
      </c>
    </row>
    <row r="94" spans="1:7" ht="13">
      <c r="A94" s="279" t="s">
        <v>597</v>
      </c>
      <c r="B94" s="259"/>
      <c r="C94" s="259"/>
      <c r="D94" s="259"/>
      <c r="E94" s="1296">
        <v>0</v>
      </c>
      <c r="F94" s="1296">
        <v>2</v>
      </c>
      <c r="G94" s="1296">
        <v>2</v>
      </c>
    </row>
    <row r="95" spans="1:7" ht="13">
      <c r="A95" s="279" t="s">
        <v>598</v>
      </c>
      <c r="B95" s="259"/>
      <c r="C95" s="259"/>
      <c r="D95" s="259"/>
      <c r="E95" s="1296">
        <v>0</v>
      </c>
      <c r="F95" s="1296">
        <v>1931</v>
      </c>
      <c r="G95" s="1296">
        <v>1931</v>
      </c>
    </row>
    <row r="96" spans="1:7" ht="13">
      <c r="A96" s="279" t="s">
        <v>599</v>
      </c>
      <c r="B96" s="259"/>
      <c r="C96" s="259"/>
      <c r="D96" s="259"/>
      <c r="E96" s="1296">
        <v>0</v>
      </c>
      <c r="F96" s="1296">
        <v>239</v>
      </c>
      <c r="G96" s="1296">
        <v>239</v>
      </c>
    </row>
    <row r="97" spans="1:7" ht="13">
      <c r="A97" s="279" t="s">
        <v>600</v>
      </c>
      <c r="B97" s="259"/>
      <c r="C97" s="259"/>
      <c r="D97" s="259"/>
      <c r="E97" s="1296">
        <v>0</v>
      </c>
      <c r="F97" s="1296">
        <v>41</v>
      </c>
      <c r="G97" s="1296">
        <v>41</v>
      </c>
    </row>
    <row r="98" spans="1:7" ht="13">
      <c r="A98" s="279" t="s">
        <v>601</v>
      </c>
      <c r="B98" s="259"/>
      <c r="C98" s="259"/>
      <c r="D98" s="259"/>
      <c r="E98" s="1296">
        <v>0</v>
      </c>
      <c r="F98" s="1296">
        <v>0</v>
      </c>
      <c r="G98" s="1296">
        <v>0</v>
      </c>
    </row>
    <row r="99" spans="1:7" ht="13">
      <c r="A99" s="279" t="s">
        <v>602</v>
      </c>
      <c r="B99" s="259"/>
      <c r="C99" s="259"/>
      <c r="D99" s="259"/>
      <c r="E99" s="1296">
        <v>0</v>
      </c>
      <c r="F99" s="1296">
        <v>0</v>
      </c>
      <c r="G99" s="1296">
        <v>0</v>
      </c>
    </row>
    <row r="100" spans="1:7" ht="13">
      <c r="A100" s="279" t="s">
        <v>603</v>
      </c>
      <c r="B100" s="259"/>
      <c r="C100" s="259"/>
      <c r="D100" s="259"/>
      <c r="E100" s="1296">
        <v>0</v>
      </c>
      <c r="F100" s="1296">
        <v>182</v>
      </c>
      <c r="G100" s="1296">
        <v>182</v>
      </c>
    </row>
    <row r="101" spans="1:7" ht="13">
      <c r="A101" s="279" t="s">
        <v>604</v>
      </c>
      <c r="B101" s="259"/>
      <c r="C101" s="259"/>
      <c r="D101" s="259"/>
      <c r="E101" s="1296">
        <v>1</v>
      </c>
      <c r="F101" s="1296">
        <v>117</v>
      </c>
      <c r="G101" s="1296">
        <v>118</v>
      </c>
    </row>
    <row r="102" spans="1:7" ht="13">
      <c r="A102" s="279" t="s">
        <v>605</v>
      </c>
      <c r="B102" s="259"/>
      <c r="C102" s="259"/>
      <c r="D102" s="259"/>
      <c r="E102" s="1296">
        <v>28</v>
      </c>
      <c r="F102" s="1296">
        <v>15</v>
      </c>
      <c r="G102" s="1296">
        <v>43</v>
      </c>
    </row>
    <row r="103" spans="1:7" ht="13">
      <c r="A103" s="460" t="s">
        <v>606</v>
      </c>
      <c r="B103" s="259"/>
      <c r="C103" s="259"/>
      <c r="D103" s="259"/>
      <c r="E103" s="1296">
        <v>0</v>
      </c>
      <c r="F103" s="1296">
        <v>4</v>
      </c>
      <c r="G103" s="1296">
        <v>4</v>
      </c>
    </row>
    <row r="104" spans="1:7" ht="13">
      <c r="A104" s="279" t="s">
        <v>607</v>
      </c>
      <c r="B104" s="259"/>
      <c r="C104" s="259"/>
      <c r="D104" s="259"/>
      <c r="E104" s="1296">
        <v>22</v>
      </c>
      <c r="F104" s="1296">
        <v>0</v>
      </c>
      <c r="G104" s="1296">
        <v>22</v>
      </c>
    </row>
    <row r="105" spans="1:7" ht="13">
      <c r="A105" s="461" t="s">
        <v>608</v>
      </c>
      <c r="B105" s="259"/>
      <c r="C105" s="259"/>
      <c r="D105" s="259"/>
      <c r="E105" s="1296">
        <v>0</v>
      </c>
      <c r="F105" s="1296">
        <v>0</v>
      </c>
      <c r="G105" s="1296">
        <v>0</v>
      </c>
    </row>
    <row r="106" spans="1:7" ht="13">
      <c r="A106" s="461" t="s">
        <v>609</v>
      </c>
      <c r="B106" s="259"/>
      <c r="C106" s="259"/>
      <c r="D106" s="259"/>
      <c r="E106" s="1296">
        <v>15</v>
      </c>
      <c r="F106" s="1296">
        <v>0</v>
      </c>
      <c r="G106" s="1296">
        <v>15</v>
      </c>
    </row>
    <row r="107" spans="1:7" ht="13">
      <c r="A107" s="461" t="s">
        <v>610</v>
      </c>
      <c r="B107" s="259"/>
      <c r="C107" s="259"/>
      <c r="D107" s="259"/>
      <c r="E107" s="1296">
        <v>0</v>
      </c>
      <c r="F107" s="1296">
        <v>0</v>
      </c>
      <c r="G107" s="1296">
        <v>0</v>
      </c>
    </row>
    <row r="108" spans="1:7" ht="13">
      <c r="A108" s="461" t="s">
        <v>611</v>
      </c>
      <c r="B108" s="259"/>
      <c r="C108" s="259"/>
      <c r="D108" s="259"/>
      <c r="E108" s="1296">
        <v>0</v>
      </c>
      <c r="F108" s="1296">
        <v>7</v>
      </c>
      <c r="G108" s="1296">
        <v>7</v>
      </c>
    </row>
    <row r="109" spans="1:7" ht="13.5" thickBot="1">
      <c r="A109" s="461" t="s">
        <v>612</v>
      </c>
      <c r="B109" s="259"/>
      <c r="C109" s="259"/>
      <c r="D109" s="259"/>
      <c r="E109" s="1296">
        <v>0</v>
      </c>
      <c r="F109" s="1296">
        <v>48</v>
      </c>
      <c r="G109" s="1296">
        <v>48</v>
      </c>
    </row>
    <row r="110" spans="1:7" ht="13">
      <c r="A110" s="1240" t="s">
        <v>9</v>
      </c>
      <c r="B110" s="718"/>
      <c r="C110" s="718"/>
      <c r="D110" s="10"/>
      <c r="E110" s="1242">
        <f>SUM(E62:E109)</f>
        <v>1490</v>
      </c>
      <c r="F110" s="1242">
        <f>SUM(F62:F109)</f>
        <v>8382</v>
      </c>
      <c r="G110" s="1242">
        <f>SUM(G62:G109)</f>
        <v>9872</v>
      </c>
    </row>
    <row r="111" spans="1:7" ht="13">
      <c r="A111" s="559"/>
      <c r="B111" s="559"/>
      <c r="C111" s="559"/>
      <c r="D111" s="559"/>
      <c r="E111" s="559"/>
      <c r="F111" s="559"/>
      <c r="G111" s="729"/>
    </row>
    <row r="112" spans="1:7" ht="13.5" thickBot="1">
      <c r="A112" s="1530" t="s">
        <v>613</v>
      </c>
      <c r="B112" s="1531"/>
      <c r="C112" s="1531"/>
      <c r="D112" s="1531"/>
      <c r="E112" s="1531"/>
      <c r="F112" s="1531"/>
      <c r="G112" s="1532"/>
    </row>
    <row r="113" spans="1:7" ht="13.5" thickBot="1">
      <c r="A113" s="230"/>
      <c r="B113" s="1527" t="s">
        <v>614</v>
      </c>
      <c r="C113" s="1528"/>
      <c r="D113" s="1529"/>
      <c r="E113" s="1522" t="s">
        <v>615</v>
      </c>
      <c r="F113" s="1522"/>
      <c r="G113" s="1522"/>
    </row>
    <row r="114" spans="1:7" ht="13">
      <c r="A114" s="459" t="s">
        <v>513</v>
      </c>
      <c r="B114" s="259" t="s">
        <v>616</v>
      </c>
      <c r="C114" s="259" t="s">
        <v>515</v>
      </c>
      <c r="D114" s="259" t="s">
        <v>9</v>
      </c>
      <c r="E114" s="718" t="s">
        <v>514</v>
      </c>
      <c r="F114" s="718" t="s">
        <v>515</v>
      </c>
      <c r="G114" s="507" t="s">
        <v>9</v>
      </c>
    </row>
    <row r="115" spans="1:7" ht="14.5">
      <c r="A115" s="279" t="s">
        <v>565</v>
      </c>
      <c r="B115" s="259" t="s">
        <v>411</v>
      </c>
      <c r="C115" s="259" t="s">
        <v>411</v>
      </c>
      <c r="D115" s="259" t="s">
        <v>411</v>
      </c>
      <c r="E115" s="1258">
        <v>0</v>
      </c>
      <c r="F115" s="1258">
        <v>3</v>
      </c>
      <c r="G115" s="1241">
        <v>3</v>
      </c>
    </row>
    <row r="116" spans="1:7" ht="14.5">
      <c r="A116" s="460" t="s">
        <v>617</v>
      </c>
      <c r="B116" s="259" t="s">
        <v>411</v>
      </c>
      <c r="C116" s="259" t="s">
        <v>411</v>
      </c>
      <c r="D116" s="259" t="s">
        <v>411</v>
      </c>
      <c r="E116" s="1258">
        <v>0</v>
      </c>
      <c r="F116" s="1258">
        <v>0</v>
      </c>
      <c r="G116" s="1241">
        <v>0</v>
      </c>
    </row>
    <row r="117" spans="1:7" ht="14.5">
      <c r="A117" s="461" t="s">
        <v>618</v>
      </c>
      <c r="B117" s="259" t="s">
        <v>411</v>
      </c>
      <c r="C117" s="259" t="s">
        <v>411</v>
      </c>
      <c r="D117" s="259" t="s">
        <v>411</v>
      </c>
      <c r="E117" s="1258">
        <v>0</v>
      </c>
      <c r="F117" s="1258">
        <v>0</v>
      </c>
      <c r="G117" s="1241">
        <v>0</v>
      </c>
    </row>
    <row r="118" spans="1:7" ht="14.5">
      <c r="A118" s="461" t="s">
        <v>567</v>
      </c>
      <c r="B118" s="259" t="s">
        <v>411</v>
      </c>
      <c r="C118" s="259" t="s">
        <v>411</v>
      </c>
      <c r="D118" s="259" t="s">
        <v>411</v>
      </c>
      <c r="E118" s="1258">
        <v>0</v>
      </c>
      <c r="F118" s="1258">
        <v>0</v>
      </c>
      <c r="G118" s="1241">
        <v>0</v>
      </c>
    </row>
    <row r="119" spans="1:7" ht="14.5">
      <c r="A119" s="461" t="s">
        <v>568</v>
      </c>
      <c r="B119" s="259" t="s">
        <v>411</v>
      </c>
      <c r="C119" s="259" t="s">
        <v>411</v>
      </c>
      <c r="D119" s="259" t="s">
        <v>411</v>
      </c>
      <c r="E119" s="1258">
        <v>0</v>
      </c>
      <c r="F119" s="1258">
        <v>0</v>
      </c>
      <c r="G119" s="1241">
        <v>0</v>
      </c>
    </row>
    <row r="120" spans="1:7" ht="14.5">
      <c r="A120" s="461" t="s">
        <v>569</v>
      </c>
      <c r="B120" s="259" t="s">
        <v>411</v>
      </c>
      <c r="C120" s="259" t="s">
        <v>411</v>
      </c>
      <c r="D120" s="259" t="s">
        <v>411</v>
      </c>
      <c r="E120" s="1258">
        <v>0</v>
      </c>
      <c r="F120" s="1258">
        <v>0</v>
      </c>
      <c r="G120" s="1241">
        <v>0</v>
      </c>
    </row>
    <row r="121" spans="1:7" ht="14.5">
      <c r="A121" s="461" t="s">
        <v>570</v>
      </c>
      <c r="B121" s="259" t="s">
        <v>411</v>
      </c>
      <c r="C121" s="259" t="s">
        <v>411</v>
      </c>
      <c r="D121" s="259" t="s">
        <v>411</v>
      </c>
      <c r="E121" s="1258">
        <v>0</v>
      </c>
      <c r="F121" s="1258">
        <v>0</v>
      </c>
      <c r="G121" s="1241">
        <v>0</v>
      </c>
    </row>
    <row r="122" spans="1:7" ht="14.5">
      <c r="A122" s="461" t="s">
        <v>571</v>
      </c>
      <c r="B122" s="259" t="s">
        <v>411</v>
      </c>
      <c r="C122" s="259" t="s">
        <v>411</v>
      </c>
      <c r="D122" s="259" t="s">
        <v>411</v>
      </c>
      <c r="E122" s="1258">
        <v>0</v>
      </c>
      <c r="F122" s="1258">
        <v>0</v>
      </c>
      <c r="G122" s="1241">
        <v>0</v>
      </c>
    </row>
    <row r="123" spans="1:7" ht="14.5">
      <c r="A123" s="461" t="s">
        <v>572</v>
      </c>
      <c r="B123" s="259" t="s">
        <v>411</v>
      </c>
      <c r="C123" s="259" t="s">
        <v>411</v>
      </c>
      <c r="D123" s="259" t="s">
        <v>411</v>
      </c>
      <c r="E123" s="1258">
        <v>0</v>
      </c>
      <c r="F123" s="1258">
        <v>3</v>
      </c>
      <c r="G123" s="1241">
        <v>3</v>
      </c>
    </row>
    <row r="124" spans="1:7" ht="14.5">
      <c r="A124" s="461" t="s">
        <v>573</v>
      </c>
      <c r="B124" s="259" t="s">
        <v>411</v>
      </c>
      <c r="C124" s="259" t="s">
        <v>411</v>
      </c>
      <c r="D124" s="259" t="s">
        <v>411</v>
      </c>
      <c r="E124" s="1258">
        <v>0</v>
      </c>
      <c r="F124" s="1258">
        <v>0</v>
      </c>
      <c r="G124" s="1241">
        <v>0</v>
      </c>
    </row>
    <row r="125" spans="1:7" ht="14.5">
      <c r="A125" s="461" t="s">
        <v>574</v>
      </c>
      <c r="B125" s="259" t="s">
        <v>411</v>
      </c>
      <c r="C125" s="259" t="s">
        <v>411</v>
      </c>
      <c r="D125" s="259" t="s">
        <v>411</v>
      </c>
      <c r="E125" s="1258">
        <v>0</v>
      </c>
      <c r="F125" s="1258">
        <v>0</v>
      </c>
      <c r="G125" s="1241">
        <v>0</v>
      </c>
    </row>
    <row r="126" spans="1:7" ht="14.5">
      <c r="A126" s="60" t="s">
        <v>576</v>
      </c>
      <c r="B126" s="259" t="s">
        <v>411</v>
      </c>
      <c r="C126" s="259" t="s">
        <v>411</v>
      </c>
      <c r="D126" s="259" t="s">
        <v>411</v>
      </c>
      <c r="E126" s="1258">
        <v>6</v>
      </c>
      <c r="F126" s="1258">
        <v>2</v>
      </c>
      <c r="G126" s="1241">
        <v>8</v>
      </c>
    </row>
    <row r="127" spans="1:7" ht="14.5">
      <c r="A127" s="279" t="s">
        <v>577</v>
      </c>
      <c r="B127" s="259" t="s">
        <v>411</v>
      </c>
      <c r="C127" s="259" t="s">
        <v>411</v>
      </c>
      <c r="D127" s="259" t="s">
        <v>411</v>
      </c>
      <c r="E127" s="1258">
        <v>0</v>
      </c>
      <c r="F127" s="1258">
        <v>0</v>
      </c>
      <c r="G127" s="1241">
        <v>0</v>
      </c>
    </row>
    <row r="128" spans="1:7" ht="14.5">
      <c r="A128" s="279" t="s">
        <v>578</v>
      </c>
      <c r="B128" s="259" t="s">
        <v>411</v>
      </c>
      <c r="C128" s="259" t="s">
        <v>411</v>
      </c>
      <c r="D128" s="259" t="s">
        <v>411</v>
      </c>
      <c r="E128" s="1258">
        <v>0</v>
      </c>
      <c r="F128" s="1258">
        <v>0</v>
      </c>
      <c r="G128" s="1241">
        <v>0</v>
      </c>
    </row>
    <row r="129" spans="1:7" ht="14.5">
      <c r="A129" s="231" t="s">
        <v>579</v>
      </c>
      <c r="B129" s="259" t="s">
        <v>411</v>
      </c>
      <c r="C129" s="259" t="s">
        <v>411</v>
      </c>
      <c r="D129" s="259" t="s">
        <v>411</v>
      </c>
      <c r="E129" s="1258">
        <v>0</v>
      </c>
      <c r="F129" s="1258">
        <v>0</v>
      </c>
      <c r="G129" s="1241">
        <v>0</v>
      </c>
    </row>
    <row r="130" spans="1:7" ht="14.5">
      <c r="A130" s="59" t="s">
        <v>580</v>
      </c>
      <c r="B130" s="259" t="s">
        <v>411</v>
      </c>
      <c r="C130" s="259" t="s">
        <v>411</v>
      </c>
      <c r="D130" s="259" t="s">
        <v>411</v>
      </c>
      <c r="E130" s="1258">
        <v>1</v>
      </c>
      <c r="F130" s="1258">
        <v>0</v>
      </c>
      <c r="G130" s="1241">
        <v>1</v>
      </c>
    </row>
    <row r="131" spans="1:7" ht="14.5">
      <c r="A131" s="279" t="s">
        <v>582</v>
      </c>
      <c r="B131" s="259" t="s">
        <v>411</v>
      </c>
      <c r="C131" s="259" t="s">
        <v>411</v>
      </c>
      <c r="D131" s="259" t="s">
        <v>411</v>
      </c>
      <c r="E131" s="1258">
        <v>0</v>
      </c>
      <c r="F131" s="1258">
        <v>0</v>
      </c>
      <c r="G131" s="1241">
        <v>0</v>
      </c>
    </row>
    <row r="132" spans="1:7" ht="16.5" customHeight="1">
      <c r="A132" s="279" t="s">
        <v>581</v>
      </c>
      <c r="B132" s="259" t="s">
        <v>411</v>
      </c>
      <c r="C132" s="259" t="s">
        <v>411</v>
      </c>
      <c r="D132" s="259" t="s">
        <v>411</v>
      </c>
      <c r="E132" s="1258">
        <v>0</v>
      </c>
      <c r="F132" s="1258">
        <v>0</v>
      </c>
      <c r="G132" s="1241">
        <v>0</v>
      </c>
    </row>
    <row r="133" spans="1:7" ht="14.5">
      <c r="A133" s="279" t="s">
        <v>583</v>
      </c>
      <c r="B133" s="259" t="s">
        <v>411</v>
      </c>
      <c r="C133" s="259" t="s">
        <v>411</v>
      </c>
      <c r="D133" s="259" t="s">
        <v>411</v>
      </c>
      <c r="E133" s="1258">
        <v>0</v>
      </c>
      <c r="F133" s="1258">
        <v>0</v>
      </c>
      <c r="G133" s="1241">
        <v>0</v>
      </c>
    </row>
    <row r="134" spans="1:7" ht="14.5">
      <c r="A134" s="279" t="s">
        <v>584</v>
      </c>
      <c r="B134" s="259" t="s">
        <v>411</v>
      </c>
      <c r="C134" s="259" t="s">
        <v>411</v>
      </c>
      <c r="D134" s="259" t="s">
        <v>411</v>
      </c>
      <c r="E134" s="1258">
        <v>0</v>
      </c>
      <c r="F134" s="1258">
        <v>0</v>
      </c>
      <c r="G134" s="1241">
        <v>0</v>
      </c>
    </row>
    <row r="135" spans="1:7" ht="14.5">
      <c r="A135" s="279" t="s">
        <v>585</v>
      </c>
      <c r="B135" s="259" t="s">
        <v>411</v>
      </c>
      <c r="C135" s="259" t="s">
        <v>411</v>
      </c>
      <c r="D135" s="259" t="s">
        <v>411</v>
      </c>
      <c r="E135" s="1258">
        <v>0</v>
      </c>
      <c r="F135" s="1258">
        <v>1</v>
      </c>
      <c r="G135" s="1241">
        <v>1</v>
      </c>
    </row>
    <row r="136" spans="1:7" ht="14.5">
      <c r="A136" s="279" t="s">
        <v>586</v>
      </c>
      <c r="B136" s="259" t="s">
        <v>411</v>
      </c>
      <c r="C136" s="259" t="s">
        <v>411</v>
      </c>
      <c r="D136" s="259" t="s">
        <v>411</v>
      </c>
      <c r="E136" s="1258">
        <v>0</v>
      </c>
      <c r="F136" s="1258">
        <v>0</v>
      </c>
      <c r="G136" s="1241">
        <v>0</v>
      </c>
    </row>
    <row r="137" spans="1:7" ht="14.5">
      <c r="A137" s="279" t="s">
        <v>587</v>
      </c>
      <c r="B137" s="259" t="s">
        <v>411</v>
      </c>
      <c r="C137" s="259" t="s">
        <v>411</v>
      </c>
      <c r="D137" s="259" t="s">
        <v>411</v>
      </c>
      <c r="E137" s="1258">
        <v>0</v>
      </c>
      <c r="F137" s="1258">
        <v>0</v>
      </c>
      <c r="G137" s="1241">
        <v>0</v>
      </c>
    </row>
    <row r="138" spans="1:7" ht="14.5">
      <c r="A138" s="279" t="s">
        <v>588</v>
      </c>
      <c r="B138" s="259" t="s">
        <v>411</v>
      </c>
      <c r="C138" s="259" t="s">
        <v>411</v>
      </c>
      <c r="D138" s="259" t="s">
        <v>411</v>
      </c>
      <c r="E138" s="1258">
        <v>0</v>
      </c>
      <c r="F138" s="1258">
        <v>1</v>
      </c>
      <c r="G138" s="1241">
        <v>1</v>
      </c>
    </row>
    <row r="139" spans="1:7" ht="14.5">
      <c r="A139" s="279" t="s">
        <v>589</v>
      </c>
      <c r="B139" s="259" t="s">
        <v>411</v>
      </c>
      <c r="C139" s="259" t="s">
        <v>411</v>
      </c>
      <c r="D139" s="259" t="s">
        <v>411</v>
      </c>
      <c r="E139" s="1258">
        <v>1</v>
      </c>
      <c r="F139" s="1258">
        <v>0</v>
      </c>
      <c r="G139" s="1241">
        <v>1</v>
      </c>
    </row>
    <row r="140" spans="1:7" ht="14.5">
      <c r="A140" s="279" t="s">
        <v>590</v>
      </c>
      <c r="B140" s="259" t="s">
        <v>411</v>
      </c>
      <c r="C140" s="259" t="s">
        <v>411</v>
      </c>
      <c r="D140" s="259" t="s">
        <v>411</v>
      </c>
      <c r="E140" s="1258">
        <v>0</v>
      </c>
      <c r="F140" s="1258">
        <v>6</v>
      </c>
      <c r="G140" s="1241">
        <v>6</v>
      </c>
    </row>
    <row r="141" spans="1:7" ht="14.5">
      <c r="A141" s="279" t="s">
        <v>591</v>
      </c>
      <c r="B141" s="259" t="s">
        <v>411</v>
      </c>
      <c r="C141" s="259" t="s">
        <v>411</v>
      </c>
      <c r="D141" s="259" t="s">
        <v>411</v>
      </c>
      <c r="E141" s="1258">
        <v>0</v>
      </c>
      <c r="F141" s="1258">
        <v>0</v>
      </c>
      <c r="G141" s="1241">
        <v>0</v>
      </c>
    </row>
    <row r="142" spans="1:7" ht="14.5">
      <c r="A142" s="279" t="s">
        <v>592</v>
      </c>
      <c r="B142" s="259" t="s">
        <v>411</v>
      </c>
      <c r="C142" s="259" t="s">
        <v>411</v>
      </c>
      <c r="D142" s="259" t="s">
        <v>411</v>
      </c>
      <c r="E142" s="1258">
        <v>0</v>
      </c>
      <c r="F142" s="1258">
        <v>0</v>
      </c>
      <c r="G142" s="1241">
        <v>0</v>
      </c>
    </row>
    <row r="143" spans="1:7" ht="14.5">
      <c r="A143" s="279" t="s">
        <v>593</v>
      </c>
      <c r="B143" s="259" t="s">
        <v>411</v>
      </c>
      <c r="C143" s="259" t="s">
        <v>411</v>
      </c>
      <c r="D143" s="259" t="s">
        <v>411</v>
      </c>
      <c r="E143" s="1258">
        <v>0</v>
      </c>
      <c r="F143" s="1258">
        <v>1</v>
      </c>
      <c r="G143" s="1241">
        <v>1</v>
      </c>
    </row>
    <row r="144" spans="1:7" ht="14.5">
      <c r="A144" s="279" t="s">
        <v>594</v>
      </c>
      <c r="B144" s="259"/>
      <c r="C144" s="259"/>
      <c r="D144" s="259"/>
      <c r="E144" s="1258">
        <v>0</v>
      </c>
      <c r="F144" s="1258">
        <v>0</v>
      </c>
      <c r="G144" s="1241">
        <v>0</v>
      </c>
    </row>
    <row r="145" spans="1:7" ht="14.5">
      <c r="A145" s="460" t="s">
        <v>595</v>
      </c>
      <c r="B145" s="259"/>
      <c r="C145" s="259"/>
      <c r="D145" s="259"/>
      <c r="E145" s="1258">
        <v>0</v>
      </c>
      <c r="F145" s="1258">
        <v>0</v>
      </c>
      <c r="G145" s="1241">
        <v>0</v>
      </c>
    </row>
    <row r="146" spans="1:7" ht="14.5">
      <c r="A146" s="461" t="s">
        <v>596</v>
      </c>
      <c r="B146" s="259"/>
      <c r="C146" s="259"/>
      <c r="D146" s="259"/>
      <c r="E146" s="1258">
        <v>0</v>
      </c>
      <c r="F146" s="1258">
        <v>0</v>
      </c>
      <c r="G146" s="1241">
        <v>0</v>
      </c>
    </row>
    <row r="147" spans="1:7" ht="14.5">
      <c r="A147" s="461" t="s">
        <v>597</v>
      </c>
      <c r="B147" s="259"/>
      <c r="C147" s="259"/>
      <c r="D147" s="259"/>
      <c r="E147" s="1258">
        <v>0</v>
      </c>
      <c r="F147" s="1258">
        <v>0</v>
      </c>
      <c r="G147" s="1241">
        <v>0</v>
      </c>
    </row>
    <row r="148" spans="1:7" ht="14.5">
      <c r="A148" s="461" t="s">
        <v>598</v>
      </c>
      <c r="B148" s="259"/>
      <c r="C148" s="259"/>
      <c r="D148" s="259"/>
      <c r="E148" s="1258">
        <v>1</v>
      </c>
      <c r="F148" s="1258">
        <v>1</v>
      </c>
      <c r="G148" s="1241">
        <v>2</v>
      </c>
    </row>
    <row r="149" spans="1:7" ht="14.5">
      <c r="A149" s="733" t="s">
        <v>599</v>
      </c>
      <c r="B149" s="259"/>
      <c r="C149" s="259"/>
      <c r="D149" s="259"/>
      <c r="E149" s="1258">
        <v>0</v>
      </c>
      <c r="F149" s="1258">
        <v>2</v>
      </c>
      <c r="G149" s="1241">
        <v>2</v>
      </c>
    </row>
    <row r="150" spans="1:7" ht="14.5">
      <c r="A150" s="733" t="s">
        <v>600</v>
      </c>
      <c r="B150" s="259"/>
      <c r="C150" s="259"/>
      <c r="D150" s="259"/>
      <c r="E150" s="1258">
        <v>0</v>
      </c>
      <c r="F150" s="1258">
        <v>0</v>
      </c>
      <c r="G150" s="1241">
        <v>0</v>
      </c>
    </row>
    <row r="151" spans="1:7" ht="14.5">
      <c r="A151" s="279" t="s">
        <v>602</v>
      </c>
      <c r="B151" s="259"/>
      <c r="C151" s="259"/>
      <c r="D151" s="259"/>
      <c r="E151" s="1258">
        <v>0</v>
      </c>
      <c r="F151" s="1258">
        <v>0</v>
      </c>
      <c r="G151" s="1241">
        <v>0</v>
      </c>
    </row>
    <row r="152" spans="1:7" ht="14.5">
      <c r="A152" s="279" t="s">
        <v>603</v>
      </c>
      <c r="B152" s="259"/>
      <c r="C152" s="259"/>
      <c r="D152" s="259"/>
      <c r="E152" s="1258">
        <v>0</v>
      </c>
      <c r="F152" s="1258">
        <v>0</v>
      </c>
      <c r="G152" s="1241">
        <v>0</v>
      </c>
    </row>
    <row r="153" spans="1:7" ht="14.5">
      <c r="A153" s="279" t="s">
        <v>604</v>
      </c>
      <c r="B153" s="259"/>
      <c r="C153" s="259"/>
      <c r="D153" s="259"/>
      <c r="E153" s="1258">
        <v>0</v>
      </c>
      <c r="F153" s="1258">
        <v>7</v>
      </c>
      <c r="G153" s="1241">
        <v>7</v>
      </c>
    </row>
    <row r="154" spans="1:7" ht="14.5">
      <c r="A154" s="279" t="s">
        <v>605</v>
      </c>
      <c r="B154" s="259"/>
      <c r="C154" s="259"/>
      <c r="D154" s="259"/>
      <c r="E154" s="1258">
        <v>1</v>
      </c>
      <c r="F154" s="1258">
        <v>0</v>
      </c>
      <c r="G154" s="1241">
        <v>1</v>
      </c>
    </row>
    <row r="155" spans="1:7" ht="14.5">
      <c r="A155" s="460" t="s">
        <v>606</v>
      </c>
      <c r="B155" s="259"/>
      <c r="C155" s="259"/>
      <c r="D155" s="259"/>
      <c r="E155" s="1258">
        <v>0</v>
      </c>
      <c r="F155" s="1258">
        <v>0</v>
      </c>
      <c r="G155" s="1241">
        <v>0</v>
      </c>
    </row>
    <row r="156" spans="1:7" ht="14.5">
      <c r="A156" s="461" t="s">
        <v>607</v>
      </c>
      <c r="B156" s="259"/>
      <c r="C156" s="259"/>
      <c r="D156" s="259"/>
      <c r="E156" s="1258">
        <v>0</v>
      </c>
      <c r="F156" s="1258">
        <v>0</v>
      </c>
      <c r="G156" s="1241">
        <v>0</v>
      </c>
    </row>
    <row r="157" spans="1:7" ht="14.5">
      <c r="A157" s="461" t="s">
        <v>608</v>
      </c>
      <c r="B157" s="259"/>
      <c r="C157" s="259"/>
      <c r="D157" s="259"/>
      <c r="E157" s="1258">
        <v>0</v>
      </c>
      <c r="F157" s="1258">
        <v>0</v>
      </c>
      <c r="G157" s="1241">
        <v>0</v>
      </c>
    </row>
    <row r="158" spans="1:7" ht="14.5">
      <c r="A158" s="461" t="s">
        <v>610</v>
      </c>
      <c r="B158" s="259"/>
      <c r="C158" s="259"/>
      <c r="D158" s="259"/>
      <c r="E158" s="1258">
        <v>0</v>
      </c>
      <c r="F158" s="1258">
        <v>0</v>
      </c>
      <c r="G158" s="1241">
        <v>0</v>
      </c>
    </row>
    <row r="159" spans="1:7" ht="14.5">
      <c r="A159" s="733" t="s">
        <v>609</v>
      </c>
      <c r="B159" s="259"/>
      <c r="C159" s="259"/>
      <c r="D159" s="259"/>
      <c r="E159" s="1258">
        <v>1</v>
      </c>
      <c r="F159" s="1258">
        <v>0</v>
      </c>
      <c r="G159" s="1241">
        <v>1</v>
      </c>
    </row>
    <row r="160" spans="1:7" ht="14.5">
      <c r="A160" s="733" t="s">
        <v>611</v>
      </c>
      <c r="B160" s="259"/>
      <c r="C160" s="259"/>
      <c r="D160" s="259"/>
      <c r="E160" s="1258">
        <v>0</v>
      </c>
      <c r="F160" s="1258">
        <v>2</v>
      </c>
      <c r="G160" s="1241">
        <v>2</v>
      </c>
    </row>
    <row r="161" spans="1:7" ht="15" thickBot="1">
      <c r="A161" s="733" t="s">
        <v>612</v>
      </c>
      <c r="B161" s="259" t="s">
        <v>411</v>
      </c>
      <c r="C161" s="259" t="s">
        <v>411</v>
      </c>
      <c r="D161" s="259" t="s">
        <v>411</v>
      </c>
      <c r="E161" s="1258">
        <v>0</v>
      </c>
      <c r="F161" s="1258">
        <v>0</v>
      </c>
      <c r="G161" s="1241">
        <v>0</v>
      </c>
    </row>
    <row r="162" spans="1:7" ht="13">
      <c r="A162" s="232" t="s">
        <v>9</v>
      </c>
      <c r="B162" s="233"/>
      <c r="C162" s="233"/>
      <c r="D162" s="233"/>
      <c r="E162" s="1242">
        <f>SUM(E115:E161)</f>
        <v>11</v>
      </c>
      <c r="F162" s="1242">
        <f t="shared" ref="F162:G162" si="1">SUM(F115:F161)</f>
        <v>29</v>
      </c>
      <c r="G162" s="1242">
        <f t="shared" si="1"/>
        <v>40</v>
      </c>
    </row>
    <row r="163" spans="1:7" ht="13.5" thickBot="1">
      <c r="A163" s="228"/>
      <c r="B163" s="229"/>
      <c r="C163" s="229"/>
      <c r="D163" s="229"/>
      <c r="E163" s="1195"/>
      <c r="F163" s="1194"/>
      <c r="G163" s="1194"/>
    </row>
    <row r="164" spans="1:7" ht="13">
      <c r="A164" s="1535" t="s">
        <v>619</v>
      </c>
      <c r="B164" s="1536"/>
      <c r="C164" s="1536"/>
      <c r="D164" s="1536"/>
      <c r="E164" s="1536"/>
      <c r="F164" s="1536"/>
      <c r="G164" s="1537"/>
    </row>
    <row r="165" spans="1:7" ht="13.5" thickBot="1">
      <c r="A165" s="1098"/>
      <c r="B165" s="1538" t="s">
        <v>620</v>
      </c>
      <c r="C165" s="1538"/>
      <c r="D165" s="1538"/>
      <c r="E165" s="1539" t="s">
        <v>621</v>
      </c>
      <c r="F165" s="1539"/>
      <c r="G165" s="1540"/>
    </row>
    <row r="166" spans="1:7" ht="13">
      <c r="A166" s="459" t="s">
        <v>622</v>
      </c>
      <c r="B166" s="1089" t="s">
        <v>616</v>
      </c>
      <c r="C166" s="1089" t="s">
        <v>515</v>
      </c>
      <c r="D166" s="1089" t="s">
        <v>9</v>
      </c>
      <c r="E166" s="259" t="s">
        <v>514</v>
      </c>
      <c r="F166" s="259" t="s">
        <v>515</v>
      </c>
      <c r="G166" s="112" t="s">
        <v>9</v>
      </c>
    </row>
    <row r="167" spans="1:7" ht="13">
      <c r="A167" s="1090" t="s">
        <v>565</v>
      </c>
      <c r="B167" s="854"/>
      <c r="C167" s="854"/>
      <c r="D167" s="601"/>
      <c r="E167" s="713">
        <v>0</v>
      </c>
      <c r="F167" s="852">
        <v>3</v>
      </c>
      <c r="G167" s="1091">
        <v>3</v>
      </c>
    </row>
    <row r="168" spans="1:7" ht="13">
      <c r="A168" s="1092" t="s">
        <v>566</v>
      </c>
      <c r="B168" s="854"/>
      <c r="C168" s="854"/>
      <c r="D168" s="601"/>
      <c r="E168" s="713">
        <v>0</v>
      </c>
      <c r="F168" s="852">
        <v>0</v>
      </c>
      <c r="G168" s="1091">
        <v>0</v>
      </c>
    </row>
    <row r="169" spans="1:7" ht="13">
      <c r="A169" s="1092" t="s">
        <v>567</v>
      </c>
      <c r="B169" s="854"/>
      <c r="C169" s="854"/>
      <c r="D169" s="601"/>
      <c r="E169" s="713">
        <v>0</v>
      </c>
      <c r="F169" s="852">
        <v>1</v>
      </c>
      <c r="G169" s="1091">
        <v>1</v>
      </c>
    </row>
    <row r="170" spans="1:7" ht="13">
      <c r="A170" s="1092" t="s">
        <v>568</v>
      </c>
      <c r="B170" s="854"/>
      <c r="C170" s="854"/>
      <c r="D170" s="601"/>
      <c r="E170" s="713">
        <v>0</v>
      </c>
      <c r="F170" s="852">
        <v>0</v>
      </c>
      <c r="G170" s="1091">
        <v>0</v>
      </c>
    </row>
    <row r="171" spans="1:7" ht="13">
      <c r="A171" s="1092" t="s">
        <v>569</v>
      </c>
      <c r="B171" s="854"/>
      <c r="C171" s="854"/>
      <c r="D171" s="601"/>
      <c r="E171" s="713">
        <v>0</v>
      </c>
      <c r="F171" s="852">
        <v>0</v>
      </c>
      <c r="G171" s="1091">
        <v>0</v>
      </c>
    </row>
    <row r="172" spans="1:7" ht="13">
      <c r="A172" s="1092" t="s">
        <v>570</v>
      </c>
      <c r="B172" s="854"/>
      <c r="C172" s="854"/>
      <c r="D172" s="601"/>
      <c r="E172" s="713">
        <v>0</v>
      </c>
      <c r="F172" s="852">
        <v>9</v>
      </c>
      <c r="G172" s="1091">
        <v>9</v>
      </c>
    </row>
    <row r="173" spans="1:7" ht="13">
      <c r="A173" s="1092" t="s">
        <v>571</v>
      </c>
      <c r="B173" s="854"/>
      <c r="C173" s="854"/>
      <c r="D173" s="601"/>
      <c r="E173" s="713">
        <v>0</v>
      </c>
      <c r="F173" s="852">
        <v>0</v>
      </c>
      <c r="G173" s="1091">
        <v>0</v>
      </c>
    </row>
    <row r="174" spans="1:7" ht="13">
      <c r="A174" s="1092" t="s">
        <v>572</v>
      </c>
      <c r="B174" s="854"/>
      <c r="C174" s="854"/>
      <c r="D174" s="601"/>
      <c r="E174" s="713">
        <v>0</v>
      </c>
      <c r="F174" s="852">
        <v>104</v>
      </c>
      <c r="G174" s="1091">
        <v>104</v>
      </c>
    </row>
    <row r="175" spans="1:7" ht="13">
      <c r="A175" s="1092" t="s">
        <v>573</v>
      </c>
      <c r="B175" s="854"/>
      <c r="C175" s="854"/>
      <c r="D175" s="601"/>
      <c r="E175" s="713">
        <v>0</v>
      </c>
      <c r="F175" s="852">
        <v>0</v>
      </c>
      <c r="G175" s="1091">
        <v>0</v>
      </c>
    </row>
    <row r="176" spans="1:7" ht="13">
      <c r="A176" s="1092" t="s">
        <v>574</v>
      </c>
      <c r="B176" s="854"/>
      <c r="C176" s="854"/>
      <c r="D176" s="601"/>
      <c r="E176" s="713">
        <v>0</v>
      </c>
      <c r="F176" s="852">
        <v>0</v>
      </c>
      <c r="G176" s="1091">
        <v>0</v>
      </c>
    </row>
    <row r="177" spans="1:7" ht="13">
      <c r="A177" s="1092" t="s">
        <v>580</v>
      </c>
      <c r="B177" s="854"/>
      <c r="C177" s="854"/>
      <c r="D177" s="601"/>
      <c r="E177" s="713">
        <v>0</v>
      </c>
      <c r="F177" s="852">
        <v>12</v>
      </c>
      <c r="G177" s="1091">
        <v>12</v>
      </c>
    </row>
    <row r="178" spans="1:7" ht="13">
      <c r="A178" s="1092" t="s">
        <v>582</v>
      </c>
      <c r="B178" s="854"/>
      <c r="C178" s="854"/>
      <c r="D178" s="601"/>
      <c r="E178" s="713">
        <v>0</v>
      </c>
      <c r="F178" s="852">
        <v>0</v>
      </c>
      <c r="G178" s="1091">
        <v>0</v>
      </c>
    </row>
    <row r="179" spans="1:7" ht="13">
      <c r="A179" s="1092" t="s">
        <v>583</v>
      </c>
      <c r="B179" s="854"/>
      <c r="C179" s="854"/>
      <c r="D179" s="601"/>
      <c r="E179" s="713">
        <v>0</v>
      </c>
      <c r="F179" s="852">
        <v>0</v>
      </c>
      <c r="G179" s="1091">
        <v>0</v>
      </c>
    </row>
    <row r="180" spans="1:7" ht="13">
      <c r="A180" s="1092" t="s">
        <v>584</v>
      </c>
      <c r="B180" s="854"/>
      <c r="C180" s="854"/>
      <c r="D180" s="601"/>
      <c r="E180" s="713">
        <v>4</v>
      </c>
      <c r="F180" s="852">
        <v>10</v>
      </c>
      <c r="G180" s="1091">
        <v>14</v>
      </c>
    </row>
    <row r="181" spans="1:7" ht="13">
      <c r="A181" s="1092" t="s">
        <v>585</v>
      </c>
      <c r="B181" s="854"/>
      <c r="C181" s="854"/>
      <c r="D181" s="601"/>
      <c r="E181" s="713">
        <v>0</v>
      </c>
      <c r="F181" s="852">
        <v>0</v>
      </c>
      <c r="G181" s="1091">
        <v>0</v>
      </c>
    </row>
    <row r="182" spans="1:7" ht="13">
      <c r="A182" s="1092" t="s">
        <v>586</v>
      </c>
      <c r="B182" s="854"/>
      <c r="C182" s="854"/>
      <c r="D182" s="601"/>
      <c r="E182" s="713">
        <v>0</v>
      </c>
      <c r="F182" s="852">
        <v>0</v>
      </c>
      <c r="G182" s="1091">
        <v>0</v>
      </c>
    </row>
    <row r="183" spans="1:7" ht="13">
      <c r="A183" s="1092" t="s">
        <v>587</v>
      </c>
      <c r="B183" s="854"/>
      <c r="C183" s="854"/>
      <c r="D183" s="601"/>
      <c r="E183" s="713">
        <v>0</v>
      </c>
      <c r="F183" s="852">
        <v>0</v>
      </c>
      <c r="G183" s="1091">
        <v>0</v>
      </c>
    </row>
    <row r="184" spans="1:7" ht="13">
      <c r="A184" s="1092" t="s">
        <v>588</v>
      </c>
      <c r="B184" s="854"/>
      <c r="C184" s="854"/>
      <c r="D184" s="601"/>
      <c r="E184" s="713">
        <v>0</v>
      </c>
      <c r="F184" s="852">
        <v>1</v>
      </c>
      <c r="G184" s="1091">
        <v>1</v>
      </c>
    </row>
    <row r="185" spans="1:7" ht="13">
      <c r="A185" s="1092" t="s">
        <v>590</v>
      </c>
      <c r="B185" s="854"/>
      <c r="C185" s="854"/>
      <c r="D185" s="601"/>
      <c r="E185" s="713">
        <v>0</v>
      </c>
      <c r="F185" s="852">
        <v>0</v>
      </c>
      <c r="G185" s="1091">
        <v>0</v>
      </c>
    </row>
    <row r="186" spans="1:7" ht="13">
      <c r="A186" s="1092" t="s">
        <v>591</v>
      </c>
      <c r="B186" s="854"/>
      <c r="C186" s="854"/>
      <c r="D186" s="601"/>
      <c r="E186" s="713">
        <v>0</v>
      </c>
      <c r="F186" s="852">
        <v>0</v>
      </c>
      <c r="G186" s="1091">
        <v>0</v>
      </c>
    </row>
    <row r="187" spans="1:7" ht="13">
      <c r="A187" s="1092" t="s">
        <v>593</v>
      </c>
      <c r="B187" s="854"/>
      <c r="C187" s="854"/>
      <c r="D187" s="601"/>
      <c r="E187" s="713">
        <v>0</v>
      </c>
      <c r="F187" s="852">
        <v>0</v>
      </c>
      <c r="G187" s="1091">
        <v>0</v>
      </c>
    </row>
    <row r="188" spans="1:7" ht="13">
      <c r="A188" s="1092" t="s">
        <v>594</v>
      </c>
      <c r="B188" s="854"/>
      <c r="C188" s="854"/>
      <c r="D188" s="601"/>
      <c r="E188" s="713">
        <v>1</v>
      </c>
      <c r="F188" s="852">
        <v>42</v>
      </c>
      <c r="G188" s="1091">
        <v>43</v>
      </c>
    </row>
    <row r="189" spans="1:7" ht="13">
      <c r="A189" s="1092" t="s">
        <v>596</v>
      </c>
      <c r="B189" s="854"/>
      <c r="C189" s="854"/>
      <c r="D189" s="601"/>
      <c r="E189" s="713">
        <v>0</v>
      </c>
      <c r="F189" s="852">
        <v>0</v>
      </c>
      <c r="G189" s="1091">
        <v>0</v>
      </c>
    </row>
    <row r="190" spans="1:7" ht="13">
      <c r="A190" s="1092" t="s">
        <v>598</v>
      </c>
      <c r="B190" s="854"/>
      <c r="C190" s="854"/>
      <c r="D190" s="601"/>
      <c r="E190" s="713">
        <v>0</v>
      </c>
      <c r="F190" s="852">
        <v>3</v>
      </c>
      <c r="G190" s="1091">
        <v>3</v>
      </c>
    </row>
    <row r="191" spans="1:7" ht="13">
      <c r="A191" s="1092" t="s">
        <v>600</v>
      </c>
      <c r="B191" s="854"/>
      <c r="C191" s="854"/>
      <c r="D191" s="601"/>
      <c r="E191" s="713">
        <v>0</v>
      </c>
      <c r="F191" s="852">
        <v>0</v>
      </c>
      <c r="G191" s="1091">
        <v>0</v>
      </c>
    </row>
    <row r="192" spans="1:7" ht="13">
      <c r="A192" s="1092" t="s">
        <v>603</v>
      </c>
      <c r="B192" s="854"/>
      <c r="C192" s="854"/>
      <c r="D192" s="601"/>
      <c r="E192" s="713">
        <v>0</v>
      </c>
      <c r="F192" s="852">
        <v>5</v>
      </c>
      <c r="G192" s="1091">
        <v>5</v>
      </c>
    </row>
    <row r="193" spans="1:7" ht="13">
      <c r="A193" s="1092" t="s">
        <v>604</v>
      </c>
      <c r="B193" s="854"/>
      <c r="C193" s="854"/>
      <c r="D193" s="601"/>
      <c r="E193" s="713">
        <v>0</v>
      </c>
      <c r="F193" s="852">
        <v>0</v>
      </c>
      <c r="G193" s="1091">
        <v>0</v>
      </c>
    </row>
    <row r="194" spans="1:7" ht="13">
      <c r="A194" s="1092" t="s">
        <v>605</v>
      </c>
      <c r="B194" s="854"/>
      <c r="C194" s="854"/>
      <c r="D194" s="601"/>
      <c r="E194" s="713">
        <v>3</v>
      </c>
      <c r="F194" s="852">
        <v>0</v>
      </c>
      <c r="G194" s="1091">
        <v>3</v>
      </c>
    </row>
    <row r="195" spans="1:7" ht="13">
      <c r="A195" s="1092" t="s">
        <v>606</v>
      </c>
      <c r="B195" s="854"/>
      <c r="C195" s="854"/>
      <c r="D195" s="601"/>
      <c r="E195" s="713">
        <v>0</v>
      </c>
      <c r="F195" s="852">
        <v>2</v>
      </c>
      <c r="G195" s="1091">
        <v>2</v>
      </c>
    </row>
    <row r="196" spans="1:7" ht="13">
      <c r="A196" s="1092" t="s">
        <v>607</v>
      </c>
      <c r="B196" s="854"/>
      <c r="C196" s="854"/>
      <c r="D196" s="601"/>
      <c r="E196" s="713">
        <v>0</v>
      </c>
      <c r="F196" s="852">
        <v>0</v>
      </c>
      <c r="G196" s="1091">
        <v>0</v>
      </c>
    </row>
    <row r="197" spans="1:7" ht="13">
      <c r="A197" s="1092" t="s">
        <v>610</v>
      </c>
      <c r="B197" s="854"/>
      <c r="C197" s="854"/>
      <c r="D197" s="601"/>
      <c r="E197" s="713">
        <v>0</v>
      </c>
      <c r="F197" s="852">
        <v>0</v>
      </c>
      <c r="G197" s="1091">
        <v>0</v>
      </c>
    </row>
    <row r="198" spans="1:7" ht="13">
      <c r="A198" s="1092" t="s">
        <v>611</v>
      </c>
      <c r="B198" s="854"/>
      <c r="C198" s="854"/>
      <c r="D198" s="601"/>
      <c r="E198" s="713">
        <v>0</v>
      </c>
      <c r="F198" s="852">
        <v>1</v>
      </c>
      <c r="G198" s="1091">
        <v>1</v>
      </c>
    </row>
    <row r="199" spans="1:7" ht="13">
      <c r="A199" s="1092" t="s">
        <v>612</v>
      </c>
      <c r="B199" s="854"/>
      <c r="C199" s="854"/>
      <c r="D199" s="601"/>
      <c r="E199" s="65">
        <v>0</v>
      </c>
      <c r="F199" s="531">
        <v>0</v>
      </c>
      <c r="G199" s="1091">
        <v>0</v>
      </c>
    </row>
    <row r="200" spans="1:7" ht="13.5" thickBot="1">
      <c r="A200" s="1093" t="s">
        <v>623</v>
      </c>
      <c r="B200" s="1094"/>
      <c r="C200" s="1094"/>
      <c r="D200" s="601"/>
      <c r="E200" s="1095">
        <v>0</v>
      </c>
      <c r="F200" s="1096">
        <v>0</v>
      </c>
      <c r="G200" s="1097">
        <v>0</v>
      </c>
    </row>
    <row r="201" spans="1:7" ht="13">
      <c r="A201" s="232" t="s">
        <v>9</v>
      </c>
      <c r="B201" s="1031"/>
      <c r="C201" s="1031"/>
      <c r="D201" s="1031"/>
      <c r="E201" s="670">
        <f t="shared" ref="E201:G201" si="2">SUM(E167:E200)</f>
        <v>8</v>
      </c>
      <c r="F201" s="670">
        <f t="shared" si="2"/>
        <v>193</v>
      </c>
      <c r="G201" s="670">
        <f t="shared" si="2"/>
        <v>201</v>
      </c>
    </row>
    <row r="202" spans="1:7" ht="13" thickBot="1"/>
    <row r="203" spans="1:7" ht="13">
      <c r="A203" s="1524" t="s">
        <v>624</v>
      </c>
      <c r="B203" s="1525"/>
      <c r="C203" s="1525"/>
      <c r="D203" s="1525"/>
      <c r="E203" s="1525"/>
      <c r="F203" s="1525"/>
      <c r="G203" s="1526"/>
    </row>
    <row r="204" spans="1:7" ht="13.5" thickBot="1">
      <c r="A204" s="34"/>
      <c r="B204" s="1541"/>
      <c r="C204" s="1542"/>
      <c r="D204" s="1543"/>
      <c r="E204" s="1522" t="s">
        <v>512</v>
      </c>
      <c r="F204" s="1522"/>
      <c r="G204" s="1523"/>
    </row>
    <row r="205" spans="1:7" ht="13">
      <c r="A205" s="111" t="s">
        <v>513</v>
      </c>
      <c r="B205" s="259"/>
      <c r="C205" s="259"/>
      <c r="D205" s="259"/>
      <c r="E205" s="259" t="s">
        <v>514</v>
      </c>
      <c r="F205" s="259" t="s">
        <v>515</v>
      </c>
      <c r="G205" s="112" t="s">
        <v>9</v>
      </c>
    </row>
    <row r="206" spans="1:7" ht="13">
      <c r="A206" s="60"/>
      <c r="B206" s="627"/>
      <c r="C206" s="627"/>
      <c r="D206" s="628"/>
      <c r="E206" s="569">
        <v>0</v>
      </c>
      <c r="F206" s="569">
        <v>0</v>
      </c>
      <c r="G206" s="629">
        <f>SUM(E206:F206)</f>
        <v>0</v>
      </c>
    </row>
    <row r="207" spans="1:7" ht="13.5" thickBot="1">
      <c r="A207" s="281"/>
      <c r="B207" s="630"/>
      <c r="C207" s="630"/>
      <c r="D207" s="631"/>
      <c r="E207" s="632">
        <v>0</v>
      </c>
      <c r="F207" s="632">
        <v>0</v>
      </c>
      <c r="G207" s="633">
        <f t="shared" ref="G207:G208" si="3">SUM(E207:F207)</f>
        <v>0</v>
      </c>
    </row>
    <row r="208" spans="1:7" ht="13.5" thickBot="1">
      <c r="A208" s="115" t="s">
        <v>9</v>
      </c>
      <c r="B208" s="116"/>
      <c r="C208" s="116"/>
      <c r="D208" s="116"/>
      <c r="E208" s="110">
        <f>SUM(E206:E207)</f>
        <v>0</v>
      </c>
      <c r="F208" s="110">
        <f>SUM(F206:F207)</f>
        <v>0</v>
      </c>
      <c r="G208" s="634">
        <f t="shared" si="3"/>
        <v>0</v>
      </c>
    </row>
    <row r="210" spans="1:7">
      <c r="A210" s="1488" t="s">
        <v>625</v>
      </c>
      <c r="B210" s="1488"/>
      <c r="C210" s="1488"/>
      <c r="D210" s="1488"/>
      <c r="E210" s="1488"/>
      <c r="F210" s="1488"/>
      <c r="G210" s="1488"/>
    </row>
    <row r="211" spans="1:7" ht="12.75" customHeight="1">
      <c r="A211" s="1430" t="s">
        <v>626</v>
      </c>
      <c r="B211" s="1430"/>
      <c r="C211" s="1430"/>
      <c r="D211" s="1430"/>
      <c r="E211" s="1430"/>
      <c r="F211" s="1430"/>
      <c r="G211" s="1430"/>
    </row>
    <row r="212" spans="1:7" ht="25.5" customHeight="1">
      <c r="A212" s="1533" t="s">
        <v>627</v>
      </c>
      <c r="B212" s="1533"/>
      <c r="C212" s="1533"/>
      <c r="D212" s="1533"/>
      <c r="E212" s="1533"/>
      <c r="F212" s="1533"/>
      <c r="G212" s="1533"/>
    </row>
    <row r="213" spans="1:7" ht="12.75" customHeight="1">
      <c r="A213" s="1534" t="s">
        <v>628</v>
      </c>
      <c r="B213" s="1534"/>
      <c r="C213" s="1534"/>
      <c r="D213" s="1534"/>
      <c r="E213" s="1534"/>
      <c r="F213" s="1534"/>
      <c r="G213" s="1534"/>
    </row>
    <row r="214" spans="1:7" ht="12.75" customHeight="1">
      <c r="A214" s="1534"/>
      <c r="B214" s="1534"/>
      <c r="C214" s="1534"/>
      <c r="D214" s="1534"/>
      <c r="E214" s="1534"/>
      <c r="F214" s="1534"/>
      <c r="G214" s="1534"/>
    </row>
    <row r="215" spans="1:7" ht="3" customHeight="1">
      <c r="A215" s="1487"/>
      <c r="B215" s="1487"/>
      <c r="C215" s="1487"/>
      <c r="D215" s="1487"/>
      <c r="E215" s="1487"/>
      <c r="F215" s="1487"/>
      <c r="G215" s="1487"/>
    </row>
    <row r="216" spans="1:7" ht="28.5" customHeight="1">
      <c r="A216" s="1487" t="s">
        <v>629</v>
      </c>
      <c r="B216" s="1487"/>
      <c r="C216" s="1487"/>
      <c r="D216" s="1487"/>
      <c r="E216" s="1487"/>
      <c r="F216" s="1487"/>
      <c r="G216" s="1487"/>
    </row>
    <row r="217" spans="1:7">
      <c r="A217" s="1442" t="s">
        <v>630</v>
      </c>
      <c r="B217" s="1442"/>
      <c r="C217" s="1442"/>
      <c r="D217" s="1442"/>
      <c r="E217" s="1442"/>
      <c r="F217" s="1442"/>
      <c r="G217" s="1442"/>
    </row>
    <row r="218" spans="1:7">
      <c r="A218" s="1442"/>
      <c r="B218" s="1442"/>
      <c r="C218" s="1442"/>
      <c r="D218" s="1442"/>
      <c r="E218" s="1442"/>
      <c r="F218" s="1442"/>
      <c r="G218" s="1442"/>
    </row>
  </sheetData>
  <mergeCells count="24">
    <mergeCell ref="A212:G212"/>
    <mergeCell ref="A213:G215"/>
    <mergeCell ref="A217:G218"/>
    <mergeCell ref="A164:G164"/>
    <mergeCell ref="B165:D165"/>
    <mergeCell ref="E165:G165"/>
    <mergeCell ref="A211:G211"/>
    <mergeCell ref="A210:G210"/>
    <mergeCell ref="A203:G203"/>
    <mergeCell ref="B204:D204"/>
    <mergeCell ref="E204:G204"/>
    <mergeCell ref="A216:G216"/>
    <mergeCell ref="A59:G59"/>
    <mergeCell ref="B60:D60"/>
    <mergeCell ref="E60:G60"/>
    <mergeCell ref="B113:D113"/>
    <mergeCell ref="E113:G113"/>
    <mergeCell ref="A112:G112"/>
    <mergeCell ref="A1:G1"/>
    <mergeCell ref="A2:G2"/>
    <mergeCell ref="A3:G3"/>
    <mergeCell ref="B6:D6"/>
    <mergeCell ref="E6:G6"/>
    <mergeCell ref="A5:G5"/>
  </mergeCells>
  <printOptions headings="1"/>
  <pageMargins left="0.7" right="0.7" top="0.75" bottom="0.75" header="0.3" footer="0.3"/>
  <pageSetup scale="23" orientation="portrait" r:id="rId1"/>
  <customProperties>
    <customPr name="_pios_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pageSetUpPr fitToPage="1"/>
  </sheetPr>
  <dimension ref="A1:V136"/>
  <sheetViews>
    <sheetView tabSelected="1" view="pageBreakPreview" zoomScale="70" zoomScaleNormal="80" zoomScaleSheetLayoutView="70" workbookViewId="0">
      <selection activeCell="A20" sqref="A20:M20"/>
    </sheetView>
  </sheetViews>
  <sheetFormatPr defaultColWidth="8.54296875" defaultRowHeight="12.5"/>
  <cols>
    <col min="1" max="1" width="10.54296875" customWidth="1"/>
    <col min="2" max="3" width="11.54296875" customWidth="1"/>
    <col min="4" max="4" width="13.453125" customWidth="1"/>
    <col min="5" max="5" width="8.54296875" customWidth="1"/>
    <col min="6" max="6" width="11.453125" customWidth="1"/>
    <col min="7" max="7" width="10.453125" customWidth="1"/>
    <col min="8" max="8" width="9.453125" customWidth="1"/>
    <col min="9" max="9" width="6.54296875" customWidth="1"/>
    <col min="10" max="10" width="11.54296875" customWidth="1"/>
    <col min="11" max="11" width="11" customWidth="1"/>
    <col min="12" max="12" width="15.453125" customWidth="1"/>
    <col min="13" max="13" width="8.453125" customWidth="1"/>
    <col min="14" max="14" width="11.54296875" customWidth="1"/>
    <col min="15" max="15" width="12" customWidth="1"/>
    <col min="16" max="16" width="13.81640625" customWidth="1"/>
    <col min="17" max="17" width="9.54296875" customWidth="1"/>
    <col min="18" max="18" width="9.453125" bestFit="1" customWidth="1"/>
    <col min="19" max="19" width="10.453125" bestFit="1" customWidth="1"/>
    <col min="21" max="21" width="11.453125" bestFit="1" customWidth="1"/>
  </cols>
  <sheetData>
    <row r="1" spans="1:21" ht="15.5">
      <c r="A1" s="1410" t="s">
        <v>631</v>
      </c>
      <c r="B1" s="1410"/>
      <c r="C1" s="1410"/>
      <c r="D1" s="1410"/>
      <c r="E1" s="1410"/>
      <c r="F1" s="1410"/>
      <c r="G1" s="1410"/>
      <c r="H1" s="1410"/>
      <c r="I1" s="1410"/>
      <c r="J1" s="1410"/>
      <c r="K1" s="1410"/>
      <c r="L1" s="1410"/>
      <c r="M1" s="1410"/>
      <c r="N1" s="1410"/>
      <c r="O1" s="1410"/>
      <c r="P1" s="1410"/>
      <c r="Q1" s="1410"/>
    </row>
    <row r="2" spans="1:21" ht="15.5">
      <c r="A2" s="1410" t="s">
        <v>1</v>
      </c>
      <c r="B2" s="1432"/>
      <c r="C2" s="1432"/>
      <c r="D2" s="1432"/>
      <c r="E2" s="1432"/>
      <c r="F2" s="1432"/>
      <c r="G2" s="1432"/>
      <c r="H2" s="1432"/>
      <c r="I2" s="1432"/>
      <c r="J2" s="1432"/>
      <c r="K2" s="1432"/>
      <c r="L2" s="1432"/>
      <c r="M2" s="1432"/>
      <c r="N2" s="1432"/>
      <c r="O2" s="1432"/>
      <c r="P2" s="1432"/>
      <c r="Q2" s="1432"/>
    </row>
    <row r="3" spans="1:21" ht="15.5">
      <c r="A3" s="1433" t="s">
        <v>1255</v>
      </c>
      <c r="B3" s="1413"/>
      <c r="C3" s="1413"/>
      <c r="D3" s="1413"/>
      <c r="E3" s="1413"/>
      <c r="F3" s="1413"/>
      <c r="G3" s="1413"/>
      <c r="H3" s="1413"/>
      <c r="I3" s="1413"/>
      <c r="J3" s="1413"/>
      <c r="K3" s="1413"/>
      <c r="L3" s="1413"/>
      <c r="M3" s="1413"/>
      <c r="N3" s="1413"/>
      <c r="O3" s="1413"/>
      <c r="P3" s="1413"/>
      <c r="Q3" s="1413"/>
    </row>
    <row r="4" spans="1:21" ht="15.5">
      <c r="A4" s="40"/>
      <c r="B4" s="206"/>
      <c r="C4" s="206"/>
      <c r="D4" s="206"/>
      <c r="E4" s="206"/>
      <c r="F4" s="206"/>
      <c r="G4" s="206"/>
      <c r="H4" s="206"/>
      <c r="I4" s="206"/>
      <c r="J4" s="206"/>
      <c r="K4" s="206"/>
      <c r="L4" s="206"/>
      <c r="M4" s="206"/>
      <c r="N4" s="206"/>
      <c r="O4" s="206"/>
      <c r="P4" s="206"/>
      <c r="Q4" s="206"/>
    </row>
    <row r="5" spans="1:21" ht="15.5">
      <c r="A5" s="1552" t="s">
        <v>632</v>
      </c>
      <c r="B5" s="1553"/>
      <c r="C5" s="1553"/>
      <c r="D5" s="1553"/>
      <c r="E5" s="1553"/>
      <c r="F5" s="1553"/>
      <c r="G5" s="1553"/>
      <c r="H5" s="1553"/>
      <c r="I5" s="1554"/>
      <c r="J5" s="206"/>
      <c r="K5" s="206"/>
      <c r="L5" s="206"/>
      <c r="M5" s="206"/>
      <c r="N5" s="206"/>
      <c r="O5" s="206"/>
      <c r="P5" s="206"/>
      <c r="Q5" s="206"/>
    </row>
    <row r="6" spans="1:21" ht="13">
      <c r="A6" s="1556"/>
      <c r="B6" s="1545" t="s">
        <v>633</v>
      </c>
      <c r="C6" s="1545"/>
      <c r="D6" s="1545"/>
      <c r="E6" s="1555"/>
      <c r="F6" s="1545" t="s">
        <v>634</v>
      </c>
      <c r="G6" s="1545"/>
      <c r="H6" s="1545"/>
      <c r="I6" s="1545"/>
      <c r="J6" s="1544" t="s">
        <v>635</v>
      </c>
      <c r="K6" s="1544"/>
      <c r="L6" s="1544"/>
      <c r="M6" s="1544"/>
      <c r="N6" s="1544" t="s">
        <v>9</v>
      </c>
      <c r="O6" s="1544"/>
      <c r="P6" s="1544"/>
      <c r="Q6" s="1544"/>
    </row>
    <row r="7" spans="1:21" ht="36" customHeight="1">
      <c r="A7" s="1557"/>
      <c r="B7" s="1559" t="s">
        <v>636</v>
      </c>
      <c r="C7" s="1544" t="s">
        <v>637</v>
      </c>
      <c r="D7" s="1544"/>
      <c r="E7" s="1544"/>
      <c r="F7" s="1559" t="s">
        <v>636</v>
      </c>
      <c r="G7" s="1544" t="s">
        <v>637</v>
      </c>
      <c r="H7" s="1544"/>
      <c r="I7" s="1544"/>
      <c r="J7" s="1559" t="s">
        <v>636</v>
      </c>
      <c r="K7" s="1544" t="s">
        <v>637</v>
      </c>
      <c r="L7" s="1544"/>
      <c r="M7" s="1544"/>
      <c r="N7" s="1559" t="s">
        <v>636</v>
      </c>
      <c r="O7" s="1560" t="s">
        <v>637</v>
      </c>
      <c r="P7" s="1561"/>
      <c r="Q7" s="1562"/>
    </row>
    <row r="8" spans="1:21" ht="27" customHeight="1">
      <c r="A8" s="1558"/>
      <c r="B8" s="1559"/>
      <c r="C8" s="205" t="s">
        <v>638</v>
      </c>
      <c r="D8" s="205" t="s">
        <v>639</v>
      </c>
      <c r="E8" s="205" t="s">
        <v>206</v>
      </c>
      <c r="F8" s="1559"/>
      <c r="G8" s="205" t="s">
        <v>638</v>
      </c>
      <c r="H8" s="205" t="s">
        <v>639</v>
      </c>
      <c r="I8" s="205" t="s">
        <v>206</v>
      </c>
      <c r="J8" s="1559"/>
      <c r="K8" s="205" t="s">
        <v>638</v>
      </c>
      <c r="L8" s="205" t="s">
        <v>639</v>
      </c>
      <c r="M8" s="205" t="s">
        <v>206</v>
      </c>
      <c r="N8" s="1559"/>
      <c r="O8" s="205" t="s">
        <v>638</v>
      </c>
      <c r="P8" s="205" t="s">
        <v>639</v>
      </c>
      <c r="Q8" s="205" t="s">
        <v>206</v>
      </c>
    </row>
    <row r="9" spans="1:21">
      <c r="A9" s="59" t="s">
        <v>640</v>
      </c>
      <c r="B9" s="96">
        <v>2746</v>
      </c>
      <c r="C9" s="284">
        <v>70257.671999997765</v>
      </c>
      <c r="D9" s="95">
        <v>705088.23699998111</v>
      </c>
      <c r="E9" s="284">
        <v>386.23267400001947</v>
      </c>
      <c r="F9" s="285">
        <v>193</v>
      </c>
      <c r="G9" s="285">
        <v>8379.9483159997963</v>
      </c>
      <c r="H9" s="285">
        <v>1750.8999999999996</v>
      </c>
      <c r="I9" s="285">
        <v>0.82000000000000028</v>
      </c>
      <c r="J9" s="96">
        <v>542</v>
      </c>
      <c r="K9" s="284">
        <v>-561.97879999998827</v>
      </c>
      <c r="L9" s="95">
        <v>1158599.6170000122</v>
      </c>
      <c r="M9" s="284">
        <v>202.81777700000285</v>
      </c>
      <c r="N9" s="94">
        <v>3481</v>
      </c>
      <c r="O9" s="96">
        <v>78075.641515997573</v>
      </c>
      <c r="P9" s="96">
        <v>1865438.7539999932</v>
      </c>
      <c r="Q9" s="95">
        <v>589.87045100002229</v>
      </c>
      <c r="S9" s="148"/>
      <c r="T9" s="148"/>
      <c r="U9" s="148"/>
    </row>
    <row r="10" spans="1:21">
      <c r="A10" s="59" t="s">
        <v>641</v>
      </c>
      <c r="B10" s="96">
        <v>3127</v>
      </c>
      <c r="C10" s="284">
        <v>79971.475999996401</v>
      </c>
      <c r="D10" s="95">
        <v>787005.29399999185</v>
      </c>
      <c r="E10" s="284">
        <v>453.17475000001031</v>
      </c>
      <c r="F10" s="285">
        <v>205</v>
      </c>
      <c r="G10" s="285">
        <v>9985.9678139993684</v>
      </c>
      <c r="H10" s="285">
        <v>1040.1000000000013</v>
      </c>
      <c r="I10" s="285">
        <v>0.5600000000000005</v>
      </c>
      <c r="J10" s="96">
        <v>371</v>
      </c>
      <c r="K10" s="284">
        <v>-608.46129999996811</v>
      </c>
      <c r="L10" s="95">
        <v>1327615.2019998818</v>
      </c>
      <c r="M10" s="284">
        <v>262.60661799999627</v>
      </c>
      <c r="N10" s="94">
        <v>3703</v>
      </c>
      <c r="O10" s="96">
        <v>89348.982513995797</v>
      </c>
      <c r="P10" s="96">
        <v>2115660.5959998737</v>
      </c>
      <c r="Q10" s="95">
        <v>716.3413680000067</v>
      </c>
      <c r="S10" s="148"/>
      <c r="T10" s="148"/>
      <c r="U10" s="148"/>
    </row>
    <row r="11" spans="1:21">
      <c r="A11" s="59" t="s">
        <v>642</v>
      </c>
      <c r="B11" s="285">
        <v>3434</v>
      </c>
      <c r="C11" s="285">
        <v>88597.397000016877</v>
      </c>
      <c r="D11" s="285">
        <v>877810.64900002209</v>
      </c>
      <c r="E11" s="285">
        <v>523.44535800022595</v>
      </c>
      <c r="F11" s="285">
        <v>238</v>
      </c>
      <c r="G11" s="285">
        <v>10805.608235999265</v>
      </c>
      <c r="H11" s="285">
        <v>1059.9000000000019</v>
      </c>
      <c r="I11" s="285">
        <v>0.5600000000000005</v>
      </c>
      <c r="J11" s="285">
        <v>379</v>
      </c>
      <c r="K11" s="285">
        <v>-649.07319999994525</v>
      </c>
      <c r="L11" s="285">
        <v>1394316.7870000605</v>
      </c>
      <c r="M11" s="285">
        <v>325.34337700001754</v>
      </c>
      <c r="N11" s="94">
        <v>4051</v>
      </c>
      <c r="O11" s="285">
        <v>98753.932036016253</v>
      </c>
      <c r="P11" s="285">
        <v>2273187.3360000825</v>
      </c>
      <c r="Q11" s="95">
        <v>849.34873500024355</v>
      </c>
      <c r="S11" s="148"/>
      <c r="T11" s="148"/>
      <c r="U11" s="148"/>
    </row>
    <row r="12" spans="1:21">
      <c r="A12" s="59" t="s">
        <v>643</v>
      </c>
      <c r="B12" s="285">
        <v>3659</v>
      </c>
      <c r="C12" s="285">
        <v>97359.741000069131</v>
      </c>
      <c r="D12" s="285">
        <v>984076.55800004164</v>
      </c>
      <c r="E12" s="285">
        <v>611.24315200034835</v>
      </c>
      <c r="F12" s="285">
        <v>251</v>
      </c>
      <c r="G12" s="285">
        <v>11995.93339999914</v>
      </c>
      <c r="H12" s="285">
        <v>1315.099999999999</v>
      </c>
      <c r="I12" s="285">
        <v>0.64999999999999858</v>
      </c>
      <c r="J12" s="285">
        <v>523</v>
      </c>
      <c r="K12" s="285">
        <v>-680.48969999985979</v>
      </c>
      <c r="L12" s="285">
        <v>1619180.7100001858</v>
      </c>
      <c r="M12" s="285">
        <v>466.21323600000267</v>
      </c>
      <c r="N12" s="94">
        <v>4433</v>
      </c>
      <c r="O12" s="285">
        <v>108675.18470006838</v>
      </c>
      <c r="P12" s="285">
        <v>2604572.368000227</v>
      </c>
      <c r="Q12" s="95">
        <v>1078.1063880003508</v>
      </c>
      <c r="S12" s="148"/>
      <c r="T12" s="148"/>
      <c r="U12" s="148"/>
    </row>
    <row r="13" spans="1:21">
      <c r="A13" s="59" t="s">
        <v>644</v>
      </c>
      <c r="B13" s="285">
        <v>4040</v>
      </c>
      <c r="C13" s="285">
        <v>104076.12100008805</v>
      </c>
      <c r="D13" s="285">
        <v>1057019.315000257</v>
      </c>
      <c r="E13" s="285">
        <v>668.0042459993399</v>
      </c>
      <c r="F13" s="285">
        <v>243</v>
      </c>
      <c r="G13" s="285">
        <v>13329.234087999117</v>
      </c>
      <c r="H13" s="285">
        <v>1196.0999999999995</v>
      </c>
      <c r="I13" s="285">
        <v>0.62999999999999856</v>
      </c>
      <c r="J13" s="285">
        <v>484</v>
      </c>
      <c r="K13" s="285">
        <v>-761.3348999998143</v>
      </c>
      <c r="L13" s="285">
        <v>1788762.8380001821</v>
      </c>
      <c r="M13" s="285">
        <v>518.91039799994041</v>
      </c>
      <c r="N13" s="94">
        <v>4767</v>
      </c>
      <c r="O13" s="285">
        <v>116644.02018808736</v>
      </c>
      <c r="P13" s="285">
        <v>2846978.2530004382</v>
      </c>
      <c r="Q13" s="95">
        <v>1187.5446439992797</v>
      </c>
      <c r="S13" s="148"/>
      <c r="T13" s="148"/>
      <c r="U13" s="148"/>
    </row>
    <row r="14" spans="1:21">
      <c r="A14" s="59" t="s">
        <v>645</v>
      </c>
      <c r="B14" s="531">
        <v>3590</v>
      </c>
      <c r="C14" s="531">
        <v>91266.307000236935</v>
      </c>
      <c r="D14" s="531">
        <v>944467.53100123163</v>
      </c>
      <c r="E14" s="531">
        <v>581.5582159993628</v>
      </c>
      <c r="F14" s="531">
        <v>216</v>
      </c>
      <c r="G14" s="531">
        <v>12031.545681995893</v>
      </c>
      <c r="H14" s="531">
        <v>1545.4000000000042</v>
      </c>
      <c r="I14" s="531">
        <v>-0.94000000000000306</v>
      </c>
      <c r="J14" s="531">
        <v>478</v>
      </c>
      <c r="K14" s="531">
        <v>-657.5700999993901</v>
      </c>
      <c r="L14" s="531">
        <v>1616680.5920005422</v>
      </c>
      <c r="M14" s="531">
        <v>441.44696899973769</v>
      </c>
      <c r="N14" s="531">
        <v>4284</v>
      </c>
      <c r="O14" s="531">
        <v>102641.28258223343</v>
      </c>
      <c r="P14" s="531">
        <v>2562694.5230017751</v>
      </c>
      <c r="Q14" s="531">
        <v>1023.0651849991009</v>
      </c>
      <c r="S14" s="148"/>
      <c r="T14" s="148"/>
      <c r="U14" s="148"/>
    </row>
    <row r="15" spans="1:21">
      <c r="A15" s="59" t="s">
        <v>646</v>
      </c>
      <c r="B15" s="531">
        <v>3836</v>
      </c>
      <c r="C15" s="531">
        <v>101640</v>
      </c>
      <c r="D15" s="531">
        <v>1010427</v>
      </c>
      <c r="E15" s="531">
        <v>605</v>
      </c>
      <c r="F15" s="531">
        <v>392</v>
      </c>
      <c r="G15" s="531">
        <v>12954</v>
      </c>
      <c r="H15" s="531">
        <v>1392</v>
      </c>
      <c r="I15" s="531">
        <v>1</v>
      </c>
      <c r="J15" s="531">
        <v>533</v>
      </c>
      <c r="K15" s="531">
        <v>-714</v>
      </c>
      <c r="L15" s="531">
        <v>1813491</v>
      </c>
      <c r="M15" s="531">
        <v>511</v>
      </c>
      <c r="N15" s="531">
        <v>4761</v>
      </c>
      <c r="O15" s="531">
        <v>113881</v>
      </c>
      <c r="P15" s="531">
        <v>2825310</v>
      </c>
      <c r="Q15" s="531">
        <v>1116</v>
      </c>
      <c r="S15" s="148"/>
      <c r="T15" s="148"/>
      <c r="U15" s="148"/>
    </row>
    <row r="16" spans="1:21">
      <c r="A16" s="59" t="s">
        <v>647</v>
      </c>
      <c r="B16" s="531"/>
      <c r="C16" s="531"/>
      <c r="D16" s="531"/>
      <c r="E16" s="531"/>
      <c r="F16" s="531"/>
      <c r="G16" s="531"/>
      <c r="H16" s="531"/>
      <c r="I16" s="531"/>
      <c r="J16" s="531"/>
      <c r="K16" s="531"/>
      <c r="L16" s="531"/>
      <c r="M16" s="531"/>
      <c r="N16" s="531"/>
      <c r="O16" s="531"/>
      <c r="P16" s="531"/>
      <c r="Q16" s="531"/>
      <c r="S16" s="148"/>
      <c r="T16" s="148"/>
      <c r="U16" s="148"/>
    </row>
    <row r="17" spans="1:21">
      <c r="A17" s="59" t="s">
        <v>648</v>
      </c>
      <c r="B17" s="531"/>
      <c r="C17" s="531"/>
      <c r="D17" s="531"/>
      <c r="E17" s="531"/>
      <c r="F17" s="531"/>
      <c r="G17" s="531"/>
      <c r="H17" s="531"/>
      <c r="I17" s="531"/>
      <c r="J17" s="531"/>
      <c r="K17" s="531"/>
      <c r="L17" s="531"/>
      <c r="M17" s="531"/>
      <c r="N17" s="531"/>
      <c r="O17" s="531"/>
      <c r="P17" s="531"/>
      <c r="Q17" s="531"/>
      <c r="R17" t="s">
        <v>213</v>
      </c>
      <c r="S17" s="148"/>
      <c r="T17" s="148"/>
      <c r="U17" s="148"/>
    </row>
    <row r="18" spans="1:21">
      <c r="A18" s="59" t="s">
        <v>649</v>
      </c>
      <c r="B18" s="531"/>
      <c r="C18" s="531"/>
      <c r="D18" s="531"/>
      <c r="E18" s="531"/>
      <c r="F18" s="531"/>
      <c r="G18" s="531"/>
      <c r="H18" s="531"/>
      <c r="I18" s="531"/>
      <c r="J18" s="531"/>
      <c r="K18" s="531"/>
      <c r="L18" s="531"/>
      <c r="M18" s="531"/>
      <c r="N18" s="531"/>
      <c r="O18" s="531"/>
      <c r="P18" s="531"/>
      <c r="Q18" s="531"/>
      <c r="S18" s="148"/>
      <c r="T18" s="148"/>
      <c r="U18" s="148"/>
    </row>
    <row r="19" spans="1:21">
      <c r="A19" s="59" t="s">
        <v>650</v>
      </c>
      <c r="B19" s="531"/>
      <c r="C19" s="531"/>
      <c r="D19" s="531"/>
      <c r="E19" s="531"/>
      <c r="F19" s="531"/>
      <c r="G19" s="531"/>
      <c r="H19" s="531"/>
      <c r="I19" s="531"/>
      <c r="J19" s="531"/>
      <c r="K19" s="531"/>
      <c r="L19" s="531"/>
      <c r="M19" s="531"/>
      <c r="N19" s="531"/>
      <c r="O19" s="531"/>
      <c r="P19" s="531"/>
      <c r="Q19" s="531"/>
      <c r="R19" s="653"/>
      <c r="S19" s="148"/>
      <c r="T19" s="148"/>
      <c r="U19" s="148"/>
    </row>
    <row r="20" spans="1:21" ht="13" thickBot="1">
      <c r="A20" s="12" t="s">
        <v>651</v>
      </c>
      <c r="B20" s="730"/>
      <c r="C20" s="730"/>
      <c r="D20" s="730"/>
      <c r="E20" s="730"/>
      <c r="F20" s="730"/>
      <c r="G20" s="730"/>
      <c r="H20" s="730"/>
      <c r="I20" s="730"/>
      <c r="J20" s="730"/>
      <c r="K20" s="730"/>
      <c r="L20" s="730"/>
      <c r="M20" s="730"/>
      <c r="N20" s="138"/>
      <c r="O20" s="285"/>
      <c r="P20" s="285"/>
      <c r="Q20" s="139"/>
      <c r="S20" s="148"/>
      <c r="T20" s="148"/>
      <c r="U20" s="148"/>
    </row>
    <row r="21" spans="1:21" ht="13">
      <c r="A21" s="10" t="s">
        <v>652</v>
      </c>
      <c r="B21" s="11">
        <f>SUM(B9:B20)</f>
        <v>24432</v>
      </c>
      <c r="C21" s="11">
        <f t="shared" ref="C21:N21" si="0">SUM(C9:C20)</f>
        <v>633168.71400040516</v>
      </c>
      <c r="D21" s="11">
        <f t="shared" si="0"/>
        <v>6365894.5840015253</v>
      </c>
      <c r="E21" s="11">
        <f t="shared" si="0"/>
        <v>3828.6583959993068</v>
      </c>
      <c r="F21" s="11">
        <f t="shared" si="0"/>
        <v>1738</v>
      </c>
      <c r="G21" s="11">
        <f t="shared" si="0"/>
        <v>79482.237535992579</v>
      </c>
      <c r="H21" s="11">
        <f t="shared" si="0"/>
        <v>9299.5000000000055</v>
      </c>
      <c r="I21" s="11">
        <f t="shared" si="0"/>
        <v>3.2799999999999954</v>
      </c>
      <c r="J21" s="11">
        <f t="shared" si="0"/>
        <v>3310</v>
      </c>
      <c r="K21" s="11">
        <f t="shared" si="0"/>
        <v>-4632.9079999989663</v>
      </c>
      <c r="L21" s="11">
        <f>SUM(L9:L20)</f>
        <v>10718646.746000864</v>
      </c>
      <c r="M21" s="242">
        <f>SUM(M9:M20)</f>
        <v>2728.3383749996974</v>
      </c>
      <c r="N21" s="242">
        <f t="shared" si="0"/>
        <v>29480</v>
      </c>
      <c r="O21" s="242">
        <f>SUM(O9:O20)</f>
        <v>708020.04353639879</v>
      </c>
      <c r="P21" s="242">
        <f>SUM(P9:P20)</f>
        <v>17093841.83000239</v>
      </c>
      <c r="Q21" s="242">
        <f>SUM(Q9:Q20)</f>
        <v>6560.2767709990039</v>
      </c>
    </row>
    <row r="23" spans="1:21" ht="12.75" customHeight="1">
      <c r="A23" s="1563" t="s">
        <v>653</v>
      </c>
      <c r="B23" s="1564"/>
      <c r="C23" s="1564"/>
      <c r="D23" s="1564"/>
      <c r="E23" s="1564"/>
      <c r="F23" s="1564"/>
      <c r="G23" s="1564"/>
      <c r="H23" s="1564"/>
      <c r="I23" s="1564"/>
      <c r="J23" s="1564"/>
      <c r="K23" s="1564"/>
      <c r="L23" s="1564"/>
      <c r="M23" s="1564"/>
      <c r="N23" s="1564"/>
      <c r="O23" s="1564"/>
      <c r="P23" s="1564"/>
      <c r="Q23" s="1565"/>
    </row>
    <row r="24" spans="1:21" ht="12.75" customHeight="1">
      <c r="A24" s="1430" t="s">
        <v>630</v>
      </c>
      <c r="B24" s="1430"/>
      <c r="C24" s="1430"/>
      <c r="D24" s="1430"/>
      <c r="E24" s="1430"/>
      <c r="F24" s="1430"/>
      <c r="G24" s="1430"/>
      <c r="H24" s="1430"/>
      <c r="I24" s="1430"/>
      <c r="J24" s="1430"/>
      <c r="K24" s="1430"/>
      <c r="L24" s="1430"/>
      <c r="M24" s="1430"/>
      <c r="N24" s="1430"/>
      <c r="O24" s="1430"/>
      <c r="P24" s="203"/>
      <c r="Q24" s="203"/>
    </row>
    <row r="25" spans="1:21" ht="16.5" customHeight="1">
      <c r="N25" s="6"/>
    </row>
    <row r="26" spans="1:21" ht="15" customHeight="1">
      <c r="A26" s="1552" t="s">
        <v>654</v>
      </c>
      <c r="B26" s="1553"/>
      <c r="C26" s="1553"/>
      <c r="D26" s="1553"/>
      <c r="E26" s="1553"/>
      <c r="F26" s="1553"/>
      <c r="G26" s="1553"/>
      <c r="H26" s="1553"/>
      <c r="I26" s="1554"/>
      <c r="J26" s="206"/>
      <c r="K26" s="206"/>
      <c r="L26" s="206"/>
      <c r="M26" s="206"/>
      <c r="N26" s="654"/>
      <c r="O26" s="206"/>
      <c r="P26" s="206"/>
      <c r="Q26" s="206"/>
    </row>
    <row r="27" spans="1:21" ht="13">
      <c r="A27" s="258"/>
      <c r="B27" s="1545" t="s">
        <v>633</v>
      </c>
      <c r="C27" s="1545"/>
      <c r="D27" s="1545"/>
      <c r="E27" s="1555"/>
      <c r="F27" s="1545" t="s">
        <v>634</v>
      </c>
      <c r="G27" s="1545"/>
      <c r="H27" s="1545"/>
      <c r="I27" s="1545"/>
      <c r="J27" s="1544" t="s">
        <v>635</v>
      </c>
      <c r="K27" s="1544"/>
      <c r="L27" s="1544"/>
      <c r="M27" s="1544"/>
      <c r="N27" s="1544" t="s">
        <v>9</v>
      </c>
      <c r="O27" s="1544"/>
      <c r="P27" s="1544"/>
      <c r="Q27" s="1544"/>
    </row>
    <row r="28" spans="1:21" ht="13">
      <c r="A28" s="1546" t="s">
        <v>655</v>
      </c>
      <c r="B28" s="1549" t="s">
        <v>636</v>
      </c>
      <c r="C28" s="18"/>
      <c r="D28" s="19"/>
      <c r="E28" s="20"/>
      <c r="F28" s="1549" t="s">
        <v>636</v>
      </c>
      <c r="G28" s="18"/>
      <c r="H28" s="19"/>
      <c r="I28" s="20"/>
      <c r="J28" s="1549" t="s">
        <v>636</v>
      </c>
      <c r="K28" s="18"/>
      <c r="L28" s="19"/>
      <c r="M28" s="20"/>
      <c r="N28" s="1549" t="s">
        <v>636</v>
      </c>
      <c r="O28" s="18"/>
      <c r="P28" s="19"/>
      <c r="Q28" s="20"/>
    </row>
    <row r="29" spans="1:21" ht="13.5" customHeight="1">
      <c r="A29" s="1547"/>
      <c r="B29" s="1550"/>
      <c r="C29" s="1545" t="s">
        <v>637</v>
      </c>
      <c r="D29" s="1545"/>
      <c r="E29" s="1545"/>
      <c r="F29" s="1550"/>
      <c r="G29" s="1545" t="s">
        <v>637</v>
      </c>
      <c r="H29" s="1545"/>
      <c r="I29" s="1545"/>
      <c r="J29" s="1550"/>
      <c r="K29" s="1545" t="s">
        <v>637</v>
      </c>
      <c r="L29" s="1545"/>
      <c r="M29" s="1545"/>
      <c r="N29" s="1550"/>
      <c r="O29" s="1545" t="s">
        <v>637</v>
      </c>
      <c r="P29" s="1545"/>
      <c r="Q29" s="1545"/>
    </row>
    <row r="30" spans="1:21" ht="25.5" customHeight="1">
      <c r="A30" s="1548"/>
      <c r="B30" s="1550"/>
      <c r="C30" s="21" t="s">
        <v>638</v>
      </c>
      <c r="D30" s="205" t="s">
        <v>639</v>
      </c>
      <c r="E30" s="205" t="s">
        <v>206</v>
      </c>
      <c r="F30" s="1551"/>
      <c r="G30" s="21" t="s">
        <v>638</v>
      </c>
      <c r="H30" s="205" t="s">
        <v>639</v>
      </c>
      <c r="I30" s="205" t="s">
        <v>206</v>
      </c>
      <c r="J30" s="1551"/>
      <c r="K30" s="21" t="s">
        <v>638</v>
      </c>
      <c r="L30" s="205" t="s">
        <v>639</v>
      </c>
      <c r="M30" s="205" t="s">
        <v>206</v>
      </c>
      <c r="N30" s="1551"/>
      <c r="O30" s="21" t="s">
        <v>638</v>
      </c>
      <c r="P30" s="205" t="s">
        <v>639</v>
      </c>
      <c r="Q30" s="205" t="s">
        <v>206</v>
      </c>
    </row>
    <row r="31" spans="1:21" ht="14.5">
      <c r="A31" s="508" t="s">
        <v>640</v>
      </c>
      <c r="B31" s="1145">
        <v>835</v>
      </c>
      <c r="C31" s="530">
        <v>12157.464436999855</v>
      </c>
      <c r="D31" s="531">
        <v>275348.50600000273</v>
      </c>
      <c r="E31" s="1253">
        <v>75.172557999999313</v>
      </c>
      <c r="F31" s="534">
        <v>146</v>
      </c>
      <c r="G31" s="531">
        <v>1665.983500000001</v>
      </c>
      <c r="H31" s="531">
        <v>0</v>
      </c>
      <c r="I31" s="531">
        <v>0</v>
      </c>
      <c r="J31" s="534">
        <v>214</v>
      </c>
      <c r="K31" s="531">
        <v>-18.963700000000006</v>
      </c>
      <c r="L31" s="531">
        <v>70078.198000000033</v>
      </c>
      <c r="M31" s="1253">
        <v>14.629702000000059</v>
      </c>
      <c r="N31" s="531">
        <v>1195</v>
      </c>
      <c r="O31" s="531">
        <v>13804.484236999855</v>
      </c>
      <c r="P31" s="531">
        <v>345426.70400000276</v>
      </c>
      <c r="Q31" s="531">
        <v>89.802259999999364</v>
      </c>
    </row>
    <row r="32" spans="1:21" ht="14.5">
      <c r="A32" s="59" t="s">
        <v>641</v>
      </c>
      <c r="B32" s="534">
        <v>1053</v>
      </c>
      <c r="C32" s="63">
        <v>12657.777473999842</v>
      </c>
      <c r="D32" s="63">
        <v>325925.1550000023</v>
      </c>
      <c r="E32" s="1253">
        <v>111.47457399999941</v>
      </c>
      <c r="F32" s="1102">
        <v>85</v>
      </c>
      <c r="G32" s="63">
        <v>1485.9393999999988</v>
      </c>
      <c r="H32" s="63">
        <v>0</v>
      </c>
      <c r="I32" s="63">
        <v>0</v>
      </c>
      <c r="J32" s="534">
        <v>201</v>
      </c>
      <c r="K32" s="63">
        <v>-52.279600000000158</v>
      </c>
      <c r="L32" s="63">
        <v>82075.94500000008</v>
      </c>
      <c r="M32" s="1253">
        <v>20.825014000000024</v>
      </c>
      <c r="N32" s="531">
        <v>1339</v>
      </c>
      <c r="O32" s="531">
        <v>14091.437273999842</v>
      </c>
      <c r="P32" s="531">
        <v>408001.10000000236</v>
      </c>
      <c r="Q32" s="531">
        <v>132.29958799999943</v>
      </c>
    </row>
    <row r="33" spans="1:22" ht="14.5">
      <c r="A33" s="59" t="s">
        <v>642</v>
      </c>
      <c r="B33" s="1145">
        <v>1100</v>
      </c>
      <c r="C33" s="63">
        <v>16984.466273999729</v>
      </c>
      <c r="D33" s="63">
        <v>334306.29800000222</v>
      </c>
      <c r="E33" s="1253">
        <v>89.652769999999407</v>
      </c>
      <c r="F33" s="534">
        <v>71</v>
      </c>
      <c r="G33" s="63">
        <v>1344.8740999999984</v>
      </c>
      <c r="H33" s="63">
        <v>0</v>
      </c>
      <c r="I33" s="63">
        <v>0</v>
      </c>
      <c r="J33" s="534">
        <v>345</v>
      </c>
      <c r="K33" s="63">
        <v>-22.746300000000065</v>
      </c>
      <c r="L33" s="63">
        <v>117171.61300000011</v>
      </c>
      <c r="M33" s="1253">
        <v>22.532094000000075</v>
      </c>
      <c r="N33" s="531">
        <v>1516</v>
      </c>
      <c r="O33" s="531">
        <v>18306.594073999728</v>
      </c>
      <c r="P33" s="531">
        <v>451477.91100000235</v>
      </c>
      <c r="Q33" s="531">
        <v>112.18486399999948</v>
      </c>
    </row>
    <row r="34" spans="1:22" ht="14.5">
      <c r="A34" s="59" t="s">
        <v>643</v>
      </c>
      <c r="B34" s="1145">
        <v>1124</v>
      </c>
      <c r="C34" s="63">
        <v>15095.865173999697</v>
      </c>
      <c r="D34" s="63">
        <v>292826.80900000298</v>
      </c>
      <c r="E34" s="1253">
        <v>63.655085999998633</v>
      </c>
      <c r="F34" s="534">
        <v>54</v>
      </c>
      <c r="G34" s="63">
        <v>535.14269999999976</v>
      </c>
      <c r="H34" s="63">
        <v>0</v>
      </c>
      <c r="I34" s="63">
        <v>0</v>
      </c>
      <c r="J34" s="534">
        <v>158</v>
      </c>
      <c r="K34" s="63">
        <v>-22.162300000000037</v>
      </c>
      <c r="L34" s="63">
        <v>93602.445999999996</v>
      </c>
      <c r="M34" s="1253">
        <v>24.77543000000005</v>
      </c>
      <c r="N34" s="1146">
        <v>1336</v>
      </c>
      <c r="O34" s="63">
        <v>15608.845573999697</v>
      </c>
      <c r="P34" s="63">
        <v>386429.25500000297</v>
      </c>
      <c r="Q34" s="1253">
        <v>88.430515999998676</v>
      </c>
    </row>
    <row r="35" spans="1:22" ht="14.5">
      <c r="A35" s="59" t="s">
        <v>644</v>
      </c>
      <c r="B35" s="1145">
        <v>1575</v>
      </c>
      <c r="C35" s="63">
        <v>13969.122896002038</v>
      </c>
      <c r="D35" s="63">
        <v>354665.77199987578</v>
      </c>
      <c r="E35" s="1253">
        <v>69.784490000028541</v>
      </c>
      <c r="F35" s="534">
        <v>10</v>
      </c>
      <c r="G35" s="63">
        <v>148.21070000002055</v>
      </c>
      <c r="H35" s="63">
        <v>0</v>
      </c>
      <c r="I35" s="63">
        <v>0</v>
      </c>
      <c r="J35" s="534">
        <v>194</v>
      </c>
      <c r="K35" s="63">
        <v>23.968599999999469</v>
      </c>
      <c r="L35" s="63">
        <v>94323.035999994725</v>
      </c>
      <c r="M35" s="1253">
        <v>19.598225999998974</v>
      </c>
      <c r="N35" s="1146">
        <v>1779</v>
      </c>
      <c r="O35" s="63">
        <v>14141.302196002056</v>
      </c>
      <c r="P35" s="63">
        <v>448988.80799987051</v>
      </c>
      <c r="Q35" s="1253">
        <v>89.382716000027585</v>
      </c>
    </row>
    <row r="36" spans="1:22" ht="14.5">
      <c r="A36" s="59" t="s">
        <v>645</v>
      </c>
      <c r="B36" s="1142">
        <v>749</v>
      </c>
      <c r="C36" s="531">
        <v>8268.0248179958871</v>
      </c>
      <c r="D36" s="531">
        <v>179711.42099996679</v>
      </c>
      <c r="E36" s="1253">
        <v>42.063204000005896</v>
      </c>
      <c r="F36" s="531">
        <v>106</v>
      </c>
      <c r="G36" s="531">
        <v>1230.2441370000261</v>
      </c>
      <c r="H36" s="531">
        <v>0</v>
      </c>
      <c r="I36" s="531">
        <v>0</v>
      </c>
      <c r="J36" s="531">
        <v>335</v>
      </c>
      <c r="K36" s="531">
        <v>-22.351500000000158</v>
      </c>
      <c r="L36" s="531">
        <v>116000.62400000071</v>
      </c>
      <c r="M36" s="1253">
        <v>36.384890000000965</v>
      </c>
      <c r="N36" s="1146">
        <v>1190</v>
      </c>
      <c r="O36" s="531">
        <v>9475.917454995928</v>
      </c>
      <c r="P36" s="531">
        <v>295712.04499996756</v>
      </c>
      <c r="Q36" s="1253">
        <v>78.448094000006904</v>
      </c>
    </row>
    <row r="37" spans="1:22" ht="14.5">
      <c r="A37" s="59" t="s">
        <v>646</v>
      </c>
      <c r="B37" s="1142">
        <v>1008</v>
      </c>
      <c r="C37" s="531">
        <v>13509.365806995236</v>
      </c>
      <c r="D37" s="531">
        <v>282238.83399992902</v>
      </c>
      <c r="E37" s="1253">
        <v>82.179542000008325</v>
      </c>
      <c r="F37" s="531">
        <v>106</v>
      </c>
      <c r="G37" s="531">
        <v>1285.5095629999996</v>
      </c>
      <c r="H37" s="531">
        <v>0</v>
      </c>
      <c r="I37" s="531">
        <v>0</v>
      </c>
      <c r="J37" s="531">
        <v>403</v>
      </c>
      <c r="K37" s="531">
        <v>-19.364199999999954</v>
      </c>
      <c r="L37" s="531">
        <v>153645.91099999985</v>
      </c>
      <c r="M37" s="1253">
        <v>41.403100000003633</v>
      </c>
      <c r="N37" s="1146">
        <v>1517</v>
      </c>
      <c r="O37" s="531">
        <v>14775.511169995225</v>
      </c>
      <c r="P37" s="531">
        <v>435884.74499992887</v>
      </c>
      <c r="Q37" s="1253">
        <v>123.5826420000119</v>
      </c>
    </row>
    <row r="38" spans="1:22" ht="14.5">
      <c r="A38" s="59" t="s">
        <v>647</v>
      </c>
      <c r="B38" s="1142"/>
      <c r="C38" s="531"/>
      <c r="D38" s="531"/>
      <c r="E38" s="1253"/>
      <c r="F38" s="531"/>
      <c r="G38" s="531"/>
      <c r="H38" s="531"/>
      <c r="I38" s="531"/>
      <c r="J38" s="531"/>
      <c r="K38" s="531"/>
      <c r="L38" s="531"/>
      <c r="M38" s="1253"/>
      <c r="N38" s="1142"/>
      <c r="O38" s="531"/>
      <c r="P38" s="531"/>
      <c r="Q38" s="1253"/>
    </row>
    <row r="39" spans="1:22">
      <c r="A39" s="59" t="s">
        <v>648</v>
      </c>
      <c r="B39" s="1142"/>
      <c r="C39" s="531"/>
      <c r="D39" s="531"/>
      <c r="E39" s="531"/>
      <c r="F39" s="531"/>
      <c r="G39" s="531"/>
      <c r="H39" s="531"/>
      <c r="I39" s="531"/>
      <c r="J39" s="531"/>
      <c r="K39" s="531"/>
      <c r="L39" s="531"/>
      <c r="M39" s="531"/>
      <c r="N39" s="1142"/>
      <c r="O39" s="531"/>
      <c r="P39" s="531"/>
      <c r="Q39" s="531"/>
    </row>
    <row r="40" spans="1:22">
      <c r="A40" s="59" t="s">
        <v>656</v>
      </c>
      <c r="B40" s="1142"/>
      <c r="C40" s="531"/>
      <c r="D40" s="531"/>
      <c r="E40" s="531"/>
      <c r="F40" s="531"/>
      <c r="G40" s="531"/>
      <c r="H40" s="531"/>
      <c r="I40" s="531"/>
      <c r="J40" s="531"/>
      <c r="K40" s="531"/>
      <c r="L40" s="531"/>
      <c r="M40" s="531"/>
      <c r="N40" s="1142"/>
      <c r="O40" s="531"/>
      <c r="P40" s="531"/>
      <c r="Q40" s="531"/>
    </row>
    <row r="41" spans="1:22">
      <c r="A41" s="59" t="s">
        <v>650</v>
      </c>
      <c r="B41" s="1142"/>
      <c r="C41" s="531"/>
      <c r="D41" s="531"/>
      <c r="E41" s="531"/>
      <c r="F41" s="531"/>
      <c r="G41" s="531"/>
      <c r="H41" s="531"/>
      <c r="I41" s="531"/>
      <c r="J41" s="531"/>
      <c r="K41" s="531"/>
      <c r="L41" s="531"/>
      <c r="M41" s="531"/>
      <c r="N41" s="1148"/>
      <c r="O41" s="852"/>
      <c r="P41" s="852"/>
      <c r="Q41" s="852"/>
    </row>
    <row r="42" spans="1:22" ht="13" thickBot="1">
      <c r="A42" s="12" t="s">
        <v>651</v>
      </c>
      <c r="B42" s="12"/>
      <c r="C42" s="12"/>
      <c r="D42" s="12"/>
      <c r="E42" s="12"/>
      <c r="F42" s="12"/>
      <c r="G42" s="12"/>
      <c r="H42" s="12"/>
      <c r="I42" s="12"/>
      <c r="J42" s="12"/>
      <c r="K42" s="12"/>
      <c r="L42" s="12"/>
      <c r="M42" s="12"/>
      <c r="N42" s="12"/>
      <c r="O42" s="12"/>
      <c r="P42" s="12"/>
      <c r="Q42" s="12"/>
    </row>
    <row r="43" spans="1:22" ht="13">
      <c r="A43" s="10" t="s">
        <v>652</v>
      </c>
      <c r="B43" s="1147">
        <f t="shared" ref="B43:Q43" si="1">SUM(B31:B42)</f>
        <v>7444</v>
      </c>
      <c r="C43" s="1147">
        <f t="shared" si="1"/>
        <v>92642.08687999229</v>
      </c>
      <c r="D43" s="1147">
        <f t="shared" si="1"/>
        <v>2045022.7949997818</v>
      </c>
      <c r="E43" s="1147">
        <f t="shared" si="1"/>
        <v>533.98222400003954</v>
      </c>
      <c r="F43" s="1147">
        <f t="shared" si="1"/>
        <v>578</v>
      </c>
      <c r="G43" s="1147">
        <f t="shared" si="1"/>
        <v>7695.9041000000434</v>
      </c>
      <c r="H43" s="1147">
        <f t="shared" si="1"/>
        <v>0</v>
      </c>
      <c r="I43" s="1147">
        <f t="shared" si="1"/>
        <v>0</v>
      </c>
      <c r="J43" s="1147">
        <f t="shared" si="1"/>
        <v>1850</v>
      </c>
      <c r="K43" s="1147">
        <f t="shared" si="1"/>
        <v>-133.89900000000091</v>
      </c>
      <c r="L43" s="1147">
        <f t="shared" si="1"/>
        <v>726897.7729999955</v>
      </c>
      <c r="M43" s="1147">
        <f t="shared" si="1"/>
        <v>180.14845600000379</v>
      </c>
      <c r="N43" s="1147">
        <f t="shared" si="1"/>
        <v>9872</v>
      </c>
      <c r="O43" s="1147">
        <f t="shared" si="1"/>
        <v>100204.09197999233</v>
      </c>
      <c r="P43" s="1147">
        <f t="shared" si="1"/>
        <v>2771920.5679997774</v>
      </c>
      <c r="Q43" s="1147">
        <f t="shared" si="1"/>
        <v>714.1306800000433</v>
      </c>
      <c r="T43" s="6"/>
      <c r="U43" s="6"/>
      <c r="V43" s="6"/>
    </row>
    <row r="44" spans="1:22" ht="13">
      <c r="A44" s="9"/>
      <c r="B44" s="22"/>
      <c r="C44" s="22"/>
      <c r="D44" s="22"/>
      <c r="E44" s="22"/>
      <c r="F44" s="22"/>
      <c r="G44" s="22"/>
      <c r="H44" s="22"/>
      <c r="I44" s="22"/>
      <c r="J44" s="22"/>
      <c r="K44" s="22"/>
      <c r="L44" s="22"/>
      <c r="M44" s="22"/>
      <c r="N44" s="22"/>
      <c r="O44" s="22"/>
      <c r="P44" s="22"/>
      <c r="Q44" s="1039"/>
      <c r="R44" s="6"/>
      <c r="S44" s="6"/>
      <c r="T44" s="6"/>
    </row>
    <row r="45" spans="1:22">
      <c r="A45" s="1563" t="s">
        <v>657</v>
      </c>
      <c r="B45" s="1564"/>
      <c r="C45" s="1564"/>
      <c r="D45" s="1564"/>
      <c r="E45" s="1564"/>
      <c r="F45" s="1564"/>
      <c r="G45" s="1564"/>
      <c r="H45" s="1564"/>
      <c r="I45" s="1564"/>
      <c r="J45" s="1564"/>
      <c r="K45" s="1564"/>
      <c r="L45" s="1564"/>
      <c r="M45" s="1564"/>
      <c r="N45" s="1564"/>
      <c r="O45" s="1564"/>
      <c r="P45" s="1564"/>
      <c r="Q45" s="1565"/>
    </row>
    <row r="46" spans="1:22" ht="12.75" customHeight="1">
      <c r="A46" s="1430" t="s">
        <v>630</v>
      </c>
      <c r="B46" s="1430"/>
      <c r="C46" s="1430"/>
      <c r="D46" s="1430"/>
      <c r="E46" s="1430"/>
      <c r="F46" s="1430"/>
      <c r="G46" s="1430"/>
      <c r="H46" s="1430"/>
      <c r="I46" s="1430"/>
      <c r="J46" s="1430"/>
      <c r="K46" s="1430"/>
      <c r="L46" s="1430"/>
      <c r="M46" s="1430"/>
      <c r="N46" s="1430"/>
      <c r="O46" s="1430"/>
      <c r="P46" s="1346"/>
      <c r="Q46" s="1278"/>
    </row>
    <row r="47" spans="1:22" ht="12.75" customHeight="1">
      <c r="A47" s="204"/>
      <c r="B47" s="204"/>
      <c r="C47" s="204"/>
      <c r="D47" s="204"/>
      <c r="E47" s="204"/>
      <c r="F47" s="204"/>
      <c r="G47" s="204"/>
      <c r="H47" s="204"/>
      <c r="I47" s="204"/>
      <c r="J47" s="204"/>
      <c r="K47" s="204"/>
      <c r="L47" s="204"/>
      <c r="M47" s="204"/>
      <c r="N47" s="1252"/>
      <c r="O47" s="1252"/>
      <c r="P47" s="1252"/>
      <c r="Q47" s="1252"/>
    </row>
    <row r="48" spans="1:22">
      <c r="A48" s="209"/>
      <c r="B48" s="204"/>
      <c r="C48" s="204"/>
      <c r="D48" s="204"/>
      <c r="E48" s="204"/>
      <c r="F48" s="204"/>
      <c r="G48" s="204"/>
      <c r="H48" s="204"/>
      <c r="I48" s="204"/>
      <c r="J48" s="204"/>
      <c r="K48" s="204"/>
      <c r="L48" s="204"/>
      <c r="M48" s="204"/>
      <c r="N48" s="1252"/>
      <c r="O48" s="1252"/>
      <c r="P48" s="1252"/>
      <c r="Q48" s="1252"/>
    </row>
    <row r="49" spans="1:17" ht="15.5">
      <c r="A49" s="1566" t="s">
        <v>658</v>
      </c>
      <c r="B49" s="1567"/>
      <c r="C49" s="1567"/>
      <c r="D49" s="1567"/>
      <c r="E49" s="1567"/>
      <c r="F49" s="1567"/>
      <c r="G49" s="1567"/>
      <c r="H49" s="1567"/>
      <c r="I49" s="1568"/>
      <c r="J49" s="206"/>
      <c r="K49" s="206"/>
      <c r="L49" s="206"/>
      <c r="M49" s="206"/>
      <c r="N49" s="206"/>
      <c r="O49" s="206"/>
      <c r="P49" s="206"/>
      <c r="Q49" s="206"/>
    </row>
    <row r="50" spans="1:17" ht="13">
      <c r="A50" s="1556" t="s">
        <v>655</v>
      </c>
      <c r="B50" s="1545" t="s">
        <v>633</v>
      </c>
      <c r="C50" s="1545"/>
      <c r="D50" s="1545"/>
      <c r="E50" s="1555"/>
      <c r="F50" s="1545" t="s">
        <v>634</v>
      </c>
      <c r="G50" s="1545"/>
      <c r="H50" s="1545"/>
      <c r="I50" s="1545"/>
      <c r="J50" s="1544" t="s">
        <v>635</v>
      </c>
      <c r="K50" s="1544"/>
      <c r="L50" s="1544"/>
      <c r="M50" s="1544"/>
      <c r="N50" s="1544" t="s">
        <v>9</v>
      </c>
      <c r="O50" s="1544"/>
      <c r="P50" s="1544"/>
      <c r="Q50" s="1544"/>
    </row>
    <row r="51" spans="1:17" ht="13.5" customHeight="1">
      <c r="A51" s="1557"/>
      <c r="B51" s="1559" t="s">
        <v>659</v>
      </c>
      <c r="C51" s="1544" t="s">
        <v>637</v>
      </c>
      <c r="D51" s="1544"/>
      <c r="E51" s="1544"/>
      <c r="F51" s="1559" t="s">
        <v>659</v>
      </c>
      <c r="G51" s="1544" t="s">
        <v>637</v>
      </c>
      <c r="H51" s="1544"/>
      <c r="I51" s="1544"/>
      <c r="J51" s="1559" t="s">
        <v>659</v>
      </c>
      <c r="K51" s="1544" t="s">
        <v>637</v>
      </c>
      <c r="L51" s="1544"/>
      <c r="M51" s="1544"/>
      <c r="N51" s="1559" t="s">
        <v>659</v>
      </c>
      <c r="O51" s="1544" t="s">
        <v>637</v>
      </c>
      <c r="P51" s="1544"/>
      <c r="Q51" s="1544"/>
    </row>
    <row r="52" spans="1:17" ht="39.75" customHeight="1">
      <c r="A52" s="1558"/>
      <c r="B52" s="1559"/>
      <c r="C52" s="205" t="s">
        <v>638</v>
      </c>
      <c r="D52" s="205" t="s">
        <v>639</v>
      </c>
      <c r="E52" s="205" t="s">
        <v>206</v>
      </c>
      <c r="F52" s="1559"/>
      <c r="G52" s="205" t="s">
        <v>638</v>
      </c>
      <c r="H52" s="205" t="s">
        <v>639</v>
      </c>
      <c r="I52" s="205" t="s">
        <v>206</v>
      </c>
      <c r="J52" s="1559"/>
      <c r="K52" s="205" t="s">
        <v>638</v>
      </c>
      <c r="L52" s="205" t="s">
        <v>639</v>
      </c>
      <c r="M52" s="205" t="s">
        <v>206</v>
      </c>
      <c r="N52" s="1559"/>
      <c r="O52" s="205" t="s">
        <v>638</v>
      </c>
      <c r="P52" s="205" t="s">
        <v>639</v>
      </c>
      <c r="Q52" s="205" t="s">
        <v>206</v>
      </c>
    </row>
    <row r="53" spans="1:17">
      <c r="A53" s="59" t="s">
        <v>640</v>
      </c>
      <c r="B53" s="531">
        <v>2</v>
      </c>
      <c r="C53" s="531">
        <v>-43.237459999999999</v>
      </c>
      <c r="D53" s="531">
        <v>20971.337155000001</v>
      </c>
      <c r="E53" s="531">
        <v>0.87588999999999995</v>
      </c>
      <c r="F53" s="531">
        <v>0</v>
      </c>
      <c r="G53" s="531">
        <v>0</v>
      </c>
      <c r="H53" s="531">
        <v>0</v>
      </c>
      <c r="I53" s="531">
        <v>0</v>
      </c>
      <c r="J53" s="531">
        <v>0</v>
      </c>
      <c r="K53" s="531">
        <v>0</v>
      </c>
      <c r="L53" s="531">
        <v>0</v>
      </c>
      <c r="M53" s="531">
        <v>0</v>
      </c>
      <c r="N53" s="531">
        <f t="shared" ref="N53:Q56" si="2">B53+F53+J53</f>
        <v>2</v>
      </c>
      <c r="O53" s="531">
        <f t="shared" si="2"/>
        <v>-43.237459999999999</v>
      </c>
      <c r="P53" s="531">
        <f t="shared" si="2"/>
        <v>20971.337155000001</v>
      </c>
      <c r="Q53" s="531">
        <f t="shared" si="2"/>
        <v>0.87588999999999995</v>
      </c>
    </row>
    <row r="54" spans="1:17">
      <c r="A54" s="59" t="s">
        <v>641</v>
      </c>
      <c r="B54" s="531">
        <v>2</v>
      </c>
      <c r="C54" s="531">
        <v>2007.5878680000001</v>
      </c>
      <c r="D54" s="531">
        <v>69828.489621000001</v>
      </c>
      <c r="E54" s="531">
        <v>0.17462</v>
      </c>
      <c r="F54" s="63">
        <v>0</v>
      </c>
      <c r="G54" s="63">
        <v>0</v>
      </c>
      <c r="H54" s="531">
        <v>0</v>
      </c>
      <c r="I54" s="531">
        <v>0</v>
      </c>
      <c r="J54" s="531">
        <v>1</v>
      </c>
      <c r="K54" s="531">
        <v>-111.72666</v>
      </c>
      <c r="L54" s="531">
        <v>54407.291375000001</v>
      </c>
      <c r="M54" s="531">
        <v>1.4022030000000001</v>
      </c>
      <c r="N54" s="531">
        <f t="shared" si="2"/>
        <v>3</v>
      </c>
      <c r="O54" s="531">
        <f t="shared" si="2"/>
        <v>1895.861208</v>
      </c>
      <c r="P54" s="531">
        <f t="shared" si="2"/>
        <v>124235.780996</v>
      </c>
      <c r="Q54" s="531">
        <f t="shared" si="2"/>
        <v>1.5768230000000001</v>
      </c>
    </row>
    <row r="55" spans="1:17">
      <c r="A55" s="59" t="s">
        <v>642</v>
      </c>
      <c r="B55" s="531">
        <v>3</v>
      </c>
      <c r="C55" s="531">
        <v>-3486.5308560000003</v>
      </c>
      <c r="D55" s="531">
        <v>246781.46895799998</v>
      </c>
      <c r="E55" s="531">
        <f>2.327947</f>
        <v>2.327947</v>
      </c>
      <c r="F55" s="531">
        <v>3</v>
      </c>
      <c r="G55" s="531">
        <v>1691.0668499999999</v>
      </c>
      <c r="H55" s="531">
        <v>0</v>
      </c>
      <c r="I55" s="531">
        <v>0</v>
      </c>
      <c r="J55" s="531">
        <v>2</v>
      </c>
      <c r="K55" s="531">
        <v>-20.436999999999998</v>
      </c>
      <c r="L55" s="531">
        <v>1318.1100000000001</v>
      </c>
      <c r="M55" s="531">
        <v>0.87559999999999993</v>
      </c>
      <c r="N55" s="531">
        <f t="shared" si="2"/>
        <v>8</v>
      </c>
      <c r="O55" s="531">
        <f t="shared" si="2"/>
        <v>-1815.9010060000003</v>
      </c>
      <c r="P55" s="531">
        <f t="shared" si="2"/>
        <v>248099.57895799997</v>
      </c>
      <c r="Q55" s="531">
        <f t="shared" si="2"/>
        <v>3.2035469999999999</v>
      </c>
    </row>
    <row r="56" spans="1:17">
      <c r="A56" s="59" t="s">
        <v>643</v>
      </c>
      <c r="B56" s="531">
        <v>2</v>
      </c>
      <c r="C56" s="531">
        <v>326.31652500000007</v>
      </c>
      <c r="D56" s="531">
        <f>53666.000494</f>
        <v>53666.000494</v>
      </c>
      <c r="E56" s="531">
        <f>2.591974</f>
        <v>2.591974</v>
      </c>
      <c r="F56" s="531">
        <v>0</v>
      </c>
      <c r="G56" s="531">
        <v>0</v>
      </c>
      <c r="H56" s="531">
        <v>0</v>
      </c>
      <c r="I56" s="531">
        <v>0</v>
      </c>
      <c r="J56" s="531">
        <v>3</v>
      </c>
      <c r="K56" s="531">
        <v>-255.52649199999999</v>
      </c>
      <c r="L56" s="531">
        <v>59632.670694</v>
      </c>
      <c r="M56" s="531">
        <v>0.216389</v>
      </c>
      <c r="N56" s="531">
        <f t="shared" si="2"/>
        <v>5</v>
      </c>
      <c r="O56" s="531">
        <f t="shared" si="2"/>
        <v>70.790033000000079</v>
      </c>
      <c r="P56" s="531">
        <f t="shared" si="2"/>
        <v>113298.67118800001</v>
      </c>
      <c r="Q56" s="531">
        <f t="shared" si="2"/>
        <v>2.8083629999999999</v>
      </c>
    </row>
    <row r="57" spans="1:17">
      <c r="A57" s="59" t="s">
        <v>644</v>
      </c>
      <c r="B57" s="65">
        <v>2</v>
      </c>
      <c r="C57" s="63">
        <v>-194.04026000000204</v>
      </c>
      <c r="D57" s="63">
        <v>88636.863278999983</v>
      </c>
      <c r="E57" s="63">
        <v>0.21092200000000094</v>
      </c>
      <c r="F57" s="63">
        <v>1</v>
      </c>
      <c r="G57" s="63">
        <v>101.55000000000041</v>
      </c>
      <c r="H57" s="63">
        <v>-2.25</v>
      </c>
      <c r="I57" s="63">
        <v>0</v>
      </c>
      <c r="J57" s="63">
        <v>2</v>
      </c>
      <c r="K57" s="63">
        <v>-276.54809099999954</v>
      </c>
      <c r="L57" s="63">
        <v>32661.984854999973</v>
      </c>
      <c r="M57" s="63">
        <v>0.1794849999999979</v>
      </c>
      <c r="N57" s="63">
        <v>5</v>
      </c>
      <c r="O57" s="63">
        <v>-369.0383510000014</v>
      </c>
      <c r="P57" s="63">
        <v>121296.59813399997</v>
      </c>
      <c r="Q57" s="63">
        <v>0.39040699999999973</v>
      </c>
    </row>
    <row r="58" spans="1:17">
      <c r="A58" s="59" t="s">
        <v>645</v>
      </c>
      <c r="B58" s="531">
        <v>4</v>
      </c>
      <c r="C58" s="531">
        <v>969.47348400000237</v>
      </c>
      <c r="D58" s="531">
        <v>121537.78604399943</v>
      </c>
      <c r="E58" s="531">
        <v>0.63449700000000053</v>
      </c>
      <c r="F58" s="531">
        <v>5</v>
      </c>
      <c r="G58" s="531">
        <v>2756.6099999999997</v>
      </c>
      <c r="H58" s="531">
        <v>386.4</v>
      </c>
      <c r="I58" s="531">
        <v>0.33599999999999997</v>
      </c>
      <c r="J58" s="531">
        <v>3</v>
      </c>
      <c r="K58" s="531">
        <v>-120.99399999999991</v>
      </c>
      <c r="L58" s="531">
        <v>50271.141999999905</v>
      </c>
      <c r="M58" s="531">
        <v>0.12009999999999899</v>
      </c>
      <c r="N58" s="531">
        <v>12</v>
      </c>
      <c r="O58" s="531">
        <v>3605.0894840000019</v>
      </c>
      <c r="P58" s="531">
        <v>172195.32804399938</v>
      </c>
      <c r="Q58" s="531">
        <v>1.0905969999999989</v>
      </c>
    </row>
    <row r="59" spans="1:17">
      <c r="A59" s="59" t="s">
        <v>646</v>
      </c>
      <c r="B59" s="531">
        <v>1</v>
      </c>
      <c r="C59" s="531">
        <v>-96.767440000000192</v>
      </c>
      <c r="D59" s="531">
        <v>13464.073120999848</v>
      </c>
      <c r="E59" s="531">
        <v>0.16044200000000064</v>
      </c>
      <c r="F59" s="531">
        <v>0</v>
      </c>
      <c r="G59" s="531">
        <v>0</v>
      </c>
      <c r="H59" s="531">
        <v>0</v>
      </c>
      <c r="I59" s="531">
        <v>0</v>
      </c>
      <c r="J59" s="531">
        <v>4</v>
      </c>
      <c r="K59" s="531">
        <v>-519.87211900000034</v>
      </c>
      <c r="L59" s="531">
        <v>135487.00470599966</v>
      </c>
      <c r="M59" s="531">
        <v>0.42137400000000014</v>
      </c>
      <c r="N59" s="531">
        <v>5</v>
      </c>
      <c r="O59" s="531">
        <v>-616.63955900000019</v>
      </c>
      <c r="P59" s="531">
        <v>148951.07782699948</v>
      </c>
      <c r="Q59" s="531">
        <v>0.58181599999999989</v>
      </c>
    </row>
    <row r="60" spans="1:17">
      <c r="A60" s="59" t="s">
        <v>647</v>
      </c>
      <c r="B60" s="531"/>
      <c r="C60" s="531"/>
      <c r="D60" s="531"/>
      <c r="E60" s="531"/>
      <c r="F60" s="531"/>
      <c r="G60" s="531"/>
      <c r="H60" s="531"/>
      <c r="I60" s="531"/>
      <c r="J60" s="531"/>
      <c r="K60" s="531"/>
      <c r="L60" s="531"/>
      <c r="M60" s="531"/>
      <c r="N60" s="530">
        <v>0</v>
      </c>
      <c r="O60" s="531">
        <v>0</v>
      </c>
      <c r="P60" s="531">
        <v>0</v>
      </c>
      <c r="Q60" s="531">
        <v>0</v>
      </c>
    </row>
    <row r="61" spans="1:17">
      <c r="A61" s="59" t="s">
        <v>648</v>
      </c>
      <c r="B61" s="531"/>
      <c r="C61" s="531"/>
      <c r="D61" s="531"/>
      <c r="E61" s="531"/>
      <c r="F61" s="531"/>
      <c r="G61" s="531"/>
      <c r="H61" s="531"/>
      <c r="I61" s="531"/>
      <c r="J61" s="531"/>
      <c r="K61" s="531"/>
      <c r="L61" s="531"/>
      <c r="M61" s="531"/>
      <c r="N61" s="530">
        <v>0</v>
      </c>
      <c r="O61" s="531">
        <v>0</v>
      </c>
      <c r="P61" s="531">
        <v>0</v>
      </c>
      <c r="Q61" s="531">
        <v>0</v>
      </c>
    </row>
    <row r="62" spans="1:17">
      <c r="A62" s="59" t="s">
        <v>656</v>
      </c>
      <c r="B62" s="531"/>
      <c r="C62" s="531"/>
      <c r="D62" s="531"/>
      <c r="E62" s="531"/>
      <c r="F62" s="531"/>
      <c r="G62" s="531"/>
      <c r="H62" s="531"/>
      <c r="I62" s="531"/>
      <c r="J62" s="531"/>
      <c r="K62" s="531"/>
      <c r="L62" s="531"/>
      <c r="M62" s="531"/>
      <c r="N62" s="531">
        <v>0</v>
      </c>
      <c r="O62" s="531">
        <v>0</v>
      </c>
      <c r="P62" s="531">
        <v>0</v>
      </c>
      <c r="Q62" s="531">
        <v>0</v>
      </c>
    </row>
    <row r="63" spans="1:17">
      <c r="A63" s="59" t="s">
        <v>650</v>
      </c>
      <c r="B63" s="531"/>
      <c r="C63" s="531"/>
      <c r="D63" s="531"/>
      <c r="E63" s="531"/>
      <c r="F63" s="531"/>
      <c r="G63" s="531"/>
      <c r="H63" s="531"/>
      <c r="I63" s="531"/>
      <c r="J63" s="531"/>
      <c r="K63" s="531"/>
      <c r="L63" s="531"/>
      <c r="M63" s="531"/>
      <c r="N63" s="531">
        <v>0</v>
      </c>
      <c r="O63" s="531">
        <v>0</v>
      </c>
      <c r="P63" s="531">
        <v>0</v>
      </c>
      <c r="Q63" s="531">
        <v>0</v>
      </c>
    </row>
    <row r="64" spans="1:17" ht="13" thickBot="1">
      <c r="A64" s="12" t="s">
        <v>651</v>
      </c>
      <c r="B64" s="730"/>
      <c r="C64" s="730"/>
      <c r="D64" s="730"/>
      <c r="E64" s="730"/>
      <c r="F64" s="730"/>
      <c r="G64" s="730"/>
      <c r="H64" s="730"/>
      <c r="I64" s="730"/>
      <c r="J64" s="730"/>
      <c r="K64" s="730"/>
      <c r="L64" s="730"/>
      <c r="M64" s="730"/>
      <c r="N64" s="1024">
        <v>0</v>
      </c>
      <c r="O64" s="1025">
        <v>0</v>
      </c>
      <c r="P64" s="1025">
        <v>0</v>
      </c>
      <c r="Q64" s="1026">
        <v>0</v>
      </c>
    </row>
    <row r="65" spans="1:17" ht="13">
      <c r="A65" s="10" t="s">
        <v>652</v>
      </c>
      <c r="B65" s="242">
        <f>SUM(B53:B64)</f>
        <v>16</v>
      </c>
      <c r="C65" s="242">
        <f t="shared" ref="C65:Q65" si="3">SUM(C53:C64)</f>
        <v>-517.1981390000002</v>
      </c>
      <c r="D65" s="242">
        <f t="shared" si="3"/>
        <v>614886.01867199922</v>
      </c>
      <c r="E65" s="242">
        <f t="shared" si="3"/>
        <v>6.9762920000000017</v>
      </c>
      <c r="F65" s="242">
        <f t="shared" si="3"/>
        <v>9</v>
      </c>
      <c r="G65" s="242">
        <f t="shared" si="3"/>
        <v>4549.22685</v>
      </c>
      <c r="H65" s="242">
        <f t="shared" si="3"/>
        <v>384.15</v>
      </c>
      <c r="I65" s="242">
        <f t="shared" si="3"/>
        <v>0.33599999999999997</v>
      </c>
      <c r="J65" s="242">
        <f t="shared" si="3"/>
        <v>15</v>
      </c>
      <c r="K65" s="242">
        <f t="shared" si="3"/>
        <v>-1305.1043619999998</v>
      </c>
      <c r="L65" s="242">
        <f t="shared" si="3"/>
        <v>333778.20362999954</v>
      </c>
      <c r="M65" s="242">
        <f t="shared" si="3"/>
        <v>3.215150999999997</v>
      </c>
      <c r="N65" s="242">
        <f t="shared" si="3"/>
        <v>40</v>
      </c>
      <c r="O65" s="242">
        <f t="shared" si="3"/>
        <v>2726.9243489999999</v>
      </c>
      <c r="P65" s="242">
        <f t="shared" si="3"/>
        <v>949048.37230199878</v>
      </c>
      <c r="Q65" s="242">
        <f t="shared" si="3"/>
        <v>10.527442999999998</v>
      </c>
    </row>
    <row r="66" spans="1:17" ht="13">
      <c r="A66" s="9"/>
      <c r="B66" s="22"/>
      <c r="C66" s="22"/>
      <c r="D66" s="22"/>
      <c r="E66" s="22"/>
      <c r="F66" s="22"/>
      <c r="G66" s="22"/>
      <c r="H66" s="22"/>
      <c r="I66" s="22"/>
      <c r="J66" s="22"/>
      <c r="K66" s="22"/>
      <c r="L66" s="22"/>
      <c r="M66" s="22"/>
      <c r="N66" s="22"/>
      <c r="O66" s="22"/>
      <c r="P66" s="22"/>
      <c r="Q66" s="22"/>
    </row>
    <row r="67" spans="1:17">
      <c r="A67" s="1563" t="s">
        <v>657</v>
      </c>
      <c r="B67" s="1564"/>
      <c r="C67" s="1564"/>
      <c r="D67" s="1564"/>
      <c r="E67" s="1564"/>
      <c r="F67" s="1564"/>
      <c r="G67" s="1564"/>
      <c r="H67" s="1564"/>
      <c r="I67" s="1564"/>
      <c r="J67" s="1564"/>
      <c r="K67" s="1564"/>
      <c r="L67" s="1564"/>
      <c r="M67" s="1564"/>
      <c r="N67" s="1564"/>
      <c r="O67" s="1564"/>
      <c r="P67" s="1564"/>
      <c r="Q67" s="1565"/>
    </row>
    <row r="68" spans="1:17">
      <c r="A68" s="1430" t="s">
        <v>660</v>
      </c>
      <c r="B68" s="1430"/>
      <c r="C68" s="1430"/>
      <c r="D68" s="1430"/>
      <c r="E68" s="1430"/>
      <c r="F68" s="1430"/>
      <c r="G68" s="1430"/>
      <c r="H68" s="1430"/>
      <c r="I68" s="1430"/>
      <c r="J68" s="1430"/>
      <c r="K68" s="1430"/>
      <c r="L68" s="1430"/>
      <c r="M68" s="1430"/>
      <c r="N68" s="1430"/>
      <c r="O68" s="1430"/>
    </row>
    <row r="69" spans="1:17">
      <c r="A69" s="1430"/>
      <c r="B69" s="1430"/>
      <c r="C69" s="1430"/>
      <c r="D69" s="1430"/>
      <c r="E69" s="1430"/>
      <c r="F69" s="1430"/>
      <c r="G69" s="1430"/>
      <c r="H69" s="1430"/>
      <c r="I69" s="1430"/>
      <c r="J69" s="1430"/>
      <c r="K69" s="1430"/>
      <c r="L69" s="1430"/>
      <c r="M69" s="1430"/>
      <c r="N69" s="1430"/>
      <c r="O69" s="1430"/>
      <c r="P69" s="1430"/>
      <c r="Q69" s="1430"/>
    </row>
    <row r="70" spans="1:17">
      <c r="A70" s="209"/>
      <c r="B70" s="204"/>
      <c r="C70" s="204"/>
      <c r="D70" s="204"/>
      <c r="E70" s="204"/>
      <c r="F70" s="204"/>
      <c r="G70" s="204"/>
      <c r="H70" s="204"/>
      <c r="I70" s="204"/>
      <c r="J70" s="204"/>
      <c r="K70" s="204"/>
      <c r="L70" s="204"/>
      <c r="M70" s="204"/>
      <c r="N70" s="204"/>
      <c r="O70" s="204"/>
      <c r="P70" s="204"/>
      <c r="Q70" s="204"/>
    </row>
    <row r="71" spans="1:17" ht="15.5">
      <c r="A71" s="1552" t="s">
        <v>661</v>
      </c>
      <c r="B71" s="1553"/>
      <c r="C71" s="1553"/>
      <c r="D71" s="1553"/>
      <c r="E71" s="1553"/>
      <c r="F71" s="1553"/>
      <c r="G71" s="1553"/>
      <c r="H71" s="1553"/>
      <c r="I71" s="1554"/>
      <c r="J71" s="206"/>
      <c r="K71" s="206"/>
      <c r="L71" s="206"/>
      <c r="M71" s="206"/>
      <c r="N71" s="206"/>
      <c r="O71" s="206"/>
      <c r="P71" s="206"/>
      <c r="Q71" s="206"/>
    </row>
    <row r="72" spans="1:17" ht="13">
      <c r="A72" s="258"/>
      <c r="B72" s="1545" t="s">
        <v>633</v>
      </c>
      <c r="C72" s="1545"/>
      <c r="D72" s="1545"/>
      <c r="E72" s="1555"/>
      <c r="F72" s="1545" t="s">
        <v>662</v>
      </c>
      <c r="G72" s="1545"/>
      <c r="H72" s="1545"/>
      <c r="I72" s="1545"/>
      <c r="J72" s="1544" t="s">
        <v>663</v>
      </c>
      <c r="K72" s="1544"/>
      <c r="L72" s="1544"/>
      <c r="M72" s="1544"/>
      <c r="N72" s="1544" t="s">
        <v>9</v>
      </c>
      <c r="O72" s="1544"/>
      <c r="P72" s="1544"/>
      <c r="Q72" s="1544"/>
    </row>
    <row r="73" spans="1:17" ht="13">
      <c r="A73" s="1546" t="s">
        <v>655</v>
      </c>
      <c r="B73" s="1549" t="s">
        <v>636</v>
      </c>
      <c r="C73" s="18"/>
      <c r="D73" s="19"/>
      <c r="E73" s="20"/>
      <c r="F73" s="1549" t="s">
        <v>636</v>
      </c>
      <c r="G73" s="18"/>
      <c r="H73" s="19"/>
      <c r="I73" s="20"/>
      <c r="J73" s="1549" t="s">
        <v>636</v>
      </c>
      <c r="K73" s="18"/>
      <c r="L73" s="19"/>
      <c r="M73" s="20"/>
      <c r="N73" s="1549" t="s">
        <v>636</v>
      </c>
      <c r="O73" s="18"/>
      <c r="P73" s="19"/>
      <c r="Q73" s="20"/>
    </row>
    <row r="74" spans="1:17" ht="13">
      <c r="A74" s="1547"/>
      <c r="B74" s="1550"/>
      <c r="C74" s="1545" t="s">
        <v>637</v>
      </c>
      <c r="D74" s="1545"/>
      <c r="E74" s="1545"/>
      <c r="F74" s="1550"/>
      <c r="G74" s="1545" t="s">
        <v>637</v>
      </c>
      <c r="H74" s="1545"/>
      <c r="I74" s="1545"/>
      <c r="J74" s="1550"/>
      <c r="K74" s="1545" t="s">
        <v>637</v>
      </c>
      <c r="L74" s="1545"/>
      <c r="M74" s="1545"/>
      <c r="N74" s="1550"/>
      <c r="O74" s="1545" t="s">
        <v>637</v>
      </c>
      <c r="P74" s="1545"/>
      <c r="Q74" s="1545"/>
    </row>
    <row r="75" spans="1:17" ht="27" customHeight="1">
      <c r="A75" s="1548"/>
      <c r="B75" s="1551"/>
      <c r="C75" s="21" t="s">
        <v>638</v>
      </c>
      <c r="D75" s="205" t="s">
        <v>639</v>
      </c>
      <c r="E75" s="205" t="s">
        <v>206</v>
      </c>
      <c r="F75" s="1551"/>
      <c r="G75" s="21" t="s">
        <v>638</v>
      </c>
      <c r="H75" s="205" t="s">
        <v>639</v>
      </c>
      <c r="I75" s="205" t="s">
        <v>206</v>
      </c>
      <c r="J75" s="1551"/>
      <c r="K75" s="21" t="s">
        <v>638</v>
      </c>
      <c r="L75" s="205" t="s">
        <v>639</v>
      </c>
      <c r="M75" s="205" t="s">
        <v>206</v>
      </c>
      <c r="N75" s="1551"/>
      <c r="O75" s="21" t="s">
        <v>638</v>
      </c>
      <c r="P75" s="205" t="s">
        <v>639</v>
      </c>
      <c r="Q75" s="205" t="s">
        <v>206</v>
      </c>
    </row>
    <row r="76" spans="1:17">
      <c r="A76" s="59" t="s">
        <v>640</v>
      </c>
      <c r="B76" s="65">
        <v>14</v>
      </c>
      <c r="C76" s="63">
        <v>1128.5989378595455</v>
      </c>
      <c r="D76" s="63">
        <v>6286.4864774889529</v>
      </c>
      <c r="E76" s="63">
        <v>10.758059999999997</v>
      </c>
      <c r="F76" s="734"/>
      <c r="G76" s="734"/>
      <c r="H76" s="734"/>
      <c r="I76" s="734"/>
      <c r="J76" s="734"/>
      <c r="K76" s="734"/>
      <c r="L76" s="734"/>
      <c r="M76" s="734"/>
      <c r="N76" s="65">
        <v>14</v>
      </c>
      <c r="O76" s="63">
        <v>1128.5989378595455</v>
      </c>
      <c r="P76" s="63">
        <v>6286.4864774889529</v>
      </c>
      <c r="Q76" s="63">
        <v>10.758059999999997</v>
      </c>
    </row>
    <row r="77" spans="1:17">
      <c r="A77" s="59" t="s">
        <v>641</v>
      </c>
      <c r="B77" s="65">
        <v>30</v>
      </c>
      <c r="C77" s="63">
        <v>4800.1928941036331</v>
      </c>
      <c r="D77" s="63">
        <v>-6202.5701355405845</v>
      </c>
      <c r="E77" s="63">
        <v>21.890879999999996</v>
      </c>
      <c r="F77" s="734"/>
      <c r="G77" s="734"/>
      <c r="H77" s="734"/>
      <c r="I77" s="734"/>
      <c r="J77" s="734"/>
      <c r="K77" s="734"/>
      <c r="L77" s="734"/>
      <c r="M77" s="734"/>
      <c r="N77" s="65">
        <v>30</v>
      </c>
      <c r="O77" s="63">
        <v>4800.1928941036331</v>
      </c>
      <c r="P77" s="63">
        <v>-6202.5701355405845</v>
      </c>
      <c r="Q77" s="63">
        <v>21.890879999999996</v>
      </c>
    </row>
    <row r="78" spans="1:17">
      <c r="A78" s="59" t="s">
        <v>642</v>
      </c>
      <c r="B78" s="65">
        <v>20</v>
      </c>
      <c r="C78" s="63">
        <v>3058.6545341180699</v>
      </c>
      <c r="D78" s="63">
        <v>1882.6303697745918</v>
      </c>
      <c r="E78" s="63">
        <v>15.222059999999995</v>
      </c>
      <c r="F78" s="734"/>
      <c r="G78" s="734"/>
      <c r="H78" s="734"/>
      <c r="I78" s="734"/>
      <c r="J78" s="734"/>
      <c r="K78" s="734"/>
      <c r="L78" s="734"/>
      <c r="M78" s="734"/>
      <c r="N78" s="65">
        <v>20</v>
      </c>
      <c r="O78" s="63">
        <v>3058.6545341180699</v>
      </c>
      <c r="P78" s="63">
        <v>1882.6303697745918</v>
      </c>
      <c r="Q78" s="63">
        <v>15.222059999999995</v>
      </c>
    </row>
    <row r="79" spans="1:17">
      <c r="A79" s="59" t="s">
        <v>643</v>
      </c>
      <c r="B79" s="65">
        <v>20</v>
      </c>
      <c r="C79" s="63">
        <v>2680.7023239187511</v>
      </c>
      <c r="D79" s="63">
        <v>8406.5689082770295</v>
      </c>
      <c r="E79" s="63">
        <v>14.90436</v>
      </c>
      <c r="F79" s="734"/>
      <c r="G79" s="734"/>
      <c r="H79" s="734"/>
      <c r="I79" s="734"/>
      <c r="J79" s="734"/>
      <c r="K79" s="734"/>
      <c r="L79" s="734"/>
      <c r="M79" s="734"/>
      <c r="N79" s="65">
        <v>20</v>
      </c>
      <c r="O79" s="63">
        <v>2680.7023239187511</v>
      </c>
      <c r="P79" s="63">
        <v>8406.5689082770295</v>
      </c>
      <c r="Q79" s="63">
        <v>14.90436</v>
      </c>
    </row>
    <row r="80" spans="1:17">
      <c r="A80" s="59" t="s">
        <v>644</v>
      </c>
      <c r="B80" s="65">
        <v>37</v>
      </c>
      <c r="C80" s="63">
        <v>4212.496834705722</v>
      </c>
      <c r="D80" s="63">
        <v>6122.6407907504981</v>
      </c>
      <c r="E80" s="63">
        <v>23.995439999999999</v>
      </c>
      <c r="F80" s="734"/>
      <c r="G80" s="734"/>
      <c r="H80" s="734"/>
      <c r="I80" s="734"/>
      <c r="J80" s="734"/>
      <c r="K80" s="734"/>
      <c r="L80" s="734"/>
      <c r="M80" s="734"/>
      <c r="N80" s="65">
        <v>37</v>
      </c>
      <c r="O80" s="63">
        <v>4212.496834705722</v>
      </c>
      <c r="P80" s="63">
        <v>6122.6407907504981</v>
      </c>
      <c r="Q80" s="63">
        <v>23.995439999999999</v>
      </c>
    </row>
    <row r="81" spans="1:17">
      <c r="A81" s="59" t="s">
        <v>645</v>
      </c>
      <c r="B81" s="531">
        <v>31</v>
      </c>
      <c r="C81" s="531">
        <v>3195.5546137771489</v>
      </c>
      <c r="D81" s="531">
        <v>5421.1501730283635</v>
      </c>
      <c r="E81" s="531">
        <v>20.028540000000007</v>
      </c>
      <c r="F81" s="734"/>
      <c r="G81" s="734"/>
      <c r="H81" s="734"/>
      <c r="I81" s="734"/>
      <c r="J81" s="734"/>
      <c r="K81" s="734"/>
      <c r="L81" s="734"/>
      <c r="M81" s="734"/>
      <c r="N81" s="531">
        <v>31</v>
      </c>
      <c r="O81" s="531">
        <v>3195.5546137771489</v>
      </c>
      <c r="P81" s="531">
        <v>5421.1501730283635</v>
      </c>
      <c r="Q81" s="531">
        <v>20.028540000000007</v>
      </c>
    </row>
    <row r="82" spans="1:17">
      <c r="A82" s="59" t="s">
        <v>646</v>
      </c>
      <c r="B82" s="1033">
        <v>49</v>
      </c>
      <c r="C82" s="1033">
        <v>5367.3801724997575</v>
      </c>
      <c r="D82" s="1033">
        <v>6331.8707962216322</v>
      </c>
      <c r="E82" s="1033">
        <v>36.507419999999982</v>
      </c>
      <c r="F82" s="734"/>
      <c r="G82" s="734"/>
      <c r="H82" s="734"/>
      <c r="I82" s="734"/>
      <c r="J82" s="734"/>
      <c r="K82" s="734"/>
      <c r="L82" s="734"/>
      <c r="M82" s="734"/>
      <c r="N82" s="63">
        <v>49</v>
      </c>
      <c r="O82" s="63">
        <v>5367.3801724997575</v>
      </c>
      <c r="P82" s="63">
        <v>6331.8707962216322</v>
      </c>
      <c r="Q82" s="63">
        <v>36.507419999999982</v>
      </c>
    </row>
    <row r="83" spans="1:17">
      <c r="A83" s="59" t="s">
        <v>647</v>
      </c>
      <c r="B83" s="531"/>
      <c r="C83" s="531"/>
      <c r="D83" s="531"/>
      <c r="E83" s="531"/>
      <c r="F83" s="734"/>
      <c r="G83" s="734"/>
      <c r="H83" s="734"/>
      <c r="I83" s="734"/>
      <c r="J83" s="734"/>
      <c r="K83" s="734"/>
      <c r="L83" s="734"/>
      <c r="M83" s="734"/>
      <c r="N83" s="531"/>
      <c r="O83" s="531"/>
      <c r="P83" s="531"/>
      <c r="Q83" s="531"/>
    </row>
    <row r="84" spans="1:17">
      <c r="A84" s="59" t="s">
        <v>648</v>
      </c>
      <c r="B84" s="1259"/>
      <c r="C84" s="1033"/>
      <c r="D84" s="1033"/>
      <c r="E84" s="1033"/>
      <c r="F84" s="734"/>
      <c r="G84" s="734"/>
      <c r="H84" s="734"/>
      <c r="I84" s="734"/>
      <c r="J84" s="734"/>
      <c r="K84" s="734"/>
      <c r="L84" s="734"/>
      <c r="M84" s="734"/>
      <c r="N84" s="65"/>
      <c r="O84" s="63"/>
      <c r="P84" s="63"/>
      <c r="Q84" s="63"/>
    </row>
    <row r="85" spans="1:17">
      <c r="A85" s="59" t="s">
        <v>656</v>
      </c>
      <c r="B85" s="531"/>
      <c r="C85" s="531"/>
      <c r="D85" s="531"/>
      <c r="E85" s="531"/>
      <c r="F85" s="531"/>
      <c r="G85" s="531"/>
      <c r="H85" s="531"/>
      <c r="I85" s="531"/>
      <c r="J85" s="531"/>
      <c r="K85" s="531"/>
      <c r="L85" s="531"/>
      <c r="M85" s="531"/>
      <c r="N85" s="531"/>
      <c r="O85" s="531"/>
      <c r="P85" s="531"/>
      <c r="Q85" s="531"/>
    </row>
    <row r="86" spans="1:17">
      <c r="A86" s="59" t="s">
        <v>650</v>
      </c>
      <c r="B86" s="531"/>
      <c r="C86" s="531"/>
      <c r="D86" s="531"/>
      <c r="E86" s="531"/>
      <c r="F86" s="531"/>
      <c r="G86" s="531"/>
      <c r="H86" s="531"/>
      <c r="I86" s="531"/>
      <c r="J86" s="531"/>
      <c r="K86" s="531"/>
      <c r="L86" s="531"/>
      <c r="M86" s="531"/>
      <c r="N86" s="531"/>
      <c r="O86" s="531"/>
      <c r="P86" s="531"/>
      <c r="Q86" s="531"/>
    </row>
    <row r="87" spans="1:17" ht="13" thickBot="1">
      <c r="A87" s="712" t="s">
        <v>651</v>
      </c>
      <c r="B87" s="730"/>
      <c r="C87" s="730"/>
      <c r="D87" s="730"/>
      <c r="E87" s="730"/>
      <c r="F87" s="730"/>
      <c r="G87" s="730"/>
      <c r="H87" s="730"/>
      <c r="I87" s="730"/>
      <c r="J87" s="730"/>
      <c r="K87" s="730"/>
      <c r="L87" s="730"/>
      <c r="M87" s="730"/>
      <c r="N87" s="730"/>
      <c r="O87" s="730"/>
      <c r="P87" s="730"/>
      <c r="Q87" s="730"/>
    </row>
    <row r="88" spans="1:17" ht="13">
      <c r="A88" s="715" t="s">
        <v>652</v>
      </c>
      <c r="B88" s="242">
        <f>SUM(B76:B87)</f>
        <v>201</v>
      </c>
      <c r="C88" s="242">
        <f>SUM(C76:C87)</f>
        <v>24443.580310982627</v>
      </c>
      <c r="D88" s="242">
        <f t="shared" ref="D88:Q88" si="4">SUM(D76:D87)</f>
        <v>28248.777380000483</v>
      </c>
      <c r="E88" s="242">
        <f t="shared" ref="E88:M88" si="5">SUM(E76:E87)</f>
        <v>143.30676</v>
      </c>
      <c r="F88" s="242">
        <f t="shared" si="5"/>
        <v>0</v>
      </c>
      <c r="G88" s="242">
        <f t="shared" si="5"/>
        <v>0</v>
      </c>
      <c r="H88" s="242">
        <f t="shared" si="5"/>
        <v>0</v>
      </c>
      <c r="I88" s="242">
        <f t="shared" si="5"/>
        <v>0</v>
      </c>
      <c r="J88" s="242">
        <f t="shared" si="5"/>
        <v>0</v>
      </c>
      <c r="K88" s="242">
        <f t="shared" si="5"/>
        <v>0</v>
      </c>
      <c r="L88" s="242">
        <f t="shared" si="5"/>
        <v>0</v>
      </c>
      <c r="M88" s="242">
        <f t="shared" si="5"/>
        <v>0</v>
      </c>
      <c r="N88" s="242">
        <f t="shared" si="4"/>
        <v>201</v>
      </c>
      <c r="O88" s="242">
        <f t="shared" si="4"/>
        <v>24443.580310982627</v>
      </c>
      <c r="P88" s="242">
        <f t="shared" si="4"/>
        <v>28248.777380000483</v>
      </c>
      <c r="Q88" s="243">
        <f t="shared" si="4"/>
        <v>143.30676</v>
      </c>
    </row>
    <row r="89" spans="1:17" ht="13">
      <c r="A89" s="9"/>
      <c r="B89" s="22"/>
      <c r="C89" s="22"/>
      <c r="D89" s="22"/>
      <c r="E89" s="22"/>
      <c r="F89" s="22"/>
      <c r="G89" s="22"/>
      <c r="H89" s="22"/>
      <c r="I89" s="22"/>
      <c r="J89" s="22"/>
      <c r="K89" s="22"/>
      <c r="L89" s="22"/>
      <c r="M89" s="22"/>
      <c r="N89" s="22"/>
      <c r="O89" s="22"/>
      <c r="P89" s="22"/>
      <c r="Q89" s="23"/>
    </row>
    <row r="90" spans="1:17" ht="13">
      <c r="A90" t="s">
        <v>664</v>
      </c>
      <c r="B90" s="22"/>
      <c r="C90" s="22"/>
      <c r="D90" s="22"/>
      <c r="E90" s="22"/>
      <c r="F90" s="22"/>
      <c r="G90" s="22"/>
      <c r="H90" s="22"/>
      <c r="I90" s="22"/>
      <c r="J90" s="22"/>
      <c r="K90" s="22"/>
      <c r="L90" s="22"/>
      <c r="M90" s="22"/>
      <c r="N90" s="22"/>
      <c r="O90" s="22"/>
      <c r="P90" s="22"/>
      <c r="Q90" s="23"/>
    </row>
    <row r="91" spans="1:17">
      <c r="A91" s="1430" t="s">
        <v>665</v>
      </c>
      <c r="B91" s="1430"/>
      <c r="C91" s="1430"/>
      <c r="D91" s="1430"/>
      <c r="E91" s="1430"/>
      <c r="F91" s="1430"/>
      <c r="G91" s="1430"/>
      <c r="H91" s="1430"/>
      <c r="I91" s="1430"/>
      <c r="J91" s="1430"/>
      <c r="K91" s="1430"/>
      <c r="L91" s="1430"/>
      <c r="M91" s="1430"/>
      <c r="N91" s="1430"/>
      <c r="O91" s="1430"/>
      <c r="P91" s="1430"/>
      <c r="Q91" s="1430"/>
    </row>
    <row r="92" spans="1:17">
      <c r="A92" s="1430"/>
      <c r="B92" s="1430"/>
      <c r="C92" s="1430"/>
      <c r="D92" s="1430"/>
      <c r="E92" s="1430"/>
      <c r="F92" s="1430"/>
      <c r="G92" s="1430"/>
      <c r="H92" s="1430"/>
      <c r="I92" s="1430"/>
      <c r="J92" s="1430"/>
      <c r="K92" s="1430"/>
      <c r="L92" s="1430"/>
      <c r="M92" s="1430"/>
      <c r="N92" s="1430"/>
      <c r="O92" s="1430"/>
      <c r="P92" s="1430"/>
      <c r="Q92" s="1430"/>
    </row>
    <row r="93" spans="1:17" ht="13.5" customHeight="1">
      <c r="A93" s="1442" t="s">
        <v>666</v>
      </c>
      <c r="B93" s="1442"/>
      <c r="C93" s="1442"/>
      <c r="D93" s="1442"/>
      <c r="E93" s="1442"/>
      <c r="F93" s="1442"/>
      <c r="G93" s="1442"/>
      <c r="H93" s="1442"/>
      <c r="I93" s="1442"/>
      <c r="J93" s="1442"/>
      <c r="K93" s="1442"/>
      <c r="L93" s="1442"/>
      <c r="M93" s="1442"/>
      <c r="N93" s="1442"/>
      <c r="O93" s="1442"/>
      <c r="P93" s="1442"/>
      <c r="Q93" s="1442"/>
    </row>
    <row r="94" spans="1:17">
      <c r="A94" s="180"/>
      <c r="B94" s="180"/>
      <c r="C94" s="180"/>
      <c r="D94" s="180"/>
      <c r="E94" s="180"/>
      <c r="F94" s="180"/>
      <c r="G94" s="180"/>
      <c r="H94" s="180"/>
      <c r="I94" s="180"/>
      <c r="J94" s="180"/>
      <c r="K94" s="180"/>
      <c r="L94" s="180"/>
      <c r="M94" s="180"/>
      <c r="N94" s="180"/>
      <c r="O94" s="180"/>
      <c r="P94" s="180"/>
      <c r="Q94" s="180"/>
    </row>
    <row r="95" spans="1:17">
      <c r="A95" s="1563" t="s">
        <v>667</v>
      </c>
      <c r="B95" s="1564"/>
      <c r="C95" s="1564"/>
      <c r="D95" s="1564"/>
      <c r="E95" s="1564"/>
      <c r="F95" s="1564"/>
      <c r="G95" s="1564"/>
      <c r="H95" s="1564"/>
      <c r="I95" s="1564"/>
      <c r="J95" s="1564"/>
      <c r="K95" s="1564"/>
      <c r="L95" s="1564"/>
      <c r="M95" s="1564"/>
      <c r="N95" s="1564"/>
      <c r="O95" s="1564"/>
      <c r="P95" s="1564"/>
      <c r="Q95" s="1565"/>
    </row>
    <row r="96" spans="1:17">
      <c r="A96" s="1430" t="s">
        <v>668</v>
      </c>
      <c r="B96" s="1430"/>
      <c r="C96" s="1430"/>
      <c r="D96" s="1430"/>
      <c r="E96" s="1430"/>
      <c r="F96" s="1430"/>
      <c r="G96" s="1430"/>
      <c r="H96" s="1430"/>
      <c r="I96" s="1430"/>
      <c r="J96" s="1430"/>
      <c r="K96" s="1430"/>
      <c r="L96" s="1430"/>
      <c r="M96" s="1430"/>
      <c r="N96" s="1430"/>
      <c r="O96" s="1430"/>
    </row>
    <row r="97" spans="1:17" ht="13">
      <c r="A97" s="9"/>
      <c r="B97" s="22"/>
      <c r="C97" s="22"/>
      <c r="D97" s="22"/>
      <c r="E97" s="22"/>
      <c r="F97" s="22"/>
      <c r="G97" s="22"/>
      <c r="H97" s="22"/>
      <c r="I97" s="22"/>
      <c r="J97" s="22"/>
      <c r="K97" s="22"/>
      <c r="L97" s="22"/>
      <c r="M97" s="22"/>
      <c r="N97" s="22"/>
      <c r="O97" s="22"/>
      <c r="P97" s="22"/>
      <c r="Q97" s="23"/>
    </row>
    <row r="98" spans="1:17" ht="13">
      <c r="A98" s="9"/>
      <c r="B98" s="22"/>
      <c r="C98" s="650"/>
      <c r="D98" s="650"/>
      <c r="E98" s="650"/>
      <c r="F98" s="22"/>
      <c r="G98" s="22"/>
      <c r="H98" s="22"/>
      <c r="I98" s="22"/>
      <c r="J98" s="22"/>
      <c r="K98" s="22"/>
      <c r="L98" s="22"/>
      <c r="M98" s="22"/>
      <c r="N98" s="22"/>
      <c r="O98" s="22"/>
      <c r="P98" s="22"/>
      <c r="Q98" s="23"/>
    </row>
    <row r="99" spans="1:17" ht="15.5">
      <c r="A99" s="1552" t="s">
        <v>669</v>
      </c>
      <c r="B99" s="1553"/>
      <c r="C99" s="1553"/>
      <c r="D99" s="1553"/>
      <c r="E99" s="1553"/>
      <c r="F99" s="1553"/>
      <c r="G99" s="1553"/>
      <c r="H99" s="1553"/>
      <c r="I99" s="1554"/>
      <c r="J99" s="206"/>
      <c r="K99" s="206"/>
      <c r="L99" s="206"/>
      <c r="M99" s="206"/>
      <c r="N99" s="206"/>
      <c r="O99" s="206"/>
      <c r="P99" s="206"/>
      <c r="Q99" s="206"/>
    </row>
    <row r="100" spans="1:17" ht="13">
      <c r="A100" s="258"/>
      <c r="B100" s="1545" t="s">
        <v>633</v>
      </c>
      <c r="C100" s="1545"/>
      <c r="D100" s="1545"/>
      <c r="E100" s="1555"/>
      <c r="F100" s="1545" t="s">
        <v>634</v>
      </c>
      <c r="G100" s="1545"/>
      <c r="H100" s="1545"/>
      <c r="I100" s="1545"/>
      <c r="J100" s="1544" t="s">
        <v>635</v>
      </c>
      <c r="K100" s="1544"/>
      <c r="L100" s="1544"/>
      <c r="M100" s="1544"/>
      <c r="N100" s="1544" t="s">
        <v>9</v>
      </c>
      <c r="O100" s="1544"/>
      <c r="P100" s="1544"/>
      <c r="Q100" s="1544"/>
    </row>
    <row r="101" spans="1:17" ht="13">
      <c r="A101" s="1546" t="s">
        <v>655</v>
      </c>
      <c r="B101" s="1549" t="s">
        <v>636</v>
      </c>
      <c r="C101" s="18"/>
      <c r="D101" s="19"/>
      <c r="E101" s="20"/>
      <c r="F101" s="1549" t="s">
        <v>636</v>
      </c>
      <c r="G101" s="18"/>
      <c r="H101" s="19"/>
      <c r="I101" s="20"/>
      <c r="J101" s="1549" t="s">
        <v>636</v>
      </c>
      <c r="K101" s="18"/>
      <c r="L101" s="19"/>
      <c r="M101" s="20"/>
      <c r="N101" s="1549" t="s">
        <v>636</v>
      </c>
      <c r="O101" s="18"/>
      <c r="P101" s="19"/>
      <c r="Q101" s="20"/>
    </row>
    <row r="102" spans="1:17" ht="13">
      <c r="A102" s="1547"/>
      <c r="B102" s="1550"/>
      <c r="C102" s="1545" t="s">
        <v>637</v>
      </c>
      <c r="D102" s="1545"/>
      <c r="E102" s="1545"/>
      <c r="F102" s="1550"/>
      <c r="G102" s="1545" t="s">
        <v>637</v>
      </c>
      <c r="H102" s="1545"/>
      <c r="I102" s="1545"/>
      <c r="J102" s="1550"/>
      <c r="K102" s="1545" t="s">
        <v>637</v>
      </c>
      <c r="L102" s="1545"/>
      <c r="M102" s="1545"/>
      <c r="N102" s="1550"/>
      <c r="O102" s="1545" t="s">
        <v>637</v>
      </c>
      <c r="P102" s="1545"/>
      <c r="Q102" s="1545"/>
    </row>
    <row r="103" spans="1:17" ht="13">
      <c r="A103" s="1548"/>
      <c r="B103" s="1551"/>
      <c r="C103" s="21" t="s">
        <v>638</v>
      </c>
      <c r="D103" s="205" t="s">
        <v>639</v>
      </c>
      <c r="E103" s="205" t="s">
        <v>206</v>
      </c>
      <c r="F103" s="1551"/>
      <c r="G103" s="21" t="s">
        <v>638</v>
      </c>
      <c r="H103" s="205" t="s">
        <v>639</v>
      </c>
      <c r="I103" s="205" t="s">
        <v>206</v>
      </c>
      <c r="J103" s="1551"/>
      <c r="K103" s="21" t="s">
        <v>638</v>
      </c>
      <c r="L103" s="205" t="s">
        <v>639</v>
      </c>
      <c r="M103" s="205" t="s">
        <v>206</v>
      </c>
      <c r="N103" s="1551"/>
      <c r="O103" s="21" t="s">
        <v>638</v>
      </c>
      <c r="P103" s="205" t="s">
        <v>639</v>
      </c>
      <c r="Q103" s="205" t="s">
        <v>206</v>
      </c>
    </row>
    <row r="104" spans="1:17">
      <c r="A104" s="59" t="s">
        <v>640</v>
      </c>
      <c r="B104" s="64">
        <v>0</v>
      </c>
      <c r="C104" s="63">
        <v>0</v>
      </c>
      <c r="D104" s="63">
        <v>0</v>
      </c>
      <c r="E104" s="63">
        <v>0</v>
      </c>
      <c r="F104" s="63">
        <v>0</v>
      </c>
      <c r="G104" s="63">
        <v>0</v>
      </c>
      <c r="H104" s="63">
        <v>0</v>
      </c>
      <c r="I104" s="63">
        <v>0</v>
      </c>
      <c r="J104" s="63">
        <v>0</v>
      </c>
      <c r="K104" s="63">
        <v>0</v>
      </c>
      <c r="L104" s="63">
        <v>0</v>
      </c>
      <c r="M104" s="63">
        <v>0</v>
      </c>
      <c r="N104" s="63">
        <v>0</v>
      </c>
      <c r="O104" s="63">
        <v>0</v>
      </c>
      <c r="P104" s="63">
        <v>0</v>
      </c>
      <c r="Q104" s="63">
        <v>0</v>
      </c>
    </row>
    <row r="105" spans="1:17">
      <c r="A105" s="59" t="s">
        <v>641</v>
      </c>
      <c r="B105" s="64">
        <v>0</v>
      </c>
      <c r="C105" s="63">
        <v>0</v>
      </c>
      <c r="D105" s="63">
        <v>0</v>
      </c>
      <c r="E105" s="63">
        <v>0</v>
      </c>
      <c r="F105" s="63">
        <v>0</v>
      </c>
      <c r="G105" s="63">
        <v>0</v>
      </c>
      <c r="H105" s="63">
        <v>0</v>
      </c>
      <c r="I105" s="63">
        <v>0</v>
      </c>
      <c r="J105" s="63">
        <v>0</v>
      </c>
      <c r="K105" s="63">
        <v>0</v>
      </c>
      <c r="L105" s="63">
        <v>0</v>
      </c>
      <c r="M105" s="63">
        <v>0</v>
      </c>
      <c r="N105" s="63">
        <v>0</v>
      </c>
      <c r="O105" s="63">
        <v>0</v>
      </c>
      <c r="P105" s="63">
        <v>0</v>
      </c>
      <c r="Q105" s="63">
        <v>0</v>
      </c>
    </row>
    <row r="106" spans="1:17">
      <c r="A106" s="59" t="s">
        <v>642</v>
      </c>
      <c r="B106" s="65">
        <v>0</v>
      </c>
      <c r="C106" s="63">
        <v>0</v>
      </c>
      <c r="D106" s="63">
        <v>0</v>
      </c>
      <c r="E106" s="63">
        <v>0</v>
      </c>
      <c r="F106" s="63">
        <v>0</v>
      </c>
      <c r="G106" s="63">
        <v>0</v>
      </c>
      <c r="H106" s="63">
        <v>0</v>
      </c>
      <c r="I106" s="63">
        <v>0</v>
      </c>
      <c r="J106" s="63">
        <v>0</v>
      </c>
      <c r="K106" s="63">
        <v>0</v>
      </c>
      <c r="L106" s="63">
        <v>0</v>
      </c>
      <c r="M106" s="63">
        <v>0</v>
      </c>
      <c r="N106" s="63">
        <v>0</v>
      </c>
      <c r="O106" s="63">
        <v>0</v>
      </c>
      <c r="P106" s="63">
        <v>0</v>
      </c>
      <c r="Q106" s="63">
        <v>0</v>
      </c>
    </row>
    <row r="107" spans="1:17">
      <c r="A107" s="59" t="s">
        <v>643</v>
      </c>
      <c r="B107" s="65">
        <v>0</v>
      </c>
      <c r="C107" s="63">
        <v>0</v>
      </c>
      <c r="D107" s="63">
        <v>0</v>
      </c>
      <c r="E107" s="63">
        <v>0</v>
      </c>
      <c r="F107" s="63">
        <v>0</v>
      </c>
      <c r="G107" s="63">
        <v>0</v>
      </c>
      <c r="H107" s="63">
        <v>0</v>
      </c>
      <c r="I107" s="63">
        <v>0</v>
      </c>
      <c r="J107" s="63">
        <v>0</v>
      </c>
      <c r="K107" s="63">
        <v>0</v>
      </c>
      <c r="L107" s="63">
        <v>0</v>
      </c>
      <c r="M107" s="63">
        <v>0</v>
      </c>
      <c r="N107" s="63">
        <v>0</v>
      </c>
      <c r="O107" s="63">
        <v>0</v>
      </c>
      <c r="P107" s="63">
        <v>0</v>
      </c>
      <c r="Q107" s="63">
        <v>0</v>
      </c>
    </row>
    <row r="108" spans="1:17">
      <c r="A108" s="59" t="s">
        <v>644</v>
      </c>
      <c r="B108" s="65">
        <v>0</v>
      </c>
      <c r="C108" s="63">
        <v>0</v>
      </c>
      <c r="D108" s="63">
        <v>0</v>
      </c>
      <c r="E108" s="63">
        <v>0</v>
      </c>
      <c r="F108" s="63">
        <v>0</v>
      </c>
      <c r="G108" s="63">
        <v>0</v>
      </c>
      <c r="H108" s="63">
        <v>0</v>
      </c>
      <c r="I108" s="63">
        <v>0</v>
      </c>
      <c r="J108" s="63">
        <v>0</v>
      </c>
      <c r="K108" s="63">
        <v>0</v>
      </c>
      <c r="L108" s="63">
        <v>0</v>
      </c>
      <c r="M108" s="63">
        <v>0</v>
      </c>
      <c r="N108" s="63">
        <v>0</v>
      </c>
      <c r="O108" s="63">
        <v>0</v>
      </c>
      <c r="P108" s="63">
        <v>0</v>
      </c>
      <c r="Q108" s="63">
        <v>0</v>
      </c>
    </row>
    <row r="109" spans="1:17">
      <c r="A109" s="59" t="s">
        <v>645</v>
      </c>
      <c r="B109" s="65">
        <v>0</v>
      </c>
      <c r="C109" s="63">
        <v>0</v>
      </c>
      <c r="D109" s="63">
        <v>0</v>
      </c>
      <c r="E109" s="63">
        <v>0</v>
      </c>
      <c r="F109" s="63">
        <v>0</v>
      </c>
      <c r="G109" s="63">
        <v>0</v>
      </c>
      <c r="H109" s="63">
        <v>0</v>
      </c>
      <c r="I109" s="63">
        <v>0</v>
      </c>
      <c r="J109" s="63">
        <v>0</v>
      </c>
      <c r="K109" s="63">
        <v>0</v>
      </c>
      <c r="L109" s="63">
        <v>0</v>
      </c>
      <c r="M109" s="63">
        <v>0</v>
      </c>
      <c r="N109" s="63">
        <v>0</v>
      </c>
      <c r="O109" s="63">
        <v>0</v>
      </c>
      <c r="P109" s="63">
        <v>0</v>
      </c>
      <c r="Q109" s="63">
        <v>0</v>
      </c>
    </row>
    <row r="110" spans="1:17">
      <c r="A110" s="59" t="s">
        <v>646</v>
      </c>
      <c r="B110" s="65">
        <v>0</v>
      </c>
      <c r="C110" s="63">
        <v>0</v>
      </c>
      <c r="D110" s="63">
        <v>0</v>
      </c>
      <c r="E110" s="63">
        <v>0</v>
      </c>
      <c r="F110" s="63">
        <v>0</v>
      </c>
      <c r="G110" s="63">
        <v>0</v>
      </c>
      <c r="H110" s="63">
        <v>0</v>
      </c>
      <c r="I110" s="63">
        <v>0</v>
      </c>
      <c r="J110" s="63">
        <v>0</v>
      </c>
      <c r="K110" s="63">
        <v>0</v>
      </c>
      <c r="L110" s="63">
        <v>0</v>
      </c>
      <c r="M110" s="63">
        <v>0</v>
      </c>
      <c r="N110" s="63">
        <v>0</v>
      </c>
      <c r="O110" s="63">
        <v>0</v>
      </c>
      <c r="P110" s="63">
        <v>0</v>
      </c>
      <c r="Q110" s="63">
        <v>0</v>
      </c>
    </row>
    <row r="111" spans="1:17">
      <c r="A111" s="59" t="s">
        <v>647</v>
      </c>
      <c r="B111" s="65">
        <v>0</v>
      </c>
      <c r="C111" s="63">
        <v>0</v>
      </c>
      <c r="D111" s="63">
        <v>0</v>
      </c>
      <c r="E111" s="63">
        <v>0</v>
      </c>
      <c r="F111" s="63">
        <v>0</v>
      </c>
      <c r="G111" s="63">
        <v>0</v>
      </c>
      <c r="H111" s="63">
        <v>0</v>
      </c>
      <c r="I111" s="63">
        <v>0</v>
      </c>
      <c r="J111" s="63">
        <v>0</v>
      </c>
      <c r="K111" s="63">
        <v>0</v>
      </c>
      <c r="L111" s="63">
        <v>0</v>
      </c>
      <c r="M111" s="63">
        <v>0</v>
      </c>
      <c r="N111" s="63">
        <v>0</v>
      </c>
      <c r="O111" s="63">
        <v>0</v>
      </c>
      <c r="P111" s="63">
        <v>0</v>
      </c>
      <c r="Q111" s="63">
        <v>0</v>
      </c>
    </row>
    <row r="112" spans="1:17">
      <c r="A112" s="59" t="s">
        <v>648</v>
      </c>
      <c r="B112" s="65">
        <v>0</v>
      </c>
      <c r="C112" s="63">
        <v>0</v>
      </c>
      <c r="D112" s="63">
        <v>0</v>
      </c>
      <c r="E112" s="63">
        <v>0</v>
      </c>
      <c r="F112" s="63">
        <v>0</v>
      </c>
      <c r="G112" s="63">
        <v>0</v>
      </c>
      <c r="H112" s="63">
        <v>0</v>
      </c>
      <c r="I112" s="63">
        <v>0</v>
      </c>
      <c r="J112" s="63">
        <v>0</v>
      </c>
      <c r="K112" s="63">
        <v>0</v>
      </c>
      <c r="L112" s="63">
        <v>0</v>
      </c>
      <c r="M112" s="63">
        <v>0</v>
      </c>
      <c r="N112" s="63">
        <v>0</v>
      </c>
      <c r="O112" s="63">
        <v>0</v>
      </c>
      <c r="P112" s="63">
        <v>0</v>
      </c>
      <c r="Q112" s="63">
        <v>0</v>
      </c>
    </row>
    <row r="113" spans="1:17">
      <c r="A113" s="59" t="s">
        <v>656</v>
      </c>
      <c r="B113" s="65">
        <v>0</v>
      </c>
      <c r="C113" s="63">
        <v>0</v>
      </c>
      <c r="D113" s="63">
        <v>0</v>
      </c>
      <c r="E113" s="63">
        <v>0</v>
      </c>
      <c r="F113" s="63">
        <v>0</v>
      </c>
      <c r="G113" s="63">
        <v>0</v>
      </c>
      <c r="H113" s="63">
        <v>0</v>
      </c>
      <c r="I113" s="63">
        <v>0</v>
      </c>
      <c r="J113" s="63">
        <v>0</v>
      </c>
      <c r="K113" s="63">
        <v>0</v>
      </c>
      <c r="L113" s="63">
        <v>0</v>
      </c>
      <c r="M113" s="63">
        <v>0</v>
      </c>
      <c r="N113" s="63">
        <v>0</v>
      </c>
      <c r="O113" s="63">
        <v>0</v>
      </c>
      <c r="P113" s="63">
        <v>0</v>
      </c>
      <c r="Q113" s="63">
        <v>0</v>
      </c>
    </row>
    <row r="114" spans="1:17">
      <c r="A114" s="59" t="s">
        <v>650</v>
      </c>
      <c r="B114" s="65">
        <v>0</v>
      </c>
      <c r="C114" s="63">
        <v>0</v>
      </c>
      <c r="D114" s="63">
        <v>0</v>
      </c>
      <c r="E114" s="63">
        <v>0</v>
      </c>
      <c r="F114" s="63">
        <v>0</v>
      </c>
      <c r="G114" s="63">
        <v>0</v>
      </c>
      <c r="H114" s="63">
        <v>0</v>
      </c>
      <c r="I114" s="63">
        <v>0</v>
      </c>
      <c r="J114" s="63">
        <v>0</v>
      </c>
      <c r="K114" s="63">
        <v>0</v>
      </c>
      <c r="L114" s="63">
        <v>0</v>
      </c>
      <c r="M114" s="63">
        <v>0</v>
      </c>
      <c r="N114" s="63">
        <v>0</v>
      </c>
      <c r="O114" s="63">
        <v>0</v>
      </c>
      <c r="P114" s="63">
        <v>0</v>
      </c>
      <c r="Q114" s="63">
        <v>0</v>
      </c>
    </row>
    <row r="115" spans="1:17" ht="13" thickBot="1">
      <c r="A115" s="12" t="s">
        <v>651</v>
      </c>
      <c r="B115" s="730">
        <v>0</v>
      </c>
      <c r="C115" s="730">
        <v>0</v>
      </c>
      <c r="D115" s="730">
        <v>0</v>
      </c>
      <c r="E115" s="730">
        <v>0</v>
      </c>
      <c r="F115" s="730">
        <v>0</v>
      </c>
      <c r="G115" s="730">
        <v>0</v>
      </c>
      <c r="H115" s="730">
        <v>0</v>
      </c>
      <c r="I115" s="730">
        <v>0</v>
      </c>
      <c r="J115" s="730">
        <v>0</v>
      </c>
      <c r="K115" s="730">
        <v>0</v>
      </c>
      <c r="L115" s="730">
        <v>0</v>
      </c>
      <c r="M115" s="730">
        <v>0</v>
      </c>
      <c r="N115" s="1024">
        <v>0</v>
      </c>
      <c r="O115" s="1025">
        <v>0</v>
      </c>
      <c r="P115" s="1025">
        <v>0</v>
      </c>
      <c r="Q115" s="1026">
        <v>0</v>
      </c>
    </row>
    <row r="116" spans="1:17" ht="13">
      <c r="A116" s="10" t="s">
        <v>652</v>
      </c>
      <c r="B116" s="11">
        <f>SUM(B104:B115)</f>
        <v>0</v>
      </c>
      <c r="C116" s="11">
        <f t="shared" ref="C116:Q116" si="6">SUM(C104:C115)</f>
        <v>0</v>
      </c>
      <c r="D116" s="11">
        <f t="shared" si="6"/>
        <v>0</v>
      </c>
      <c r="E116" s="11">
        <f t="shared" si="6"/>
        <v>0</v>
      </c>
      <c r="F116" s="11">
        <f t="shared" si="6"/>
        <v>0</v>
      </c>
      <c r="G116" s="11">
        <f t="shared" si="6"/>
        <v>0</v>
      </c>
      <c r="H116" s="11">
        <f t="shared" si="6"/>
        <v>0</v>
      </c>
      <c r="I116" s="11">
        <f t="shared" si="6"/>
        <v>0</v>
      </c>
      <c r="J116" s="11">
        <f t="shared" si="6"/>
        <v>0</v>
      </c>
      <c r="K116" s="11">
        <f t="shared" si="6"/>
        <v>0</v>
      </c>
      <c r="L116" s="11">
        <f t="shared" si="6"/>
        <v>0</v>
      </c>
      <c r="M116" s="11">
        <f t="shared" si="6"/>
        <v>0</v>
      </c>
      <c r="N116" s="11">
        <f t="shared" si="6"/>
        <v>0</v>
      </c>
      <c r="O116" s="11">
        <f t="shared" si="6"/>
        <v>0</v>
      </c>
      <c r="P116" s="11">
        <f t="shared" si="6"/>
        <v>0</v>
      </c>
      <c r="Q116" s="13">
        <f t="shared" si="6"/>
        <v>0</v>
      </c>
    </row>
    <row r="117" spans="1:17" ht="13">
      <c r="A117" s="9"/>
      <c r="B117" s="22"/>
      <c r="C117" s="22"/>
      <c r="D117" s="22"/>
      <c r="E117" s="22"/>
      <c r="F117" s="22"/>
      <c r="G117" s="22"/>
      <c r="H117" s="22"/>
      <c r="I117" s="22"/>
      <c r="J117" s="22"/>
      <c r="K117" s="22"/>
      <c r="L117" s="22"/>
      <c r="M117" s="22"/>
      <c r="N117" s="22"/>
      <c r="O117" s="22"/>
      <c r="P117" s="22"/>
      <c r="Q117" s="23"/>
    </row>
    <row r="118" spans="1:17" ht="15.5">
      <c r="A118" s="1552" t="s">
        <v>670</v>
      </c>
      <c r="B118" s="1553"/>
      <c r="C118" s="1553"/>
      <c r="D118" s="1553"/>
      <c r="E118" s="1553"/>
      <c r="F118" s="1553"/>
      <c r="G118" s="1553"/>
      <c r="H118" s="1553"/>
      <c r="I118" s="1554"/>
      <c r="J118" s="206"/>
      <c r="K118" s="206"/>
      <c r="L118" s="206"/>
      <c r="M118" s="206"/>
      <c r="N118" s="206"/>
      <c r="O118" s="206"/>
      <c r="P118" s="206"/>
      <c r="Q118" s="206"/>
    </row>
    <row r="119" spans="1:17" ht="13">
      <c r="A119" s="258"/>
      <c r="B119" s="1545" t="s">
        <v>633</v>
      </c>
      <c r="C119" s="1545"/>
      <c r="D119" s="1545"/>
      <c r="E119" s="1555"/>
      <c r="F119" s="1545" t="s">
        <v>634</v>
      </c>
      <c r="G119" s="1545"/>
      <c r="H119" s="1545"/>
      <c r="I119" s="1545"/>
      <c r="J119" s="1544" t="s">
        <v>635</v>
      </c>
      <c r="K119" s="1544"/>
      <c r="L119" s="1544"/>
      <c r="M119" s="1544"/>
      <c r="N119" s="1544" t="s">
        <v>9</v>
      </c>
      <c r="O119" s="1544"/>
      <c r="P119" s="1544"/>
      <c r="Q119" s="1544"/>
    </row>
    <row r="120" spans="1:17" ht="13">
      <c r="A120" s="1546" t="s">
        <v>655</v>
      </c>
      <c r="B120" s="1549" t="s">
        <v>636</v>
      </c>
      <c r="C120" s="18"/>
      <c r="D120" s="19"/>
      <c r="E120" s="20"/>
      <c r="F120" s="1549" t="s">
        <v>636</v>
      </c>
      <c r="G120" s="18"/>
      <c r="H120" s="19"/>
      <c r="I120" s="20"/>
      <c r="J120" s="1549" t="s">
        <v>636</v>
      </c>
      <c r="K120" s="18"/>
      <c r="L120" s="19"/>
      <c r="M120" s="20"/>
      <c r="N120" s="1549" t="s">
        <v>636</v>
      </c>
      <c r="O120" s="18"/>
      <c r="P120" s="19"/>
      <c r="Q120" s="20"/>
    </row>
    <row r="121" spans="1:17" ht="13">
      <c r="A121" s="1547"/>
      <c r="B121" s="1550"/>
      <c r="C121" s="1545" t="s">
        <v>637</v>
      </c>
      <c r="D121" s="1545"/>
      <c r="E121" s="1545"/>
      <c r="F121" s="1550"/>
      <c r="G121" s="1545" t="s">
        <v>637</v>
      </c>
      <c r="H121" s="1545"/>
      <c r="I121" s="1545"/>
      <c r="J121" s="1550"/>
      <c r="K121" s="1545" t="s">
        <v>637</v>
      </c>
      <c r="L121" s="1545"/>
      <c r="M121" s="1545"/>
      <c r="N121" s="1550"/>
      <c r="O121" s="1545" t="s">
        <v>637</v>
      </c>
      <c r="P121" s="1545"/>
      <c r="Q121" s="1545"/>
    </row>
    <row r="122" spans="1:17" ht="13">
      <c r="A122" s="1548"/>
      <c r="B122" s="1551"/>
      <c r="C122" s="21" t="s">
        <v>638</v>
      </c>
      <c r="D122" s="205" t="s">
        <v>639</v>
      </c>
      <c r="E122" s="205" t="s">
        <v>206</v>
      </c>
      <c r="F122" s="1551"/>
      <c r="G122" s="21" t="s">
        <v>638</v>
      </c>
      <c r="H122" s="205" t="s">
        <v>639</v>
      </c>
      <c r="I122" s="205" t="s">
        <v>206</v>
      </c>
      <c r="J122" s="1551"/>
      <c r="K122" s="21" t="s">
        <v>638</v>
      </c>
      <c r="L122" s="205" t="s">
        <v>639</v>
      </c>
      <c r="M122" s="205" t="s">
        <v>206</v>
      </c>
      <c r="N122" s="1551"/>
      <c r="O122" s="21" t="s">
        <v>638</v>
      </c>
      <c r="P122" s="205" t="s">
        <v>639</v>
      </c>
      <c r="Q122" s="205" t="s">
        <v>206</v>
      </c>
    </row>
    <row r="123" spans="1:17">
      <c r="A123" s="59" t="s">
        <v>640</v>
      </c>
      <c r="B123" s="64">
        <v>0</v>
      </c>
      <c r="C123" s="63">
        <v>0</v>
      </c>
      <c r="D123" s="63">
        <v>0</v>
      </c>
      <c r="E123" s="63">
        <v>0</v>
      </c>
      <c r="F123" s="63">
        <v>0</v>
      </c>
      <c r="G123" s="63">
        <v>0</v>
      </c>
      <c r="H123" s="63">
        <v>0</v>
      </c>
      <c r="I123" s="63">
        <v>0</v>
      </c>
      <c r="J123" s="63">
        <v>0</v>
      </c>
      <c r="K123" s="63">
        <v>0</v>
      </c>
      <c r="L123" s="63">
        <v>0</v>
      </c>
      <c r="M123" s="63">
        <v>0</v>
      </c>
      <c r="N123" s="63">
        <v>0</v>
      </c>
      <c r="O123" s="63">
        <v>0</v>
      </c>
      <c r="P123" s="63">
        <v>0</v>
      </c>
      <c r="Q123" s="63">
        <v>0</v>
      </c>
    </row>
    <row r="124" spans="1:17">
      <c r="A124" s="59" t="s">
        <v>641</v>
      </c>
      <c r="B124" s="64">
        <v>0</v>
      </c>
      <c r="C124" s="63">
        <v>0</v>
      </c>
      <c r="D124" s="63">
        <v>0</v>
      </c>
      <c r="E124" s="63">
        <v>0</v>
      </c>
      <c r="F124" s="63">
        <v>0</v>
      </c>
      <c r="G124" s="63">
        <v>0</v>
      </c>
      <c r="H124" s="63">
        <v>0</v>
      </c>
      <c r="I124" s="63">
        <v>0</v>
      </c>
      <c r="J124" s="63">
        <v>0</v>
      </c>
      <c r="K124" s="63">
        <v>0</v>
      </c>
      <c r="L124" s="63">
        <v>0</v>
      </c>
      <c r="M124" s="63">
        <v>0</v>
      </c>
      <c r="N124" s="63">
        <v>0</v>
      </c>
      <c r="O124" s="63">
        <v>0</v>
      </c>
      <c r="P124" s="63">
        <v>0</v>
      </c>
      <c r="Q124" s="63">
        <v>0</v>
      </c>
    </row>
    <row r="125" spans="1:17">
      <c r="A125" s="59" t="s">
        <v>642</v>
      </c>
      <c r="B125" s="65">
        <v>0</v>
      </c>
      <c r="C125" s="63">
        <v>0</v>
      </c>
      <c r="D125" s="63">
        <v>0</v>
      </c>
      <c r="E125" s="63">
        <v>0</v>
      </c>
      <c r="F125" s="63">
        <v>0</v>
      </c>
      <c r="G125" s="63">
        <v>0</v>
      </c>
      <c r="H125" s="63">
        <v>0</v>
      </c>
      <c r="I125" s="63">
        <v>0</v>
      </c>
      <c r="J125" s="63">
        <v>0</v>
      </c>
      <c r="K125" s="63">
        <v>0</v>
      </c>
      <c r="L125" s="63">
        <v>0</v>
      </c>
      <c r="M125" s="63">
        <v>0</v>
      </c>
      <c r="N125" s="63">
        <v>0</v>
      </c>
      <c r="O125" s="63">
        <v>0</v>
      </c>
      <c r="P125" s="63">
        <v>0</v>
      </c>
      <c r="Q125" s="63">
        <v>0</v>
      </c>
    </row>
    <row r="126" spans="1:17">
      <c r="A126" s="59" t="s">
        <v>643</v>
      </c>
      <c r="B126" s="65">
        <v>0</v>
      </c>
      <c r="C126" s="63">
        <v>0</v>
      </c>
      <c r="D126" s="63">
        <v>0</v>
      </c>
      <c r="E126" s="63">
        <v>0</v>
      </c>
      <c r="F126" s="63">
        <v>0</v>
      </c>
      <c r="G126" s="63">
        <v>0</v>
      </c>
      <c r="H126" s="63">
        <v>0</v>
      </c>
      <c r="I126" s="63">
        <v>0</v>
      </c>
      <c r="J126" s="63">
        <v>0</v>
      </c>
      <c r="K126" s="63">
        <v>0</v>
      </c>
      <c r="L126" s="63">
        <v>0</v>
      </c>
      <c r="M126" s="63">
        <v>0</v>
      </c>
      <c r="N126" s="63">
        <v>0</v>
      </c>
      <c r="O126" s="63">
        <v>0</v>
      </c>
      <c r="P126" s="63">
        <v>0</v>
      </c>
      <c r="Q126" s="63">
        <v>0</v>
      </c>
    </row>
    <row r="127" spans="1:17">
      <c r="A127" s="59" t="s">
        <v>644</v>
      </c>
      <c r="B127" s="65">
        <v>0</v>
      </c>
      <c r="C127" s="63">
        <v>0</v>
      </c>
      <c r="D127" s="63">
        <v>0</v>
      </c>
      <c r="E127" s="63">
        <v>0</v>
      </c>
      <c r="F127" s="63">
        <v>0</v>
      </c>
      <c r="G127" s="63">
        <v>0</v>
      </c>
      <c r="H127" s="63">
        <v>0</v>
      </c>
      <c r="I127" s="63">
        <v>0</v>
      </c>
      <c r="J127" s="63">
        <v>0</v>
      </c>
      <c r="K127" s="63">
        <v>0</v>
      </c>
      <c r="L127" s="63">
        <v>0</v>
      </c>
      <c r="M127" s="63">
        <v>0</v>
      </c>
      <c r="N127" s="63">
        <v>0</v>
      </c>
      <c r="O127" s="63">
        <v>0</v>
      </c>
      <c r="P127" s="63">
        <v>0</v>
      </c>
      <c r="Q127" s="63">
        <v>0</v>
      </c>
    </row>
    <row r="128" spans="1:17">
      <c r="A128" s="59" t="s">
        <v>645</v>
      </c>
      <c r="B128" s="65">
        <v>0</v>
      </c>
      <c r="C128" s="63">
        <v>0</v>
      </c>
      <c r="D128" s="63">
        <v>0</v>
      </c>
      <c r="E128" s="63">
        <v>0</v>
      </c>
      <c r="F128" s="63">
        <v>0</v>
      </c>
      <c r="G128" s="63">
        <v>0</v>
      </c>
      <c r="H128" s="63">
        <v>0</v>
      </c>
      <c r="I128" s="63">
        <v>0</v>
      </c>
      <c r="J128" s="63">
        <v>0</v>
      </c>
      <c r="K128" s="63">
        <v>0</v>
      </c>
      <c r="L128" s="63">
        <v>0</v>
      </c>
      <c r="M128" s="63">
        <v>0</v>
      </c>
      <c r="N128" s="63">
        <v>0</v>
      </c>
      <c r="O128" s="63">
        <v>0</v>
      </c>
      <c r="P128" s="63">
        <v>0</v>
      </c>
      <c r="Q128" s="63">
        <v>0</v>
      </c>
    </row>
    <row r="129" spans="1:17">
      <c r="A129" s="59" t="s">
        <v>646</v>
      </c>
      <c r="B129" s="65">
        <v>0</v>
      </c>
      <c r="C129" s="63">
        <v>0</v>
      </c>
      <c r="D129" s="63">
        <v>0</v>
      </c>
      <c r="E129" s="63">
        <v>0</v>
      </c>
      <c r="F129" s="63">
        <v>0</v>
      </c>
      <c r="G129" s="63">
        <v>0</v>
      </c>
      <c r="H129" s="63">
        <v>0</v>
      </c>
      <c r="I129" s="63">
        <v>0</v>
      </c>
      <c r="J129" s="63">
        <v>0</v>
      </c>
      <c r="K129" s="63">
        <v>0</v>
      </c>
      <c r="L129" s="63">
        <v>0</v>
      </c>
      <c r="M129" s="63">
        <v>0</v>
      </c>
      <c r="N129" s="63">
        <v>0</v>
      </c>
      <c r="O129" s="63">
        <v>0</v>
      </c>
      <c r="P129" s="63">
        <v>0</v>
      </c>
      <c r="Q129" s="63">
        <v>0</v>
      </c>
    </row>
    <row r="130" spans="1:17">
      <c r="A130" s="59" t="s">
        <v>647</v>
      </c>
      <c r="B130" s="65">
        <v>0</v>
      </c>
      <c r="C130" s="63">
        <v>0</v>
      </c>
      <c r="D130" s="63">
        <v>0</v>
      </c>
      <c r="E130" s="63">
        <v>0</v>
      </c>
      <c r="F130" s="63">
        <v>0</v>
      </c>
      <c r="G130" s="63">
        <v>0</v>
      </c>
      <c r="H130" s="63">
        <v>0</v>
      </c>
      <c r="I130" s="63">
        <v>0</v>
      </c>
      <c r="J130" s="63">
        <v>0</v>
      </c>
      <c r="K130" s="63">
        <v>0</v>
      </c>
      <c r="L130" s="63">
        <v>0</v>
      </c>
      <c r="M130" s="63">
        <v>0</v>
      </c>
      <c r="N130" s="63">
        <v>0</v>
      </c>
      <c r="O130" s="63">
        <v>0</v>
      </c>
      <c r="P130" s="63">
        <v>0</v>
      </c>
      <c r="Q130" s="63">
        <v>0</v>
      </c>
    </row>
    <row r="131" spans="1:17">
      <c r="A131" s="59" t="s">
        <v>648</v>
      </c>
      <c r="B131" s="65">
        <v>0</v>
      </c>
      <c r="C131" s="63">
        <v>0</v>
      </c>
      <c r="D131" s="63">
        <v>0</v>
      </c>
      <c r="E131" s="63">
        <v>0</v>
      </c>
      <c r="F131" s="63">
        <v>0</v>
      </c>
      <c r="G131" s="63">
        <v>0</v>
      </c>
      <c r="H131" s="63">
        <v>0</v>
      </c>
      <c r="I131" s="63">
        <v>0</v>
      </c>
      <c r="J131" s="63">
        <v>0</v>
      </c>
      <c r="K131" s="63">
        <v>0</v>
      </c>
      <c r="L131" s="63">
        <v>0</v>
      </c>
      <c r="M131" s="63">
        <v>0</v>
      </c>
      <c r="N131" s="63">
        <v>0</v>
      </c>
      <c r="O131" s="63">
        <v>0</v>
      </c>
      <c r="P131" s="63">
        <v>0</v>
      </c>
      <c r="Q131" s="63">
        <v>0</v>
      </c>
    </row>
    <row r="132" spans="1:17">
      <c r="A132" s="59" t="s">
        <v>656</v>
      </c>
      <c r="B132" s="65">
        <v>0</v>
      </c>
      <c r="C132" s="63">
        <v>0</v>
      </c>
      <c r="D132" s="63">
        <v>0</v>
      </c>
      <c r="E132" s="63">
        <v>0</v>
      </c>
      <c r="F132" s="63">
        <v>0</v>
      </c>
      <c r="G132" s="63">
        <v>0</v>
      </c>
      <c r="H132" s="63">
        <v>0</v>
      </c>
      <c r="I132" s="63">
        <v>0</v>
      </c>
      <c r="J132" s="63">
        <v>0</v>
      </c>
      <c r="K132" s="63">
        <v>0</v>
      </c>
      <c r="L132" s="63">
        <v>0</v>
      </c>
      <c r="M132" s="63">
        <v>0</v>
      </c>
      <c r="N132" s="63">
        <v>0</v>
      </c>
      <c r="O132" s="63">
        <v>0</v>
      </c>
      <c r="P132" s="63">
        <v>0</v>
      </c>
      <c r="Q132" s="63">
        <v>0</v>
      </c>
    </row>
    <row r="133" spans="1:17">
      <c r="A133" s="59" t="s">
        <v>650</v>
      </c>
      <c r="B133" s="65">
        <v>0</v>
      </c>
      <c r="C133" s="63">
        <v>0</v>
      </c>
      <c r="D133" s="63">
        <v>0</v>
      </c>
      <c r="E133" s="63">
        <v>0</v>
      </c>
      <c r="F133" s="63">
        <v>0</v>
      </c>
      <c r="G133" s="63">
        <v>0</v>
      </c>
      <c r="H133" s="63">
        <v>0</v>
      </c>
      <c r="I133" s="63">
        <v>0</v>
      </c>
      <c r="J133" s="63">
        <v>0</v>
      </c>
      <c r="K133" s="63">
        <v>0</v>
      </c>
      <c r="L133" s="63">
        <v>0</v>
      </c>
      <c r="M133" s="63">
        <v>0</v>
      </c>
      <c r="N133" s="63">
        <v>0</v>
      </c>
      <c r="O133" s="63">
        <v>0</v>
      </c>
      <c r="P133" s="63">
        <v>0</v>
      </c>
      <c r="Q133" s="63">
        <v>0</v>
      </c>
    </row>
    <row r="134" spans="1:17" ht="13" thickBot="1">
      <c r="A134" s="12" t="s">
        <v>651</v>
      </c>
      <c r="B134" s="730">
        <v>0</v>
      </c>
      <c r="C134" s="730">
        <v>0</v>
      </c>
      <c r="D134" s="730">
        <v>0</v>
      </c>
      <c r="E134" s="730">
        <v>0</v>
      </c>
      <c r="F134" s="730">
        <v>0</v>
      </c>
      <c r="G134" s="730">
        <v>0</v>
      </c>
      <c r="H134" s="730">
        <v>0</v>
      </c>
      <c r="I134" s="730">
        <v>0</v>
      </c>
      <c r="J134" s="730">
        <v>0</v>
      </c>
      <c r="K134" s="730">
        <v>0</v>
      </c>
      <c r="L134" s="730">
        <v>0</v>
      </c>
      <c r="M134" s="730">
        <v>0</v>
      </c>
      <c r="N134" s="1024">
        <v>0</v>
      </c>
      <c r="O134" s="1025">
        <v>0</v>
      </c>
      <c r="P134" s="1025">
        <v>0</v>
      </c>
      <c r="Q134" s="1026">
        <v>0</v>
      </c>
    </row>
    <row r="135" spans="1:17" ht="13">
      <c r="A135" s="10" t="s">
        <v>652</v>
      </c>
      <c r="B135" s="11">
        <f>SUM(B123:B134)</f>
        <v>0</v>
      </c>
      <c r="C135" s="11">
        <f t="shared" ref="C135:Q135" si="7">SUM(C123:C134)</f>
        <v>0</v>
      </c>
      <c r="D135" s="11">
        <f t="shared" si="7"/>
        <v>0</v>
      </c>
      <c r="E135" s="11">
        <f t="shared" si="7"/>
        <v>0</v>
      </c>
      <c r="F135" s="11">
        <f t="shared" si="7"/>
        <v>0</v>
      </c>
      <c r="G135" s="11">
        <f t="shared" si="7"/>
        <v>0</v>
      </c>
      <c r="H135" s="11">
        <f t="shared" si="7"/>
        <v>0</v>
      </c>
      <c r="I135" s="11">
        <f t="shared" si="7"/>
        <v>0</v>
      </c>
      <c r="J135" s="11">
        <f t="shared" si="7"/>
        <v>0</v>
      </c>
      <c r="K135" s="11">
        <f t="shared" si="7"/>
        <v>0</v>
      </c>
      <c r="L135" s="11">
        <f t="shared" si="7"/>
        <v>0</v>
      </c>
      <c r="M135" s="11">
        <f t="shared" si="7"/>
        <v>0</v>
      </c>
      <c r="N135" s="11">
        <f t="shared" si="7"/>
        <v>0</v>
      </c>
      <c r="O135" s="11">
        <f t="shared" si="7"/>
        <v>0</v>
      </c>
      <c r="P135" s="11">
        <f t="shared" si="7"/>
        <v>0</v>
      </c>
      <c r="Q135" s="13">
        <f t="shared" si="7"/>
        <v>0</v>
      </c>
    </row>
    <row r="136" spans="1:17" ht="13">
      <c r="A136" s="9"/>
      <c r="B136" s="22"/>
      <c r="C136" s="22"/>
      <c r="D136" s="22"/>
      <c r="E136" s="22"/>
      <c r="F136" s="22"/>
      <c r="G136" s="22"/>
      <c r="H136" s="22"/>
      <c r="I136" s="22"/>
      <c r="J136" s="22"/>
      <c r="K136" s="22"/>
      <c r="L136" s="22"/>
      <c r="M136" s="22"/>
      <c r="N136" s="22"/>
      <c r="O136" s="22"/>
      <c r="P136" s="22"/>
      <c r="Q136" s="23"/>
    </row>
  </sheetData>
  <mergeCells count="98">
    <mergeCell ref="A67:Q67"/>
    <mergeCell ref="A68:O68"/>
    <mergeCell ref="A69:Q69"/>
    <mergeCell ref="A91:Q92"/>
    <mergeCell ref="N72:Q72"/>
    <mergeCell ref="O74:Q74"/>
    <mergeCell ref="A73:A75"/>
    <mergeCell ref="B73:B75"/>
    <mergeCell ref="F73:F75"/>
    <mergeCell ref="J73:J75"/>
    <mergeCell ref="N73:N75"/>
    <mergeCell ref="C74:E74"/>
    <mergeCell ref="G74:I74"/>
    <mergeCell ref="K74:M74"/>
    <mergeCell ref="A101:A103"/>
    <mergeCell ref="B101:B103"/>
    <mergeCell ref="F101:F103"/>
    <mergeCell ref="J101:J103"/>
    <mergeCell ref="N101:N103"/>
    <mergeCell ref="C102:E102"/>
    <mergeCell ref="G102:I102"/>
    <mergeCell ref="F100:I100"/>
    <mergeCell ref="J72:M72"/>
    <mergeCell ref="N100:Q100"/>
    <mergeCell ref="A71:I71"/>
    <mergeCell ref="A96:O96"/>
    <mergeCell ref="A95:Q95"/>
    <mergeCell ref="B72:E72"/>
    <mergeCell ref="F72:I72"/>
    <mergeCell ref="A93:Q93"/>
    <mergeCell ref="A99:I99"/>
    <mergeCell ref="B100:E100"/>
    <mergeCell ref="C29:E29"/>
    <mergeCell ref="G29:I29"/>
    <mergeCell ref="K29:M29"/>
    <mergeCell ref="O29:Q29"/>
    <mergeCell ref="A28:A30"/>
    <mergeCell ref="F28:F30"/>
    <mergeCell ref="J28:J30"/>
    <mergeCell ref="N28:N30"/>
    <mergeCell ref="O51:Q51"/>
    <mergeCell ref="F51:F52"/>
    <mergeCell ref="G51:I51"/>
    <mergeCell ref="J51:J52"/>
    <mergeCell ref="K51:M51"/>
    <mergeCell ref="F50:I50"/>
    <mergeCell ref="J50:M50"/>
    <mergeCell ref="N51:N52"/>
    <mergeCell ref="B51:B52"/>
    <mergeCell ref="C51:E51"/>
    <mergeCell ref="N6:Q6"/>
    <mergeCell ref="B7:B8"/>
    <mergeCell ref="N50:Q50"/>
    <mergeCell ref="A24:O24"/>
    <mergeCell ref="A26:I26"/>
    <mergeCell ref="A46:O46"/>
    <mergeCell ref="A23:Q23"/>
    <mergeCell ref="N27:Q27"/>
    <mergeCell ref="B27:E27"/>
    <mergeCell ref="F27:I27"/>
    <mergeCell ref="J27:M27"/>
    <mergeCell ref="A49:I49"/>
    <mergeCell ref="B28:B30"/>
    <mergeCell ref="A45:Q45"/>
    <mergeCell ref="A50:A52"/>
    <mergeCell ref="B50:E50"/>
    <mergeCell ref="J119:M119"/>
    <mergeCell ref="A1:Q1"/>
    <mergeCell ref="A6:A8"/>
    <mergeCell ref="J7:J8"/>
    <mergeCell ref="N7:N8"/>
    <mergeCell ref="G7:I7"/>
    <mergeCell ref="K7:M7"/>
    <mergeCell ref="C7:E7"/>
    <mergeCell ref="F7:F8"/>
    <mergeCell ref="B6:E6"/>
    <mergeCell ref="J6:M6"/>
    <mergeCell ref="F6:I6"/>
    <mergeCell ref="A2:Q2"/>
    <mergeCell ref="A3:Q3"/>
    <mergeCell ref="A5:I5"/>
    <mergeCell ref="O7:Q7"/>
    <mergeCell ref="N119:Q119"/>
    <mergeCell ref="K102:M102"/>
    <mergeCell ref="J100:M100"/>
    <mergeCell ref="O121:Q121"/>
    <mergeCell ref="A120:A122"/>
    <mergeCell ref="B120:B122"/>
    <mergeCell ref="F120:F122"/>
    <mergeCell ref="J120:J122"/>
    <mergeCell ref="N120:N122"/>
    <mergeCell ref="C121:E121"/>
    <mergeCell ref="G121:I121"/>
    <mergeCell ref="K121:M121"/>
    <mergeCell ref="O102:Q102"/>
    <mergeCell ref="A118:I118"/>
    <mergeCell ref="B119:E119"/>
    <mergeCell ref="F119:I119"/>
  </mergeCells>
  <printOptions headings="1"/>
  <pageMargins left="0.7" right="0.7" top="0.75" bottom="0.75" header="0.3" footer="0.3"/>
  <pageSetup scale="37" orientation="portrait" r:id="rId1"/>
  <customProperties>
    <customPr name="_pios_id"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S38"/>
  <sheetViews>
    <sheetView tabSelected="1" view="pageBreakPreview" zoomScale="90" zoomScaleNormal="90" zoomScaleSheetLayoutView="90" workbookViewId="0">
      <selection activeCell="A20" sqref="A20:M20"/>
    </sheetView>
  </sheetViews>
  <sheetFormatPr defaultColWidth="9.453125" defaultRowHeight="12.5"/>
  <cols>
    <col min="1" max="1" width="56.453125" customWidth="1"/>
    <col min="2" max="2" width="16.453125" bestFit="1" customWidth="1"/>
    <col min="3" max="3" width="15.453125" bestFit="1" customWidth="1"/>
    <col min="4" max="4" width="16" bestFit="1" customWidth="1"/>
    <col min="5" max="6" width="12.54296875" bestFit="1" customWidth="1"/>
    <col min="7" max="7" width="14" bestFit="1" customWidth="1"/>
    <col min="8" max="8" width="14.54296875" bestFit="1" customWidth="1"/>
    <col min="9" max="9" width="14" bestFit="1" customWidth="1"/>
    <col min="10" max="10" width="14.453125" bestFit="1" customWidth="1"/>
    <col min="11" max="12" width="14.54296875" bestFit="1" customWidth="1"/>
    <col min="13" max="13" width="15.453125" bestFit="1" customWidth="1"/>
    <col min="14" max="15" width="10.453125" customWidth="1"/>
    <col min="16" max="16" width="11" customWidth="1"/>
    <col min="17" max="18" width="16.453125" bestFit="1" customWidth="1"/>
    <col min="19" max="19" width="17" bestFit="1" customWidth="1"/>
  </cols>
  <sheetData>
    <row r="1" spans="1:19" ht="13">
      <c r="A1" s="1571" t="s">
        <v>671</v>
      </c>
      <c r="B1" s="1571"/>
      <c r="C1" s="1571"/>
      <c r="D1" s="1571"/>
      <c r="E1" s="1571"/>
      <c r="F1" s="1571"/>
      <c r="G1" s="1571"/>
      <c r="H1" s="1571"/>
      <c r="I1" s="1571"/>
      <c r="J1" s="1571"/>
      <c r="K1" s="1571"/>
      <c r="L1" s="1571"/>
      <c r="M1" s="1571"/>
      <c r="N1" s="1571"/>
      <c r="O1" s="1571"/>
      <c r="P1" s="1571"/>
    </row>
    <row r="2" spans="1:19" ht="13">
      <c r="A2" s="1571" t="s">
        <v>1</v>
      </c>
      <c r="B2" s="1432"/>
      <c r="C2" s="1432"/>
      <c r="D2" s="1432"/>
      <c r="E2" s="1432"/>
      <c r="F2" s="1432"/>
      <c r="G2" s="1432"/>
      <c r="H2" s="1432"/>
      <c r="I2" s="1432"/>
      <c r="J2" s="1432"/>
      <c r="K2" s="1432"/>
      <c r="L2" s="1432"/>
      <c r="M2" s="1432"/>
      <c r="N2" s="1432"/>
      <c r="O2" s="1432"/>
      <c r="P2" s="1432"/>
    </row>
    <row r="3" spans="1:19" ht="13.5" thickBot="1">
      <c r="A3" s="1572" t="s">
        <v>1255</v>
      </c>
      <c r="B3" s="1413"/>
      <c r="C3" s="1413"/>
      <c r="D3" s="1413"/>
      <c r="E3" s="1413"/>
      <c r="F3" s="1413"/>
      <c r="G3" s="1413"/>
      <c r="H3" s="1413"/>
      <c r="I3" s="1413"/>
      <c r="J3" s="1413"/>
      <c r="K3" s="1413"/>
      <c r="L3" s="1413"/>
      <c r="M3" s="1413"/>
      <c r="N3" s="1413"/>
      <c r="O3" s="1413"/>
      <c r="P3" s="1413"/>
    </row>
    <row r="4" spans="1:19" ht="13">
      <c r="A4" s="134"/>
      <c r="B4" s="1434" t="s">
        <v>672</v>
      </c>
      <c r="C4" s="1435"/>
      <c r="D4" s="1436"/>
      <c r="E4" s="1437" t="s">
        <v>673</v>
      </c>
      <c r="F4" s="1435"/>
      <c r="G4" s="1436"/>
      <c r="H4" s="1434" t="s">
        <v>674</v>
      </c>
      <c r="I4" s="1435"/>
      <c r="J4" s="1436"/>
      <c r="K4" s="1573" t="s">
        <v>675</v>
      </c>
      <c r="L4" s="1574"/>
      <c r="M4" s="1575"/>
      <c r="N4" s="1573" t="s">
        <v>676</v>
      </c>
      <c r="O4" s="1574"/>
      <c r="P4" s="1575"/>
    </row>
    <row r="5" spans="1:19" ht="13">
      <c r="A5" s="8"/>
      <c r="B5" s="66" t="s">
        <v>7</v>
      </c>
      <c r="C5" s="205" t="s">
        <v>8</v>
      </c>
      <c r="D5" s="257" t="s">
        <v>9</v>
      </c>
      <c r="E5" s="66" t="s">
        <v>7</v>
      </c>
      <c r="F5" s="205" t="s">
        <v>8</v>
      </c>
      <c r="G5" s="257" t="s">
        <v>9</v>
      </c>
      <c r="H5" s="66" t="s">
        <v>7</v>
      </c>
      <c r="I5" s="205" t="s">
        <v>8</v>
      </c>
      <c r="J5" s="257" t="s">
        <v>9</v>
      </c>
      <c r="K5" s="66" t="s">
        <v>7</v>
      </c>
      <c r="L5" s="205" t="s">
        <v>8</v>
      </c>
      <c r="M5" s="257" t="s">
        <v>9</v>
      </c>
      <c r="N5" s="66" t="s">
        <v>7</v>
      </c>
      <c r="O5" s="205" t="s">
        <v>8</v>
      </c>
      <c r="P5" s="257" t="s">
        <v>9</v>
      </c>
    </row>
    <row r="6" spans="1:19" ht="13">
      <c r="A6" s="67" t="s">
        <v>158</v>
      </c>
      <c r="B6" s="271"/>
      <c r="C6" s="52"/>
      <c r="D6" s="56"/>
      <c r="E6" s="271"/>
      <c r="F6" s="52"/>
      <c r="G6" s="56"/>
      <c r="H6" s="271"/>
      <c r="I6" s="52"/>
      <c r="J6" s="56"/>
      <c r="K6" s="286"/>
      <c r="L6" s="286"/>
      <c r="M6" s="286"/>
      <c r="N6" s="271"/>
      <c r="O6" s="52"/>
      <c r="P6" s="56"/>
    </row>
    <row r="7" spans="1:19">
      <c r="A7" s="47" t="s">
        <v>677</v>
      </c>
      <c r="B7" s="955">
        <v>689000</v>
      </c>
      <c r="C7" s="966">
        <v>611000</v>
      </c>
      <c r="D7" s="967">
        <v>1300000</v>
      </c>
      <c r="E7" s="968">
        <v>0</v>
      </c>
      <c r="F7" s="969">
        <v>0</v>
      </c>
      <c r="G7" s="970">
        <f>E7+F7</f>
        <v>0</v>
      </c>
      <c r="H7" s="971">
        <v>0</v>
      </c>
      <c r="I7" s="972">
        <v>0</v>
      </c>
      <c r="J7" s="973">
        <f>H7+I7</f>
        <v>0</v>
      </c>
      <c r="K7" s="971">
        <f>-298.25+H7</f>
        <v>-298.25</v>
      </c>
      <c r="L7" s="972">
        <f>-264.75+I7</f>
        <v>-264.75</v>
      </c>
      <c r="M7" s="973">
        <f>K7+L7</f>
        <v>-563</v>
      </c>
      <c r="N7" s="68">
        <f>K7/B7</f>
        <v>-4.3287373004354137E-4</v>
      </c>
      <c r="O7" s="69">
        <f t="shared" ref="O7:P7" si="0">L7/C7</f>
        <v>-4.3330605564648119E-4</v>
      </c>
      <c r="P7" s="70">
        <f t="shared" si="0"/>
        <v>-4.3307692307692307E-4</v>
      </c>
      <c r="Q7" s="140"/>
      <c r="R7" s="140"/>
      <c r="S7" s="140"/>
    </row>
    <row r="8" spans="1:19">
      <c r="A8" s="506" t="s">
        <v>678</v>
      </c>
      <c r="B8" s="968">
        <v>23273909.079999998</v>
      </c>
      <c r="C8" s="969">
        <v>20639126.919999998</v>
      </c>
      <c r="D8" s="967">
        <f>B8+C8</f>
        <v>43913036</v>
      </c>
      <c r="E8" s="968">
        <v>384263.17050000001</v>
      </c>
      <c r="F8" s="969">
        <v>340761.67949999997</v>
      </c>
      <c r="G8" s="967">
        <f>E8+F8</f>
        <v>725024.85</v>
      </c>
      <c r="H8" s="968">
        <v>3558575.6981000002</v>
      </c>
      <c r="I8" s="969">
        <v>3155718.0719000003</v>
      </c>
      <c r="J8" s="967">
        <f>H8+I8</f>
        <v>6714293.7700000005</v>
      </c>
      <c r="K8" s="968">
        <f>12638809.9504+H8</f>
        <v>16197385.648500001</v>
      </c>
      <c r="L8" s="969">
        <f>11208001.7296+I8</f>
        <v>14363719.8015</v>
      </c>
      <c r="M8" s="967">
        <f>K8+L8</f>
        <v>30561105.450000003</v>
      </c>
      <c r="N8" s="68">
        <f>K8/B8</f>
        <v>0.69594607389864405</v>
      </c>
      <c r="O8" s="69">
        <f t="shared" ref="O8" si="1">L8/C8</f>
        <v>0.69594609583901923</v>
      </c>
      <c r="P8" s="70">
        <f>M8/D8</f>
        <v>0.69594608421062032</v>
      </c>
      <c r="Q8" s="1029"/>
      <c r="R8" s="140"/>
      <c r="S8" s="140"/>
    </row>
    <row r="9" spans="1:19" ht="13.5" thickBot="1">
      <c r="A9" s="210"/>
      <c r="B9" s="975"/>
      <c r="C9" s="976"/>
      <c r="D9" s="977"/>
      <c r="E9" s="975"/>
      <c r="F9" s="976"/>
      <c r="G9" s="977"/>
      <c r="H9" s="975"/>
      <c r="I9" s="976"/>
      <c r="J9" s="977"/>
      <c r="K9" s="975"/>
      <c r="L9" s="976"/>
      <c r="M9" s="977"/>
      <c r="N9" s="117"/>
      <c r="O9" s="118"/>
      <c r="P9" s="119"/>
      <c r="Q9" s="140"/>
      <c r="R9" s="140"/>
      <c r="S9" s="140"/>
    </row>
    <row r="10" spans="1:19" ht="13.5" thickBot="1">
      <c r="A10" s="255" t="s">
        <v>679</v>
      </c>
      <c r="B10" s="978">
        <f>SUM(B7:B9)</f>
        <v>23962909.079999998</v>
      </c>
      <c r="C10" s="979">
        <f t="shared" ref="C10:M10" si="2">SUM(C7:C9)</f>
        <v>21250126.919999998</v>
      </c>
      <c r="D10" s="980">
        <f t="shared" si="2"/>
        <v>45213036</v>
      </c>
      <c r="E10" s="978">
        <f>SUM(E7:E9)</f>
        <v>384263.17050000001</v>
      </c>
      <c r="F10" s="979">
        <f t="shared" si="2"/>
        <v>340761.67949999997</v>
      </c>
      <c r="G10" s="980">
        <f t="shared" si="2"/>
        <v>725024.85</v>
      </c>
      <c r="H10" s="978">
        <f>SUM(H7:H9)</f>
        <v>3558575.6981000002</v>
      </c>
      <c r="I10" s="979">
        <f t="shared" si="2"/>
        <v>3155718.0719000003</v>
      </c>
      <c r="J10" s="980">
        <f t="shared" si="2"/>
        <v>6714293.7700000005</v>
      </c>
      <c r="K10" s="978">
        <f>SUM(K7:K9)</f>
        <v>16197087.398500001</v>
      </c>
      <c r="L10" s="979">
        <f t="shared" si="2"/>
        <v>14363455.0515</v>
      </c>
      <c r="M10" s="980">
        <f t="shared" si="2"/>
        <v>30560542.450000003</v>
      </c>
      <c r="N10" s="127">
        <f>K10/B10</f>
        <v>0.67592325057137859</v>
      </c>
      <c r="O10" s="128">
        <f t="shared" ref="O10" si="3">L10/C10</f>
        <v>0.67592325945034881</v>
      </c>
      <c r="P10" s="129">
        <f t="shared" ref="P10" si="4">M10/D10</f>
        <v>0.67592325474449455</v>
      </c>
      <c r="Q10" s="140"/>
      <c r="R10" s="140"/>
      <c r="S10" s="140"/>
    </row>
    <row r="11" spans="1:19" ht="13.5" thickBot="1">
      <c r="A11" s="690"/>
      <c r="B11" s="981"/>
      <c r="C11" s="982"/>
      <c r="D11" s="983"/>
      <c r="E11" s="981"/>
      <c r="F11" s="982"/>
      <c r="G11" s="983"/>
      <c r="H11" s="981"/>
      <c r="I11" s="982"/>
      <c r="J11" s="983"/>
      <c r="K11" s="984"/>
      <c r="L11" s="984"/>
      <c r="M11" s="984"/>
      <c r="N11" s="691"/>
      <c r="O11" s="692"/>
      <c r="P11" s="693"/>
      <c r="Q11" s="140"/>
      <c r="R11" s="140"/>
      <c r="S11" s="140"/>
    </row>
    <row r="12" spans="1:19" ht="18" customHeight="1">
      <c r="A12" s="686" t="s">
        <v>680</v>
      </c>
      <c r="B12" s="985"/>
      <c r="C12" s="986"/>
      <c r="D12" s="987"/>
      <c r="E12" s="988"/>
      <c r="F12" s="986"/>
      <c r="G12" s="987"/>
      <c r="H12" s="985"/>
      <c r="I12" s="986"/>
      <c r="J12" s="987"/>
      <c r="K12" s="989"/>
      <c r="L12" s="989"/>
      <c r="M12" s="989"/>
      <c r="N12" s="687"/>
      <c r="O12" s="688"/>
      <c r="P12" s="689"/>
      <c r="Q12" s="140"/>
      <c r="R12" s="140"/>
      <c r="S12" s="140"/>
    </row>
    <row r="13" spans="1:19" s="5" customFormat="1">
      <c r="A13" s="250" t="s">
        <v>681</v>
      </c>
      <c r="B13" s="990">
        <v>52125</v>
      </c>
      <c r="C13" s="991">
        <v>22875</v>
      </c>
      <c r="D13" s="992">
        <f t="shared" ref="D13:D16" si="5">B13+C13</f>
        <v>75000</v>
      </c>
      <c r="E13" s="993">
        <v>0</v>
      </c>
      <c r="F13" s="994">
        <v>0</v>
      </c>
      <c r="G13" s="995">
        <f t="shared" ref="G13:G17" si="6">E13+F13</f>
        <v>0</v>
      </c>
      <c r="H13" s="990">
        <v>0</v>
      </c>
      <c r="I13" s="996">
        <v>0</v>
      </c>
      <c r="J13" s="997">
        <f t="shared" ref="J13:J17" si="7">H13+I13</f>
        <v>0</v>
      </c>
      <c r="K13" s="990">
        <v>42169.493600000002</v>
      </c>
      <c r="L13" s="996">
        <v>32720.416399999998</v>
      </c>
      <c r="M13" s="997">
        <f>K13+L13</f>
        <v>74889.91</v>
      </c>
      <c r="N13" s="251">
        <f t="shared" ref="N13:N19" si="8">K13/B13</f>
        <v>0.8090070714628298</v>
      </c>
      <c r="O13" s="252">
        <f t="shared" ref="O13:O19" si="9">L13/C13</f>
        <v>1.4304007169398907</v>
      </c>
      <c r="P13" s="253">
        <f t="shared" ref="P13:P19" si="10">M13/D13</f>
        <v>0.99853213333333335</v>
      </c>
      <c r="Q13" s="1088"/>
      <c r="R13" s="1088"/>
      <c r="S13" s="1088"/>
    </row>
    <row r="14" spans="1:19">
      <c r="A14" s="226" t="s">
        <v>682</v>
      </c>
      <c r="B14" s="990">
        <v>39750</v>
      </c>
      <c r="C14" s="991">
        <v>35250</v>
      </c>
      <c r="D14" s="992">
        <f>B14+C14</f>
        <v>75000</v>
      </c>
      <c r="E14" s="993">
        <v>0</v>
      </c>
      <c r="F14" s="994">
        <v>0</v>
      </c>
      <c r="G14" s="995">
        <f t="shared" si="6"/>
        <v>0</v>
      </c>
      <c r="H14" s="990">
        <v>-11.241300000000001</v>
      </c>
      <c r="I14" s="996">
        <v>-9.9687000000000001</v>
      </c>
      <c r="J14" s="997">
        <f t="shared" si="7"/>
        <v>-21.21</v>
      </c>
      <c r="K14" s="990">
        <f>39742.9245+H14</f>
        <v>39731.683199999999</v>
      </c>
      <c r="L14" s="996">
        <f>35243.7255+I14</f>
        <v>35233.756800000003</v>
      </c>
      <c r="M14" s="997">
        <f>K14+L14</f>
        <v>74965.440000000002</v>
      </c>
      <c r="N14" s="68">
        <f t="shared" si="8"/>
        <v>0.99953919999999996</v>
      </c>
      <c r="O14" s="69">
        <f t="shared" si="9"/>
        <v>0.99953920000000007</v>
      </c>
      <c r="P14" s="70">
        <f t="shared" si="10"/>
        <v>0.99953920000000007</v>
      </c>
      <c r="Q14" s="140"/>
      <c r="R14" s="140"/>
      <c r="S14" s="140"/>
    </row>
    <row r="15" spans="1:19">
      <c r="A15" s="226" t="s">
        <v>683</v>
      </c>
      <c r="B15" s="990">
        <v>39750</v>
      </c>
      <c r="C15" s="991">
        <v>35250</v>
      </c>
      <c r="D15" s="992">
        <f t="shared" si="5"/>
        <v>75000</v>
      </c>
      <c r="E15" s="993">
        <v>0</v>
      </c>
      <c r="F15" s="994">
        <v>0</v>
      </c>
      <c r="G15" s="995">
        <f t="shared" si="6"/>
        <v>0</v>
      </c>
      <c r="H15" s="990">
        <v>0</v>
      </c>
      <c r="I15" s="996">
        <v>0</v>
      </c>
      <c r="J15" s="997">
        <f t="shared" si="7"/>
        <v>0</v>
      </c>
      <c r="K15" s="990">
        <v>0</v>
      </c>
      <c r="L15" s="996">
        <v>0</v>
      </c>
      <c r="M15" s="997">
        <f t="shared" ref="M15:M20" si="11">K15+L15</f>
        <v>0</v>
      </c>
      <c r="N15" s="68">
        <f t="shared" si="8"/>
        <v>0</v>
      </c>
      <c r="O15" s="69">
        <f t="shared" si="9"/>
        <v>0</v>
      </c>
      <c r="P15" s="70">
        <f t="shared" si="10"/>
        <v>0</v>
      </c>
      <c r="Q15" s="140"/>
      <c r="R15" s="140"/>
      <c r="S15" s="140"/>
    </row>
    <row r="16" spans="1:19">
      <c r="A16" s="234" t="s">
        <v>684</v>
      </c>
      <c r="B16" s="955">
        <v>11925</v>
      </c>
      <c r="C16" s="966">
        <v>10575</v>
      </c>
      <c r="D16" s="967">
        <f t="shared" si="5"/>
        <v>22500</v>
      </c>
      <c r="E16" s="998">
        <v>0</v>
      </c>
      <c r="F16" s="972">
        <v>0</v>
      </c>
      <c r="G16" s="974">
        <f t="shared" si="6"/>
        <v>0</v>
      </c>
      <c r="H16" s="999">
        <v>0</v>
      </c>
      <c r="I16" s="969">
        <v>0</v>
      </c>
      <c r="J16" s="1000">
        <f t="shared" si="7"/>
        <v>0</v>
      </c>
      <c r="K16" s="999">
        <v>11921.82</v>
      </c>
      <c r="L16" s="969">
        <v>10572.18</v>
      </c>
      <c r="M16" s="1000">
        <f>K16+L16</f>
        <v>22494</v>
      </c>
      <c r="N16" s="68">
        <f t="shared" si="8"/>
        <v>0.99973333333333336</v>
      </c>
      <c r="O16" s="69">
        <f t="shared" si="9"/>
        <v>0.99973333333333336</v>
      </c>
      <c r="P16" s="70">
        <f t="shared" si="10"/>
        <v>0.99973333333333336</v>
      </c>
      <c r="Q16" s="140"/>
      <c r="R16" s="140"/>
      <c r="S16" s="140"/>
    </row>
    <row r="17" spans="1:19">
      <c r="A17" s="235" t="s">
        <v>1256</v>
      </c>
      <c r="B17" s="955">
        <v>159000</v>
      </c>
      <c r="C17" s="966">
        <v>141000</v>
      </c>
      <c r="D17" s="967">
        <v>300000</v>
      </c>
      <c r="E17" s="998">
        <v>7469.82</v>
      </c>
      <c r="F17" s="972">
        <v>6624.18</v>
      </c>
      <c r="G17" s="974">
        <f t="shared" si="6"/>
        <v>14094</v>
      </c>
      <c r="H17" s="999">
        <v>29898.428899999999</v>
      </c>
      <c r="I17" s="969">
        <v>26513.701099999998</v>
      </c>
      <c r="J17" s="1000">
        <f t="shared" si="7"/>
        <v>56412.13</v>
      </c>
      <c r="K17" s="999">
        <f>H17</f>
        <v>29898.428899999999</v>
      </c>
      <c r="L17" s="969">
        <f>I17</f>
        <v>26513.701099999998</v>
      </c>
      <c r="M17" s="1000">
        <f t="shared" si="11"/>
        <v>56412.13</v>
      </c>
      <c r="N17" s="68">
        <f t="shared" si="8"/>
        <v>0.18804043333333334</v>
      </c>
      <c r="O17" s="69">
        <f t="shared" si="9"/>
        <v>0.18804043333333331</v>
      </c>
      <c r="P17" s="70">
        <f t="shared" si="10"/>
        <v>0.18804043333333331</v>
      </c>
      <c r="Q17" s="140"/>
      <c r="R17" s="140"/>
      <c r="S17" s="140"/>
    </row>
    <row r="18" spans="1:19">
      <c r="A18" s="235" t="s">
        <v>685</v>
      </c>
      <c r="B18" s="955">
        <v>79500</v>
      </c>
      <c r="C18" s="966">
        <v>70500</v>
      </c>
      <c r="D18" s="967">
        <f t="shared" ref="D18:D19" si="12">B18+C18</f>
        <v>150000</v>
      </c>
      <c r="E18" s="998">
        <v>0</v>
      </c>
      <c r="F18" s="972">
        <v>0</v>
      </c>
      <c r="G18" s="974">
        <f t="shared" ref="G18" si="13">E18+F18</f>
        <v>0</v>
      </c>
      <c r="H18" s="999">
        <v>-1662.6895</v>
      </c>
      <c r="I18" s="969">
        <v>-1474.4604999999999</v>
      </c>
      <c r="J18" s="1000">
        <f t="shared" ref="J18" si="14">H18+I18</f>
        <v>-3137.1499999999996</v>
      </c>
      <c r="K18" s="999">
        <f>71469.864+H18</f>
        <v>69807.174500000008</v>
      </c>
      <c r="L18" s="969">
        <f>63378.936+I18</f>
        <v>61904.4755</v>
      </c>
      <c r="M18" s="1000">
        <f>K18+L18</f>
        <v>131711.65000000002</v>
      </c>
      <c r="N18" s="68">
        <f t="shared" si="8"/>
        <v>0.87807766666666676</v>
      </c>
      <c r="O18" s="69">
        <f t="shared" si="9"/>
        <v>0.87807766666666665</v>
      </c>
      <c r="P18" s="70">
        <f t="shared" si="10"/>
        <v>0.87807766666666687</v>
      </c>
      <c r="Q18" s="140"/>
      <c r="R18" s="140"/>
      <c r="S18" s="140"/>
    </row>
    <row r="19" spans="1:19">
      <c r="A19" s="235" t="s">
        <v>686</v>
      </c>
      <c r="B19" s="955">
        <v>159000</v>
      </c>
      <c r="C19" s="966">
        <v>141000</v>
      </c>
      <c r="D19" s="973">
        <f t="shared" si="12"/>
        <v>300000</v>
      </c>
      <c r="E19" s="998">
        <v>0</v>
      </c>
      <c r="F19" s="972">
        <v>0</v>
      </c>
      <c r="G19" s="974">
        <f t="shared" ref="G19" si="15">E19+F19</f>
        <v>0</v>
      </c>
      <c r="H19" s="999">
        <v>0</v>
      </c>
      <c r="I19" s="969">
        <v>0</v>
      </c>
      <c r="J19" s="1000">
        <f t="shared" ref="J19" si="16">H19+I19</f>
        <v>0</v>
      </c>
      <c r="K19" s="999">
        <v>0</v>
      </c>
      <c r="L19" s="969">
        <v>0</v>
      </c>
      <c r="M19" s="1000">
        <f t="shared" si="11"/>
        <v>0</v>
      </c>
      <c r="N19" s="68">
        <f t="shared" si="8"/>
        <v>0</v>
      </c>
      <c r="O19" s="69">
        <f t="shared" si="9"/>
        <v>0</v>
      </c>
      <c r="P19" s="70">
        <f t="shared" si="10"/>
        <v>0</v>
      </c>
      <c r="Q19" s="140"/>
      <c r="R19" s="140"/>
      <c r="S19" s="140"/>
    </row>
    <row r="20" spans="1:19">
      <c r="A20" s="226" t="s">
        <v>1257</v>
      </c>
      <c r="B20" s="971">
        <v>159000</v>
      </c>
      <c r="C20" s="972">
        <v>141000</v>
      </c>
      <c r="D20" s="1001">
        <v>300000</v>
      </c>
      <c r="E20" s="998">
        <v>0</v>
      </c>
      <c r="F20" s="972">
        <v>0</v>
      </c>
      <c r="G20" s="974">
        <f>E20+F20</f>
        <v>0</v>
      </c>
      <c r="H20" s="999">
        <v>0</v>
      </c>
      <c r="I20" s="969">
        <v>0</v>
      </c>
      <c r="J20" s="1000">
        <f>H20+I20</f>
        <v>0</v>
      </c>
      <c r="K20" s="999">
        <f>H20</f>
        <v>0</v>
      </c>
      <c r="L20" s="969">
        <f>I20</f>
        <v>0</v>
      </c>
      <c r="M20" s="1000">
        <f t="shared" si="11"/>
        <v>0</v>
      </c>
      <c r="N20" s="68">
        <f>K20/B20</f>
        <v>0</v>
      </c>
      <c r="O20" s="69">
        <f>L20/C20</f>
        <v>0</v>
      </c>
      <c r="P20" s="70">
        <f>M20/D20</f>
        <v>0</v>
      </c>
      <c r="Q20" s="140"/>
      <c r="R20" s="140"/>
      <c r="S20" s="140"/>
    </row>
    <row r="21" spans="1:19" ht="13" thickBot="1">
      <c r="A21" s="24"/>
      <c r="B21" s="975"/>
      <c r="C21" s="976"/>
      <c r="D21" s="1002"/>
      <c r="E21" s="1003"/>
      <c r="F21" s="976"/>
      <c r="G21" s="1002"/>
      <c r="H21" s="1004"/>
      <c r="I21" s="1005"/>
      <c r="J21" s="1006"/>
      <c r="K21" s="1004"/>
      <c r="L21" s="1005"/>
      <c r="M21" s="1006"/>
      <c r="N21" s="117"/>
      <c r="O21" s="118"/>
      <c r="P21" s="119"/>
      <c r="Q21" s="140"/>
      <c r="R21" s="140"/>
      <c r="S21" s="140"/>
    </row>
    <row r="22" spans="1:19" ht="13">
      <c r="A22" s="130" t="s">
        <v>687</v>
      </c>
      <c r="B22" s="1007">
        <f t="shared" ref="B22:J22" si="17">SUM(B13:B21)</f>
        <v>700050</v>
      </c>
      <c r="C22" s="1008">
        <f t="shared" si="17"/>
        <v>597450</v>
      </c>
      <c r="D22" s="1009">
        <f t="shared" si="17"/>
        <v>1297500</v>
      </c>
      <c r="E22" s="1007">
        <f t="shared" si="17"/>
        <v>7469.82</v>
      </c>
      <c r="F22" s="1008">
        <f>SUM(F13:F21)</f>
        <v>6624.18</v>
      </c>
      <c r="G22" s="1009">
        <f t="shared" si="17"/>
        <v>14094</v>
      </c>
      <c r="H22" s="1007">
        <f t="shared" si="17"/>
        <v>28224.498099999997</v>
      </c>
      <c r="I22" s="1008">
        <f t="shared" si="17"/>
        <v>25029.271899999996</v>
      </c>
      <c r="J22" s="1009">
        <f t="shared" si="17"/>
        <v>53253.77</v>
      </c>
      <c r="K22" s="1010">
        <f>SUM(K13:K20)</f>
        <v>193528.60019999999</v>
      </c>
      <c r="L22" s="1010">
        <f>SUM(L13:L20)</f>
        <v>166944.52980000002</v>
      </c>
      <c r="M22" s="1010">
        <f>SUM(M13:M20)</f>
        <v>360473.13</v>
      </c>
      <c r="N22" s="120">
        <f>K22/B22</f>
        <v>0.27644968245125345</v>
      </c>
      <c r="O22" s="121">
        <f t="shared" ref="O22" si="18">L22/C22</f>
        <v>0.27942845392919913</v>
      </c>
      <c r="P22" s="122">
        <f t="shared" ref="P22" si="19">M22/D22</f>
        <v>0.27782129479768786</v>
      </c>
      <c r="Q22" s="140"/>
      <c r="R22" s="140"/>
      <c r="S22" s="140"/>
    </row>
    <row r="23" spans="1:19" ht="13">
      <c r="A23" s="9"/>
    </row>
    <row r="24" spans="1:19">
      <c r="A24" s="1408" t="s">
        <v>668</v>
      </c>
      <c r="B24" s="1408"/>
      <c r="C24" s="1408"/>
      <c r="D24" s="1408"/>
      <c r="E24" s="1408"/>
      <c r="F24" s="1408"/>
      <c r="G24" s="1408"/>
      <c r="H24" s="1408"/>
      <c r="I24" s="1408"/>
      <c r="J24" s="1408"/>
      <c r="K24" s="1408"/>
      <c r="L24" s="1408"/>
      <c r="M24" s="1408"/>
      <c r="N24" s="1408"/>
      <c r="O24" s="1408"/>
      <c r="P24" s="1408"/>
    </row>
    <row r="25" spans="1:19" s="177" customFormat="1" ht="41.25" customHeight="1">
      <c r="A25" s="1408" t="s">
        <v>688</v>
      </c>
      <c r="B25" s="1408"/>
      <c r="C25" s="1408"/>
      <c r="D25" s="1408"/>
      <c r="E25" s="1408"/>
      <c r="F25" s="1408"/>
      <c r="G25" s="1408"/>
      <c r="H25" s="1408"/>
      <c r="I25" s="1408"/>
      <c r="J25" s="1408"/>
      <c r="K25" s="1408"/>
      <c r="L25" s="1408"/>
      <c r="M25" s="1408"/>
      <c r="N25" s="1408"/>
      <c r="O25" s="1408"/>
      <c r="P25" s="1408"/>
    </row>
    <row r="26" spans="1:19" s="177" customFormat="1" ht="27.75" customHeight="1">
      <c r="A26" s="1408" t="s">
        <v>689</v>
      </c>
      <c r="B26" s="1408"/>
      <c r="C26" s="1408"/>
      <c r="D26" s="1408"/>
      <c r="E26" s="1408"/>
      <c r="F26" s="1408"/>
      <c r="G26" s="1408"/>
      <c r="H26" s="1408"/>
      <c r="I26" s="1408"/>
      <c r="J26" s="1408"/>
      <c r="K26" s="1408"/>
      <c r="L26" s="1408"/>
      <c r="M26" s="1408"/>
      <c r="N26" s="1408"/>
      <c r="O26" s="1408"/>
      <c r="P26" s="1408"/>
    </row>
    <row r="27" spans="1:19" s="177" customFormat="1" ht="15" customHeight="1">
      <c r="A27" s="1408" t="s">
        <v>690</v>
      </c>
      <c r="B27" s="1408"/>
      <c r="C27" s="1408"/>
      <c r="D27" s="1408"/>
      <c r="E27" s="1408"/>
      <c r="F27" s="1408"/>
      <c r="G27" s="1408"/>
      <c r="H27" s="1408"/>
      <c r="I27" s="1408"/>
      <c r="J27" s="1408"/>
      <c r="K27" s="1408"/>
      <c r="L27" s="1408"/>
      <c r="M27" s="1408"/>
      <c r="N27" s="179"/>
      <c r="O27" s="179"/>
      <c r="P27" s="179"/>
    </row>
    <row r="28" spans="1:19" s="177" customFormat="1" ht="15" customHeight="1">
      <c r="A28" s="1569" t="s">
        <v>691</v>
      </c>
      <c r="B28" s="1569"/>
      <c r="C28" s="1569"/>
      <c r="D28" s="1569"/>
      <c r="E28" s="1569"/>
      <c r="F28" s="1569"/>
      <c r="G28" s="1569"/>
      <c r="H28" s="1569"/>
      <c r="I28" s="1569"/>
      <c r="J28" s="1569"/>
      <c r="K28" s="1569"/>
      <c r="L28" s="1569"/>
      <c r="M28" s="1569"/>
    </row>
    <row r="29" spans="1:19" s="177" customFormat="1" ht="27.75" customHeight="1">
      <c r="A29" s="1569" t="s">
        <v>692</v>
      </c>
      <c r="B29" s="1569"/>
      <c r="C29" s="1569"/>
      <c r="D29" s="1569"/>
      <c r="E29" s="1569"/>
      <c r="F29" s="1569"/>
      <c r="G29" s="1569"/>
      <c r="H29" s="1569"/>
      <c r="I29" s="1569"/>
      <c r="J29" s="1569"/>
      <c r="K29" s="1569"/>
      <c r="L29" s="1569"/>
      <c r="M29" s="1569"/>
    </row>
    <row r="30" spans="1:19" s="177" customFormat="1" ht="18.75" customHeight="1">
      <c r="A30" s="1569" t="s">
        <v>693</v>
      </c>
      <c r="B30" s="1569"/>
      <c r="C30" s="1569"/>
      <c r="D30" s="1569"/>
      <c r="E30" s="1569"/>
      <c r="F30" s="1569"/>
      <c r="G30" s="1569"/>
      <c r="H30" s="1569"/>
      <c r="I30" s="1569"/>
      <c r="J30" s="1569"/>
      <c r="K30" s="1569"/>
      <c r="L30" s="1569"/>
      <c r="M30" s="1569"/>
    </row>
    <row r="31" spans="1:19" s="177" customFormat="1" ht="15.75" customHeight="1">
      <c r="A31" s="1569" t="s">
        <v>694</v>
      </c>
      <c r="B31" s="1569"/>
      <c r="C31" s="1569"/>
      <c r="D31" s="1569"/>
      <c r="E31" s="1569"/>
      <c r="F31" s="1569"/>
      <c r="G31" s="1569"/>
      <c r="H31" s="1569"/>
      <c r="I31" s="1569"/>
      <c r="J31" s="1569"/>
      <c r="K31" s="1569"/>
      <c r="L31" s="1569"/>
      <c r="M31" s="1569"/>
    </row>
    <row r="32" spans="1:19" s="177" customFormat="1" ht="16.5" customHeight="1">
      <c r="A32" s="1570" t="s">
        <v>695</v>
      </c>
      <c r="B32" s="1570"/>
      <c r="C32" s="1570"/>
      <c r="D32" s="1570"/>
      <c r="E32" s="1570"/>
      <c r="F32" s="1570"/>
      <c r="G32" s="1570"/>
      <c r="H32" s="1570"/>
      <c r="I32" s="1570"/>
      <c r="J32" s="1570"/>
      <c r="K32" s="1570"/>
      <c r="L32" s="1570"/>
      <c r="M32" s="1570"/>
    </row>
    <row r="33" spans="1:16" s="177" customFormat="1" ht="27.75" customHeight="1">
      <c r="A33" s="1408" t="s">
        <v>696</v>
      </c>
      <c r="B33" s="1408"/>
      <c r="C33" s="1408"/>
      <c r="D33" s="1408"/>
      <c r="E33" s="1408"/>
      <c r="F33" s="1408"/>
      <c r="G33" s="1408"/>
      <c r="H33" s="1408"/>
      <c r="I33" s="1408"/>
      <c r="J33" s="1408"/>
      <c r="K33" s="1408"/>
      <c r="L33" s="1408"/>
      <c r="M33" s="1408"/>
      <c r="N33" s="1408"/>
      <c r="O33" s="1408"/>
      <c r="P33" s="1408"/>
    </row>
    <row r="34" spans="1:16" s="177" customFormat="1" ht="29.15" customHeight="1">
      <c r="A34" s="1408" t="s">
        <v>1265</v>
      </c>
      <c r="B34" s="1408"/>
      <c r="C34" s="1408"/>
      <c r="D34" s="1408"/>
      <c r="E34" s="1408"/>
      <c r="F34" s="1408"/>
      <c r="G34" s="1408"/>
      <c r="H34" s="1408"/>
      <c r="I34" s="1408"/>
      <c r="J34" s="1408"/>
      <c r="K34" s="1408"/>
      <c r="L34" s="1408"/>
      <c r="M34" s="1408"/>
      <c r="N34" s="1408"/>
      <c r="O34" s="1408"/>
      <c r="P34" s="1408"/>
    </row>
    <row r="36" spans="1:16">
      <c r="B36" s="180"/>
      <c r="C36" s="180"/>
    </row>
    <row r="37" spans="1:16">
      <c r="B37" s="180"/>
      <c r="C37" s="180"/>
    </row>
    <row r="38" spans="1:16">
      <c r="B38" s="180"/>
      <c r="C38" s="180"/>
    </row>
  </sheetData>
  <mergeCells count="19">
    <mergeCell ref="A27:M27"/>
    <mergeCell ref="A28:M28"/>
    <mergeCell ref="A24:P24"/>
    <mergeCell ref="A25:P25"/>
    <mergeCell ref="A26:P26"/>
    <mergeCell ref="A1:P1"/>
    <mergeCell ref="A3:P3"/>
    <mergeCell ref="A2:P2"/>
    <mergeCell ref="B4:D4"/>
    <mergeCell ref="E4:G4"/>
    <mergeCell ref="H4:J4"/>
    <mergeCell ref="N4:P4"/>
    <mergeCell ref="K4:M4"/>
    <mergeCell ref="A34:P34"/>
    <mergeCell ref="A29:M29"/>
    <mergeCell ref="A30:M30"/>
    <mergeCell ref="A31:M31"/>
    <mergeCell ref="A32:M32"/>
    <mergeCell ref="A33:P33"/>
  </mergeCells>
  <printOptions headings="1"/>
  <pageMargins left="0.7" right="0.7" top="0.75" bottom="0.75" header="0.3" footer="0.3"/>
  <pageSetup scale="34" orientation="portrait" r:id="rId1"/>
  <customProperties>
    <customPr name="_pios_id" r:id="rId2"/>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193CF-341B-4D6A-A645-B3B49AD6F505}">
  <sheetPr>
    <pageSetUpPr fitToPage="1"/>
  </sheetPr>
  <dimension ref="A1:R314"/>
  <sheetViews>
    <sheetView tabSelected="1" view="pageBreakPreview" zoomScaleNormal="80" zoomScaleSheetLayoutView="100" workbookViewId="0">
      <selection activeCell="A20" sqref="A20:M20"/>
    </sheetView>
  </sheetViews>
  <sheetFormatPr defaultRowHeight="12.5"/>
  <cols>
    <col min="1" max="1" width="45.54296875" customWidth="1"/>
    <col min="2" max="2" width="15.54296875" customWidth="1"/>
    <col min="3" max="3" width="20.54296875" customWidth="1"/>
    <col min="4" max="5" width="14.54296875" customWidth="1"/>
    <col min="6" max="6" width="19.54296875" customWidth="1"/>
    <col min="7" max="10" width="18.453125" customWidth="1"/>
    <col min="11" max="11" width="20.453125" customWidth="1"/>
    <col min="12" max="12" width="24.453125" customWidth="1"/>
    <col min="13" max="13" width="13.453125" customWidth="1"/>
    <col min="14" max="14" width="23" customWidth="1"/>
    <col min="15" max="15" width="15.54296875" customWidth="1"/>
    <col min="16" max="16" width="12.54296875" customWidth="1"/>
    <col min="17" max="17" width="14.453125" customWidth="1"/>
    <col min="18" max="18" width="10.54296875" customWidth="1"/>
    <col min="19" max="20" width="14.54296875" customWidth="1"/>
    <col min="21" max="21" width="15.453125" customWidth="1"/>
    <col min="22" max="22" width="14.54296875" customWidth="1"/>
    <col min="23" max="23" width="16.453125" customWidth="1"/>
    <col min="24" max="25" width="14.453125" customWidth="1"/>
    <col min="27" max="27" width="13.54296875" customWidth="1"/>
    <col min="28" max="28" width="14.453125" customWidth="1"/>
    <col min="29" max="29" width="12.453125" customWidth="1"/>
    <col min="30" max="30" width="11.54296875" customWidth="1"/>
    <col min="31" max="31" width="13.54296875" customWidth="1"/>
    <col min="32" max="32" width="12.54296875" customWidth="1"/>
    <col min="33" max="33" width="11.54296875" customWidth="1"/>
    <col min="35" max="35" width="12.453125" customWidth="1"/>
    <col min="36" max="36" width="13" customWidth="1"/>
    <col min="37" max="37" width="12.453125" customWidth="1"/>
    <col min="38" max="38" width="16.453125" customWidth="1"/>
    <col min="39" max="40" width="12.453125" customWidth="1"/>
    <col min="41" max="41" width="13" customWidth="1"/>
    <col min="42" max="42" width="11.54296875" customWidth="1"/>
    <col min="43" max="43" width="13.54296875" customWidth="1"/>
    <col min="44" max="45" width="12.453125" customWidth="1"/>
    <col min="46" max="46" width="14.54296875" customWidth="1"/>
    <col min="47" max="47" width="12.453125" customWidth="1"/>
    <col min="48" max="48" width="15.453125" customWidth="1"/>
    <col min="49" max="49" width="12.54296875" customWidth="1"/>
    <col min="50" max="50" width="9.54296875" customWidth="1"/>
    <col min="51" max="51" width="12.453125" customWidth="1"/>
    <col min="52" max="53" width="12.54296875" customWidth="1"/>
    <col min="54" max="54" width="13.54296875" customWidth="1"/>
    <col min="55" max="55" width="13" customWidth="1"/>
    <col min="56" max="56" width="15.453125" customWidth="1"/>
    <col min="57" max="57" width="12.54296875" customWidth="1"/>
    <col min="58" max="58" width="10" customWidth="1"/>
  </cols>
  <sheetData>
    <row r="1" spans="1:18" ht="18" customHeight="1">
      <c r="A1" s="1587" t="s">
        <v>697</v>
      </c>
      <c r="B1" s="1587"/>
      <c r="C1" s="1587"/>
      <c r="D1" s="1587"/>
      <c r="E1" s="1587"/>
      <c r="F1" s="1587"/>
      <c r="G1" s="1587"/>
      <c r="H1" s="1587"/>
      <c r="I1" s="1587"/>
      <c r="J1" s="1587"/>
      <c r="K1" s="1587"/>
      <c r="L1" s="1587"/>
      <c r="M1" s="1405"/>
    </row>
    <row r="2" spans="1:18" ht="15.5">
      <c r="A2" s="1588" t="s">
        <v>1</v>
      </c>
      <c r="B2" s="1588"/>
      <c r="C2" s="1588"/>
      <c r="D2" s="1588"/>
      <c r="E2" s="1588"/>
      <c r="F2" s="1588"/>
      <c r="G2" s="1588"/>
      <c r="H2" s="1588"/>
      <c r="I2" s="1588"/>
      <c r="J2" s="1588"/>
      <c r="K2" s="1588"/>
      <c r="L2" s="1588"/>
    </row>
    <row r="3" spans="1:18" ht="16" thickBot="1">
      <c r="A3" s="1589" t="s">
        <v>1255</v>
      </c>
      <c r="B3" s="1588"/>
      <c r="C3" s="1588"/>
      <c r="D3" s="1588"/>
      <c r="E3" s="1588"/>
      <c r="F3" s="1588"/>
      <c r="G3" s="1588"/>
      <c r="H3" s="1588"/>
      <c r="I3" s="1588"/>
      <c r="J3" s="1588"/>
      <c r="K3" s="1588"/>
      <c r="L3" s="1588"/>
    </row>
    <row r="4" spans="1:18" ht="13.5" thickBot="1">
      <c r="A4" s="378" t="s">
        <v>698</v>
      </c>
    </row>
    <row r="5" spans="1:18" s="481" customFormat="1" ht="102.75" customHeight="1" thickBot="1">
      <c r="A5" s="1159" t="s">
        <v>699</v>
      </c>
      <c r="B5" s="1160" t="s">
        <v>700</v>
      </c>
      <c r="C5" s="1160" t="s">
        <v>701</v>
      </c>
      <c r="D5" s="1160" t="s">
        <v>702</v>
      </c>
      <c r="E5" s="1384" t="s">
        <v>703</v>
      </c>
      <c r="F5" s="1160" t="s">
        <v>704</v>
      </c>
      <c r="G5" s="1160" t="s">
        <v>705</v>
      </c>
      <c r="H5" s="1160" t="s">
        <v>706</v>
      </c>
      <c r="I5" s="1160" t="s">
        <v>707</v>
      </c>
      <c r="J5" s="1160" t="s">
        <v>708</v>
      </c>
      <c r="K5" s="1160" t="s">
        <v>709</v>
      </c>
      <c r="L5" s="1160" t="s">
        <v>710</v>
      </c>
      <c r="M5" s="480"/>
      <c r="N5" s="480"/>
      <c r="O5" s="480"/>
      <c r="P5" s="480"/>
      <c r="Q5" s="480"/>
      <c r="R5" s="480"/>
    </row>
    <row r="6" spans="1:18" ht="13">
      <c r="A6" s="638"/>
      <c r="B6" s="1161" t="s">
        <v>411</v>
      </c>
      <c r="C6" s="1162" t="s">
        <v>411</v>
      </c>
      <c r="D6" s="1378" t="s">
        <v>411</v>
      </c>
      <c r="E6" s="1161" t="s">
        <v>411</v>
      </c>
      <c r="F6" s="1163" t="s">
        <v>411</v>
      </c>
      <c r="G6" s="1163" t="s">
        <v>411</v>
      </c>
      <c r="H6" s="1163" t="s">
        <v>411</v>
      </c>
      <c r="I6" s="1163" t="s">
        <v>411</v>
      </c>
      <c r="J6" s="1163" t="s">
        <v>411</v>
      </c>
      <c r="K6" s="1163" t="s">
        <v>411</v>
      </c>
      <c r="L6" s="1163" t="s">
        <v>411</v>
      </c>
    </row>
    <row r="7" spans="1:18" ht="13">
      <c r="A7" s="519" t="s">
        <v>711</v>
      </c>
      <c r="B7" s="288" t="s">
        <v>411</v>
      </c>
      <c r="C7" s="559" t="s">
        <v>411</v>
      </c>
      <c r="D7" s="1379"/>
      <c r="E7" s="288" t="s">
        <v>411</v>
      </c>
      <c r="F7" s="1164"/>
      <c r="G7" s="520" t="s">
        <v>411</v>
      </c>
      <c r="H7" s="520" t="s">
        <v>411</v>
      </c>
      <c r="I7" s="520" t="s">
        <v>411</v>
      </c>
      <c r="J7" s="520" t="s">
        <v>411</v>
      </c>
      <c r="K7" s="520" t="s">
        <v>411</v>
      </c>
      <c r="L7" s="520" t="s">
        <v>411</v>
      </c>
    </row>
    <row r="8" spans="1:18">
      <c r="A8" s="519" t="s">
        <v>712</v>
      </c>
      <c r="B8" s="544">
        <v>1226024</v>
      </c>
      <c r="C8" s="1165">
        <v>26207</v>
      </c>
      <c r="D8" s="1379">
        <f>C8/B8</f>
        <v>2.137560113015732E-2</v>
      </c>
      <c r="E8" s="703">
        <v>56372</v>
      </c>
      <c r="F8" s="1164">
        <f>C8/E8</f>
        <v>0.464893918966863</v>
      </c>
      <c r="G8" s="1167">
        <v>597.15961266470526</v>
      </c>
      <c r="H8" s="1167">
        <v>597.76336048084136</v>
      </c>
      <c r="I8" s="1167">
        <v>0.23162357512876744</v>
      </c>
      <c r="J8" s="1167">
        <v>25.009257853983918</v>
      </c>
      <c r="K8" s="1167">
        <v>25.705943050855801</v>
      </c>
      <c r="L8" s="1168">
        <v>1697.8921575660636</v>
      </c>
    </row>
    <row r="9" spans="1:18">
      <c r="A9" s="519" t="s">
        <v>713</v>
      </c>
      <c r="B9" s="544">
        <v>113659</v>
      </c>
      <c r="C9" s="1165">
        <v>3273</v>
      </c>
      <c r="D9" s="1379">
        <f>C9/B9</f>
        <v>2.8796663704590046E-2</v>
      </c>
      <c r="E9" s="703">
        <v>5343</v>
      </c>
      <c r="F9" s="1164">
        <f>C9/E9</f>
        <v>0.61257720381807979</v>
      </c>
      <c r="G9" s="1167">
        <v>459.00477085241545</v>
      </c>
      <c r="H9" s="1167">
        <v>459.05977176900569</v>
      </c>
      <c r="I9" s="1167">
        <v>0.15849754567675531</v>
      </c>
      <c r="J9" s="1167">
        <v>16.804609929727373</v>
      </c>
      <c r="K9" s="1167">
        <v>17.310451756797324</v>
      </c>
      <c r="L9" s="1168">
        <v>1419.1633917394161</v>
      </c>
    </row>
    <row r="10" spans="1:18">
      <c r="A10" s="519" t="s">
        <v>714</v>
      </c>
      <c r="B10" s="544">
        <v>518425</v>
      </c>
      <c r="C10" s="1407" t="s">
        <v>203</v>
      </c>
      <c r="D10" s="1407" t="s">
        <v>203</v>
      </c>
      <c r="E10" s="1407" t="s">
        <v>203</v>
      </c>
      <c r="F10" s="1407" t="s">
        <v>203</v>
      </c>
      <c r="G10" s="1407" t="s">
        <v>203</v>
      </c>
      <c r="H10" s="1407" t="s">
        <v>203</v>
      </c>
      <c r="I10" s="1407" t="s">
        <v>203</v>
      </c>
      <c r="J10" s="1407" t="s">
        <v>203</v>
      </c>
      <c r="K10" s="1407" t="s">
        <v>203</v>
      </c>
      <c r="L10" s="1407" t="s">
        <v>203</v>
      </c>
    </row>
    <row r="11" spans="1:18" ht="13">
      <c r="A11" s="519" t="s">
        <v>715</v>
      </c>
      <c r="B11" s="521" t="s">
        <v>411</v>
      </c>
      <c r="C11" s="1165"/>
      <c r="D11" s="1379"/>
      <c r="E11" s="703"/>
      <c r="F11" s="1164"/>
      <c r="G11" s="1167" t="s">
        <v>411</v>
      </c>
      <c r="H11" s="1167" t="s">
        <v>411</v>
      </c>
      <c r="I11" s="1167" t="s">
        <v>411</v>
      </c>
      <c r="J11" s="1167" t="s">
        <v>411</v>
      </c>
      <c r="K11" s="1167" t="s">
        <v>411</v>
      </c>
      <c r="L11" s="1168" t="s">
        <v>411</v>
      </c>
    </row>
    <row r="12" spans="1:18">
      <c r="A12" s="519" t="s">
        <v>716</v>
      </c>
      <c r="B12" s="544">
        <v>763963</v>
      </c>
      <c r="C12" s="1165">
        <v>20398</v>
      </c>
      <c r="D12" s="1379">
        <f>C12/B12</f>
        <v>2.6700245954319777E-2</v>
      </c>
      <c r="E12" s="703">
        <v>40462</v>
      </c>
      <c r="F12" s="1164">
        <f>C12/E12</f>
        <v>0.50412732934605309</v>
      </c>
      <c r="G12" s="1167">
        <v>610.21515806249806</v>
      </c>
      <c r="H12" s="1167">
        <v>610.98907396179288</v>
      </c>
      <c r="I12" s="1167">
        <v>0.24446733042708982</v>
      </c>
      <c r="J12" s="1167">
        <v>25.396812243054917</v>
      </c>
      <c r="K12" s="1167">
        <v>26.281303451127886</v>
      </c>
      <c r="L12" s="1168">
        <v>1808.1352253626983</v>
      </c>
      <c r="M12" s="6"/>
    </row>
    <row r="13" spans="1:18">
      <c r="A13" s="519" t="s">
        <v>717</v>
      </c>
      <c r="B13" s="544">
        <v>1094146</v>
      </c>
      <c r="C13" s="1165">
        <v>9082</v>
      </c>
      <c r="D13" s="1379">
        <f>C13/B13</f>
        <v>8.3005375882194889E-3</v>
      </c>
      <c r="E13" s="703">
        <v>35589</v>
      </c>
      <c r="F13" s="1164">
        <f>C13/E13</f>
        <v>0.25519121076737195</v>
      </c>
      <c r="G13" s="1167">
        <v>516.89732691039478</v>
      </c>
      <c r="H13" s="1167">
        <v>516.9201192468845</v>
      </c>
      <c r="I13" s="1167">
        <v>0.17601514314029676</v>
      </c>
      <c r="J13" s="1167">
        <v>21.126969983265855</v>
      </c>
      <c r="K13" s="1167">
        <v>21.331930369964933</v>
      </c>
      <c r="L13" s="1168">
        <v>1346.2695574758679</v>
      </c>
    </row>
    <row r="14" spans="1:18" ht="13">
      <c r="A14" s="519" t="s">
        <v>718</v>
      </c>
      <c r="B14" s="521"/>
      <c r="C14" s="1165"/>
      <c r="D14" s="1379"/>
      <c r="E14" s="703"/>
      <c r="F14" s="1164"/>
      <c r="G14" s="1167"/>
      <c r="H14" s="1167"/>
      <c r="I14" s="1167"/>
      <c r="J14" s="1167"/>
      <c r="K14" s="1167"/>
      <c r="L14" s="1168"/>
    </row>
    <row r="15" spans="1:18">
      <c r="A15" s="519" t="s">
        <v>719</v>
      </c>
      <c r="B15" s="544">
        <v>1263883</v>
      </c>
      <c r="C15" s="1165">
        <v>9523</v>
      </c>
      <c r="D15" s="1379">
        <f t="shared" ref="D15:D20" si="0">C15/B15</f>
        <v>7.5347164254919163E-3</v>
      </c>
      <c r="E15" s="703">
        <v>10399</v>
      </c>
      <c r="F15" s="1164">
        <f t="shared" ref="F15:F20" si="1">C15/E15</f>
        <v>0.91576113087796907</v>
      </c>
      <c r="G15" s="1167">
        <v>543.25280688862244</v>
      </c>
      <c r="H15" s="1167">
        <v>543.41572319650857</v>
      </c>
      <c r="I15" s="1167">
        <v>0.216274529140006</v>
      </c>
      <c r="J15" s="1167">
        <v>24.54733625034417</v>
      </c>
      <c r="K15" s="1167">
        <v>24.874421123178358</v>
      </c>
      <c r="L15" s="1168">
        <v>1462.9157300157649</v>
      </c>
    </row>
    <row r="16" spans="1:18">
      <c r="A16" s="519" t="s">
        <v>720</v>
      </c>
      <c r="B16" s="544">
        <v>594227</v>
      </c>
      <c r="C16" s="1165">
        <v>19957</v>
      </c>
      <c r="D16" s="1379">
        <f t="shared" si="0"/>
        <v>3.3584808499108929E-2</v>
      </c>
      <c r="E16" s="703">
        <v>21301</v>
      </c>
      <c r="F16" s="1164">
        <f t="shared" si="1"/>
        <v>0.9369043706868222</v>
      </c>
      <c r="G16" s="1167">
        <v>600.46426722471335</v>
      </c>
      <c r="H16" s="1167">
        <v>601.1886153231253</v>
      </c>
      <c r="I16" s="1167">
        <v>0.22704776008411623</v>
      </c>
      <c r="J16" s="1167">
        <v>23.894117343797959</v>
      </c>
      <c r="K16" s="1167">
        <v>24.736147382982555</v>
      </c>
      <c r="L16" s="1168">
        <v>1764.9856288421286</v>
      </c>
      <c r="N16" s="92"/>
    </row>
    <row r="17" spans="1:13">
      <c r="A17" s="519" t="s">
        <v>721</v>
      </c>
      <c r="B17" s="544">
        <v>860101</v>
      </c>
      <c r="C17" s="1165">
        <v>13236</v>
      </c>
      <c r="D17" s="1379">
        <f t="shared" si="0"/>
        <v>1.5388890374502529E-2</v>
      </c>
      <c r="E17" s="703">
        <v>14455</v>
      </c>
      <c r="F17" s="1164">
        <f t="shared" si="1"/>
        <v>0.91566931857488754</v>
      </c>
      <c r="G17" s="1167">
        <v>596.75258446672058</v>
      </c>
      <c r="H17" s="1167">
        <v>597.13664808110548</v>
      </c>
      <c r="I17" s="1167">
        <v>0.21836782124504087</v>
      </c>
      <c r="J17" s="1167">
        <v>23.521510227263985</v>
      </c>
      <c r="K17" s="1167">
        <v>24.294608970691765</v>
      </c>
      <c r="L17" s="1168">
        <v>1743.0183017430368</v>
      </c>
    </row>
    <row r="18" spans="1:13">
      <c r="A18" s="519" t="s">
        <v>722</v>
      </c>
      <c r="B18" s="544">
        <v>130979</v>
      </c>
      <c r="C18" s="1169">
        <v>680</v>
      </c>
      <c r="D18" s="1379">
        <f t="shared" si="0"/>
        <v>5.1916719474114168E-3</v>
      </c>
      <c r="E18" s="1385">
        <v>739</v>
      </c>
      <c r="F18" s="1164">
        <f t="shared" si="1"/>
        <v>0.92016238159675234</v>
      </c>
      <c r="G18" s="1167">
        <v>620.54618529411619</v>
      </c>
      <c r="H18" s="1167">
        <v>621.01360294117512</v>
      </c>
      <c r="I18" s="1167">
        <v>0.23164886029411749</v>
      </c>
      <c r="J18" s="1167">
        <v>21.016376091176483</v>
      </c>
      <c r="K18" s="1167">
        <v>21.985131067647085</v>
      </c>
      <c r="L18" s="1168">
        <v>1765.7040892696966</v>
      </c>
    </row>
    <row r="19" spans="1:13">
      <c r="A19" s="1211" t="s">
        <v>723</v>
      </c>
      <c r="B19" s="544">
        <v>802732</v>
      </c>
      <c r="C19" s="1165">
        <v>6613</v>
      </c>
      <c r="D19" s="1379">
        <f t="shared" si="0"/>
        <v>8.2381168310220604E-3</v>
      </c>
      <c r="E19" s="703">
        <v>18390</v>
      </c>
      <c r="F19" s="1164">
        <f t="shared" si="1"/>
        <v>0.35959760739532354</v>
      </c>
      <c r="G19" s="1167">
        <v>574.75626523514745</v>
      </c>
      <c r="H19" s="1167">
        <v>574.95677120823075</v>
      </c>
      <c r="I19" s="1167">
        <v>0.19993780296388036</v>
      </c>
      <c r="J19" s="1167">
        <v>21.484595482835637</v>
      </c>
      <c r="K19" s="1167">
        <v>22.130517782548658</v>
      </c>
      <c r="L19" s="1168">
        <v>1604.176245527889</v>
      </c>
    </row>
    <row r="20" spans="1:13">
      <c r="A20" s="519" t="s">
        <v>724</v>
      </c>
      <c r="B20" s="544">
        <v>649800</v>
      </c>
      <c r="C20" s="1169">
        <v>14911</v>
      </c>
      <c r="D20" s="1379">
        <f t="shared" si="0"/>
        <v>2.2947060634041245E-2</v>
      </c>
      <c r="E20" s="1385">
        <v>14714</v>
      </c>
      <c r="F20" s="1164">
        <f t="shared" si="1"/>
        <v>1.0133886094875628</v>
      </c>
      <c r="G20" s="1167">
        <v>600.61081872456839</v>
      </c>
      <c r="H20" s="1167">
        <v>600.61081872456839</v>
      </c>
      <c r="I20" s="1167">
        <v>0.24621166735958211</v>
      </c>
      <c r="J20" s="1167">
        <v>24.062461361686385</v>
      </c>
      <c r="K20" s="1167">
        <v>24.900594660325005</v>
      </c>
      <c r="L20" s="1170">
        <v>1737.6974076880244</v>
      </c>
    </row>
    <row r="21" spans="1:13" ht="13" collapsed="1">
      <c r="A21" s="1171" t="s">
        <v>725</v>
      </c>
      <c r="B21" s="521" t="s">
        <v>411</v>
      </c>
      <c r="C21" s="1172" t="s">
        <v>411</v>
      </c>
      <c r="D21" s="1171" t="s">
        <v>411</v>
      </c>
      <c r="E21" s="1386" t="s">
        <v>411</v>
      </c>
      <c r="F21" s="520" t="s">
        <v>411</v>
      </c>
      <c r="G21" s="520" t="s">
        <v>411</v>
      </c>
      <c r="H21" s="520" t="s">
        <v>411</v>
      </c>
      <c r="I21" s="520" t="s">
        <v>411</v>
      </c>
      <c r="J21" s="520" t="s">
        <v>411</v>
      </c>
      <c r="K21" s="520" t="s">
        <v>411</v>
      </c>
      <c r="L21" s="520" t="s">
        <v>411</v>
      </c>
    </row>
    <row r="22" spans="1:13">
      <c r="A22" s="288" t="s">
        <v>726</v>
      </c>
      <c r="B22" s="544">
        <v>530805</v>
      </c>
      <c r="C22" s="1165">
        <v>11841</v>
      </c>
      <c r="D22" s="1379">
        <f t="shared" ref="D22:D37" si="2">C22/B22</f>
        <v>2.2307627094695793E-2</v>
      </c>
      <c r="E22" s="703">
        <v>13506</v>
      </c>
      <c r="F22" s="1164">
        <f t="shared" ref="F22:F37" si="3">C22/E22</f>
        <v>0.87672145713016436</v>
      </c>
      <c r="G22" s="1167">
        <v>610.59153618793562</v>
      </c>
      <c r="H22" s="1167">
        <v>610.8921439913305</v>
      </c>
      <c r="I22" s="1167">
        <v>0.25501507144661367</v>
      </c>
      <c r="J22" s="1167">
        <v>24.981522734234591</v>
      </c>
      <c r="K22" s="1167">
        <v>25.887327764552584</v>
      </c>
      <c r="L22" s="1168">
        <v>1781.37773815027</v>
      </c>
    </row>
    <row r="23" spans="1:13">
      <c r="A23" s="288" t="s">
        <v>514</v>
      </c>
      <c r="B23" s="544">
        <v>371070</v>
      </c>
      <c r="C23" s="1165">
        <v>7861</v>
      </c>
      <c r="D23" s="1379">
        <f t="shared" si="2"/>
        <v>2.1184682135446144E-2</v>
      </c>
      <c r="E23" s="703">
        <v>25290</v>
      </c>
      <c r="F23" s="1164">
        <f t="shared" si="3"/>
        <v>0.31083432186635035</v>
      </c>
      <c r="G23" s="1167">
        <v>641.68430787656166</v>
      </c>
      <c r="H23" s="1167">
        <v>642.03409566261848</v>
      </c>
      <c r="I23" s="1167">
        <v>0.2469412920436718</v>
      </c>
      <c r="J23" s="1167">
        <v>20.589494632517141</v>
      </c>
      <c r="K23" s="1167">
        <v>21.208513462746168</v>
      </c>
      <c r="L23" s="1168">
        <v>1667.138326901224</v>
      </c>
    </row>
    <row r="24" spans="1:13">
      <c r="A24" s="288" t="s">
        <v>727</v>
      </c>
      <c r="B24" s="544">
        <v>1644</v>
      </c>
      <c r="C24" s="1165">
        <v>150</v>
      </c>
      <c r="D24" s="1379">
        <f t="shared" si="2"/>
        <v>9.1240875912408759E-2</v>
      </c>
      <c r="E24" s="703">
        <v>153</v>
      </c>
      <c r="F24" s="1164">
        <f t="shared" si="3"/>
        <v>0.98039215686274506</v>
      </c>
      <c r="G24" s="1167">
        <v>608.06894000000102</v>
      </c>
      <c r="H24" s="1173">
        <v>609.44894000000102</v>
      </c>
      <c r="I24" s="1166">
        <v>0.19832973333333373</v>
      </c>
      <c r="J24" s="1173">
        <v>17.591544720000069</v>
      </c>
      <c r="K24" s="1173">
        <v>17.946211386666736</v>
      </c>
      <c r="L24" s="1168">
        <v>1526.6631761007125</v>
      </c>
    </row>
    <row r="25" spans="1:13">
      <c r="A25" s="288" t="s">
        <v>728</v>
      </c>
      <c r="B25" s="544">
        <v>200488</v>
      </c>
      <c r="C25" s="1165">
        <v>2474</v>
      </c>
      <c r="D25" s="1379">
        <f t="shared" si="2"/>
        <v>1.2339890666773073E-2</v>
      </c>
      <c r="E25" s="703">
        <v>2452</v>
      </c>
      <c r="F25" s="1164">
        <f t="shared" si="3"/>
        <v>1.0089722675367048</v>
      </c>
      <c r="G25" s="1167">
        <v>585.72110549716012</v>
      </c>
      <c r="H25" s="1167">
        <v>585.72110549716012</v>
      </c>
      <c r="I25" s="1167">
        <v>0.17098939288602072</v>
      </c>
      <c r="J25" s="1167">
        <v>14.713265601454655</v>
      </c>
      <c r="K25" s="1167">
        <v>14.960073530314808</v>
      </c>
      <c r="L25" s="1168">
        <v>1432.3494061063216</v>
      </c>
      <c r="M25" s="154"/>
    </row>
    <row r="26" spans="1:13" ht="15" customHeight="1">
      <c r="A26" s="1212" t="s">
        <v>729</v>
      </c>
      <c r="B26" s="544">
        <v>22607</v>
      </c>
      <c r="C26" s="1165">
        <v>160</v>
      </c>
      <c r="D26" s="1379">
        <f t="shared" si="2"/>
        <v>7.077453885964524E-3</v>
      </c>
      <c r="E26" s="703">
        <v>164</v>
      </c>
      <c r="F26" s="1164">
        <f t="shared" si="3"/>
        <v>0.97560975609756095</v>
      </c>
      <c r="G26" s="1167">
        <v>650.51224375000038</v>
      </c>
      <c r="H26" s="1167">
        <v>650.51224375000038</v>
      </c>
      <c r="I26" s="1167">
        <v>0.13275593750000034</v>
      </c>
      <c r="J26" s="1167">
        <v>7.7557246000000024</v>
      </c>
      <c r="K26" s="1167">
        <v>7.7557246000000024</v>
      </c>
      <c r="L26" s="1168">
        <v>1539.0601223389965</v>
      </c>
      <c r="M26" s="154"/>
    </row>
    <row r="27" spans="1:13">
      <c r="A27" s="1174" t="s">
        <v>730</v>
      </c>
      <c r="B27" s="544">
        <v>31116</v>
      </c>
      <c r="C27" s="1165">
        <v>226</v>
      </c>
      <c r="D27" s="1379">
        <f t="shared" si="2"/>
        <v>7.263144363028667E-3</v>
      </c>
      <c r="E27" s="703">
        <v>746</v>
      </c>
      <c r="F27" s="1164">
        <f t="shared" si="3"/>
        <v>0.30294906166219837</v>
      </c>
      <c r="G27" s="1167">
        <v>672.39207079646076</v>
      </c>
      <c r="H27" s="1167">
        <v>672.39207079646076</v>
      </c>
      <c r="I27" s="1167">
        <v>0.10569765044247847</v>
      </c>
      <c r="J27" s="1167">
        <v>12.915165486725739</v>
      </c>
      <c r="K27" s="1167">
        <v>12.915165486725739</v>
      </c>
      <c r="L27" s="1168">
        <v>1509.6986118899695</v>
      </c>
    </row>
    <row r="28" spans="1:13">
      <c r="A28" s="532" t="s">
        <v>731</v>
      </c>
      <c r="B28" s="544">
        <v>114928</v>
      </c>
      <c r="C28" s="1165">
        <v>1040</v>
      </c>
      <c r="D28" s="1379">
        <f t="shared" si="2"/>
        <v>9.049143811777809E-3</v>
      </c>
      <c r="E28" s="703">
        <v>3757</v>
      </c>
      <c r="F28" s="1164">
        <f t="shared" si="3"/>
        <v>0.27681660899653981</v>
      </c>
      <c r="G28" s="1167">
        <v>417.01515961538223</v>
      </c>
      <c r="H28" s="1167">
        <v>417.01515961538223</v>
      </c>
      <c r="I28" s="1167">
        <v>9.8810748076923152E-2</v>
      </c>
      <c r="J28" s="1167">
        <v>13.736161884615383</v>
      </c>
      <c r="K28" s="1167">
        <v>13.736161884615383</v>
      </c>
      <c r="L28" s="1168">
        <v>1210.9680869006263</v>
      </c>
    </row>
    <row r="29" spans="1:13">
      <c r="A29" s="532" t="s">
        <v>732</v>
      </c>
      <c r="B29" s="544">
        <v>446976</v>
      </c>
      <c r="C29" s="1165">
        <v>4387</v>
      </c>
      <c r="D29" s="1379">
        <f t="shared" si="2"/>
        <v>9.8148446449026344E-3</v>
      </c>
      <c r="E29" s="703">
        <v>17197</v>
      </c>
      <c r="F29" s="1164">
        <f t="shared" si="3"/>
        <v>0.25510263418038032</v>
      </c>
      <c r="G29" s="1167">
        <v>411.76514474582672</v>
      </c>
      <c r="H29" s="1167">
        <v>412.57623843171683</v>
      </c>
      <c r="I29" s="1167">
        <v>8.2787544563487081E-2</v>
      </c>
      <c r="J29" s="1167">
        <v>18.772670568952559</v>
      </c>
      <c r="K29" s="1167">
        <v>18.772670568952559</v>
      </c>
      <c r="L29" s="1168">
        <v>1237.5746531795482</v>
      </c>
    </row>
    <row r="30" spans="1:13">
      <c r="A30" s="532" t="s">
        <v>733</v>
      </c>
      <c r="B30" s="544">
        <v>165869</v>
      </c>
      <c r="C30" s="1165">
        <v>2655</v>
      </c>
      <c r="D30" s="1379">
        <f t="shared" si="2"/>
        <v>1.6006607624088891E-2</v>
      </c>
      <c r="E30" s="703">
        <v>17526</v>
      </c>
      <c r="F30" s="1164">
        <f t="shared" si="3"/>
        <v>0.15148921602191032</v>
      </c>
      <c r="G30" s="1167">
        <v>480.47515178907167</v>
      </c>
      <c r="H30" s="1167">
        <v>482.4064975517831</v>
      </c>
      <c r="I30" s="1167">
        <v>0.11581117627118918</v>
      </c>
      <c r="J30" s="1167">
        <v>25.147100361580939</v>
      </c>
      <c r="K30" s="1167">
        <v>25.147100361580939</v>
      </c>
      <c r="L30" s="1168">
        <v>1439.7936166952616</v>
      </c>
    </row>
    <row r="31" spans="1:13">
      <c r="A31" s="532" t="s">
        <v>734</v>
      </c>
      <c r="B31" s="544">
        <v>47173</v>
      </c>
      <c r="C31" s="1165">
        <v>117</v>
      </c>
      <c r="D31" s="1379">
        <f t="shared" si="2"/>
        <v>2.4802323362940666E-3</v>
      </c>
      <c r="E31" s="703">
        <v>979</v>
      </c>
      <c r="F31" s="1164">
        <f t="shared" si="3"/>
        <v>0.1195097037793667</v>
      </c>
      <c r="G31" s="1167">
        <v>444.1317008547004</v>
      </c>
      <c r="H31" s="1167">
        <v>444.1317008547004</v>
      </c>
      <c r="I31" s="1167">
        <v>4.4748059829059814E-2</v>
      </c>
      <c r="J31" s="1167">
        <v>-0.19760769230769226</v>
      </c>
      <c r="K31" s="1167">
        <v>-0.19760769230769226</v>
      </c>
      <c r="L31" s="1168">
        <v>837.22942267285941</v>
      </c>
    </row>
    <row r="32" spans="1:13">
      <c r="A32" s="532" t="s">
        <v>735</v>
      </c>
      <c r="B32" s="544">
        <v>158314</v>
      </c>
      <c r="C32" s="1165">
        <v>2429</v>
      </c>
      <c r="D32" s="1379">
        <f t="shared" si="2"/>
        <v>1.5342926083605999E-2</v>
      </c>
      <c r="E32" s="703">
        <v>6918</v>
      </c>
      <c r="F32" s="1164">
        <f t="shared" si="3"/>
        <v>0.35111303845041919</v>
      </c>
      <c r="G32" s="1167">
        <v>651.24628242073697</v>
      </c>
      <c r="H32" s="1167">
        <v>651.24628242073697</v>
      </c>
      <c r="I32" s="1167">
        <v>0.22837392548374585</v>
      </c>
      <c r="J32" s="1167">
        <v>18.076913263070534</v>
      </c>
      <c r="K32" s="1167">
        <v>18.076913263070534</v>
      </c>
      <c r="L32" s="1168">
        <v>1712.7989507599434</v>
      </c>
    </row>
    <row r="33" spans="1:14">
      <c r="A33" s="532" t="s">
        <v>736</v>
      </c>
      <c r="B33" s="544">
        <v>565990</v>
      </c>
      <c r="C33" s="1165">
        <v>7331</v>
      </c>
      <c r="D33" s="1379">
        <f t="shared" si="2"/>
        <v>1.295252566299758E-2</v>
      </c>
      <c r="E33" s="703">
        <v>39157</v>
      </c>
      <c r="F33" s="1164">
        <f t="shared" si="3"/>
        <v>0.18722067574124679</v>
      </c>
      <c r="G33" s="1167">
        <v>547.42514350020974</v>
      </c>
      <c r="H33" s="1167">
        <v>547.48219792661803</v>
      </c>
      <c r="I33" s="1167">
        <v>0.2615327846133233</v>
      </c>
      <c r="J33" s="1167">
        <v>29.986403910793019</v>
      </c>
      <c r="K33" s="1167">
        <v>29.986403910793019</v>
      </c>
      <c r="L33" s="1168">
        <v>1859.6192593787368</v>
      </c>
    </row>
    <row r="34" spans="1:14">
      <c r="A34" s="532" t="s">
        <v>737</v>
      </c>
      <c r="B34" s="544">
        <v>302439</v>
      </c>
      <c r="C34" s="1165">
        <v>10069</v>
      </c>
      <c r="D34" s="1379">
        <f t="shared" si="2"/>
        <v>3.329266397521484E-2</v>
      </c>
      <c r="E34" s="703">
        <v>36174</v>
      </c>
      <c r="F34" s="1164">
        <f t="shared" si="3"/>
        <v>0.27834909050699397</v>
      </c>
      <c r="G34" s="1167">
        <v>738.76468487448903</v>
      </c>
      <c r="H34" s="1167">
        <v>739.32579203508101</v>
      </c>
      <c r="I34" s="1167">
        <v>0.31506119763622914</v>
      </c>
      <c r="J34" s="1167">
        <v>25.57464668348792</v>
      </c>
      <c r="K34" s="1167">
        <v>25.57464668348792</v>
      </c>
      <c r="L34" s="1168">
        <v>1912.0407324340636</v>
      </c>
    </row>
    <row r="35" spans="1:14">
      <c r="A35" s="532" t="s">
        <v>738</v>
      </c>
      <c r="B35" s="544">
        <v>5665</v>
      </c>
      <c r="C35" s="1165">
        <v>6</v>
      </c>
      <c r="D35" s="1379">
        <f t="shared" si="2"/>
        <v>1.059135039717564E-3</v>
      </c>
      <c r="E35" s="703">
        <v>264</v>
      </c>
      <c r="F35" s="1164">
        <f t="shared" si="3"/>
        <v>2.2727272727272728E-2</v>
      </c>
      <c r="G35" s="1167">
        <v>0</v>
      </c>
      <c r="H35" s="1167">
        <v>0</v>
      </c>
      <c r="I35" s="1167">
        <v>0</v>
      </c>
      <c r="J35" s="1167">
        <v>11.319583333333334</v>
      </c>
      <c r="K35" s="1167">
        <v>11.319583333333334</v>
      </c>
      <c r="L35" s="1168">
        <v>653.04937510543766</v>
      </c>
    </row>
    <row r="36" spans="1:14">
      <c r="A36" s="532" t="s">
        <v>739</v>
      </c>
      <c r="B36" s="544">
        <v>19638</v>
      </c>
      <c r="C36" s="1165">
        <v>54</v>
      </c>
      <c r="D36" s="1379">
        <f t="shared" si="2"/>
        <v>2.7497708524289641E-3</v>
      </c>
      <c r="E36" s="703">
        <v>410</v>
      </c>
      <c r="F36" s="1164">
        <f t="shared" si="3"/>
        <v>0.13170731707317074</v>
      </c>
      <c r="G36" s="1167">
        <v>663.22025925925902</v>
      </c>
      <c r="H36" s="1167">
        <v>663.22025925925902</v>
      </c>
      <c r="I36" s="1167">
        <v>0.11818653703703708</v>
      </c>
      <c r="J36" s="1167">
        <v>5.6922759259259275</v>
      </c>
      <c r="K36" s="1167">
        <v>5.6922759259259275</v>
      </c>
      <c r="L36" s="1168">
        <v>1262.7543418232865</v>
      </c>
    </row>
    <row r="37" spans="1:14">
      <c r="A37" s="1213" t="s">
        <v>740</v>
      </c>
      <c r="B37" s="544">
        <v>162198</v>
      </c>
      <c r="C37" s="1165">
        <v>3213</v>
      </c>
      <c r="D37" s="1379">
        <f t="shared" si="2"/>
        <v>1.9809122183997337E-2</v>
      </c>
      <c r="E37" s="703">
        <v>3193</v>
      </c>
      <c r="F37" s="1164">
        <f t="shared" si="3"/>
        <v>1.006263701847792</v>
      </c>
      <c r="G37" s="1167">
        <v>508.60680765638676</v>
      </c>
      <c r="H37" s="1167">
        <v>508.60680765638676</v>
      </c>
      <c r="I37" s="1167">
        <v>0.19029919140990334</v>
      </c>
      <c r="J37" s="1167">
        <v>19.29593820541475</v>
      </c>
      <c r="K37" s="1167">
        <v>20.155134047307083</v>
      </c>
      <c r="L37" s="1168">
        <v>1494.6618792140303</v>
      </c>
    </row>
    <row r="38" spans="1:14" ht="13">
      <c r="A38" s="1171" t="s">
        <v>741</v>
      </c>
      <c r="B38" s="521" t="s">
        <v>411</v>
      </c>
      <c r="C38" s="1172" t="s">
        <v>411</v>
      </c>
      <c r="D38" s="1171" t="s">
        <v>411</v>
      </c>
      <c r="E38" s="1386" t="s">
        <v>411</v>
      </c>
      <c r="F38" s="520" t="s">
        <v>411</v>
      </c>
      <c r="G38" s="521" t="s">
        <v>411</v>
      </c>
      <c r="H38" s="521" t="s">
        <v>411</v>
      </c>
      <c r="I38" s="521" t="s">
        <v>411</v>
      </c>
      <c r="J38" s="521" t="s">
        <v>411</v>
      </c>
      <c r="K38" s="521" t="s">
        <v>411</v>
      </c>
      <c r="L38" s="521" t="s">
        <v>411</v>
      </c>
    </row>
    <row r="39" spans="1:14">
      <c r="A39" s="1212" t="s">
        <v>742</v>
      </c>
      <c r="B39" s="544">
        <v>1439074</v>
      </c>
      <c r="C39" s="1165">
        <v>26618</v>
      </c>
      <c r="D39" s="1379">
        <f>C39/B39</f>
        <v>1.8496616574269285E-2</v>
      </c>
      <c r="E39" s="703">
        <v>30685</v>
      </c>
      <c r="F39" s="1164">
        <f t="shared" ref="F39:F44" si="4">C39/E39</f>
        <v>0.86745967084894904</v>
      </c>
      <c r="G39" s="1167">
        <v>597.33241580905701</v>
      </c>
      <c r="H39" s="1167">
        <v>597.87777710592422</v>
      </c>
      <c r="I39" s="1167">
        <v>0.22981583022769067</v>
      </c>
      <c r="J39" s="1167">
        <v>24.210474823510982</v>
      </c>
      <c r="K39" s="1167">
        <v>24.897142759343833</v>
      </c>
      <c r="L39" s="1168">
        <v>1695.2762888830298</v>
      </c>
      <c r="M39" s="558"/>
    </row>
    <row r="40" spans="1:14">
      <c r="A40" s="288" t="s">
        <v>743</v>
      </c>
      <c r="B40" s="561">
        <v>314839</v>
      </c>
      <c r="C40" s="1165">
        <v>463</v>
      </c>
      <c r="D40" s="1379">
        <f>C40/B40</f>
        <v>1.4705929062155578E-3</v>
      </c>
      <c r="E40" s="703">
        <v>840</v>
      </c>
      <c r="F40" s="1164">
        <f t="shared" si="4"/>
        <v>0.55119047619047623</v>
      </c>
      <c r="G40" s="1167">
        <v>697.79195896328258</v>
      </c>
      <c r="H40" s="1167">
        <v>697.79195896328258</v>
      </c>
      <c r="I40" s="1167">
        <v>0.30172906695464358</v>
      </c>
      <c r="J40" s="1167">
        <v>31.208582475162086</v>
      </c>
      <c r="K40" s="1167">
        <v>32.210638872570307</v>
      </c>
      <c r="L40" s="1168">
        <v>1999.0182833698598</v>
      </c>
      <c r="M40" s="558"/>
    </row>
    <row r="41" spans="1:14">
      <c r="A41" s="1212" t="s">
        <v>744</v>
      </c>
      <c r="B41" s="561">
        <v>66372</v>
      </c>
      <c r="C41" s="1165">
        <v>1437</v>
      </c>
      <c r="D41" s="1380">
        <v>0</v>
      </c>
      <c r="E41" s="703">
        <v>537</v>
      </c>
      <c r="F41" s="1164">
        <f>C41/E41</f>
        <v>2.6759776536312847</v>
      </c>
      <c r="G41" s="1321">
        <v>575.96248503827667</v>
      </c>
      <c r="H41" s="1321">
        <v>575.96248503827667</v>
      </c>
      <c r="I41" s="1321">
        <v>0.21880615518441401</v>
      </c>
      <c r="J41" s="1321">
        <v>23.493152315935419</v>
      </c>
      <c r="K41" s="1321">
        <v>24.020120666666074</v>
      </c>
      <c r="L41" s="1168">
        <v>1535.1856386507427</v>
      </c>
    </row>
    <row r="42" spans="1:14">
      <c r="A42" s="1212" t="s">
        <v>745</v>
      </c>
      <c r="B42" s="561">
        <v>483242</v>
      </c>
      <c r="C42" s="1175">
        <v>9180</v>
      </c>
      <c r="D42" s="1379">
        <f>C42/B42</f>
        <v>1.8996693168226272E-2</v>
      </c>
      <c r="E42" s="672">
        <v>8752</v>
      </c>
      <c r="F42" s="1176">
        <f t="shared" si="4"/>
        <v>1.0489031078610602</v>
      </c>
      <c r="G42" s="1167">
        <v>637.29857712426008</v>
      </c>
      <c r="H42" s="1167">
        <v>637.29857712426008</v>
      </c>
      <c r="I42" s="1167">
        <v>0.25760632091502716</v>
      </c>
      <c r="J42" s="1167">
        <v>25.99710647734582</v>
      </c>
      <c r="K42" s="1167">
        <v>26.667143042923247</v>
      </c>
      <c r="L42" s="1170">
        <v>1754.761384029523</v>
      </c>
    </row>
    <row r="43" spans="1:14">
      <c r="A43" s="1212" t="s">
        <v>746</v>
      </c>
      <c r="B43" s="561">
        <v>29893</v>
      </c>
      <c r="C43" s="1165">
        <v>5974</v>
      </c>
      <c r="D43" s="1379">
        <f>C43/B43</f>
        <v>0.19984611782022546</v>
      </c>
      <c r="E43" s="703">
        <v>6000</v>
      </c>
      <c r="F43" s="1164">
        <f t="shared" si="4"/>
        <v>0.9956666666666667</v>
      </c>
      <c r="G43" s="1167">
        <v>659.00268446602718</v>
      </c>
      <c r="H43" s="1167">
        <v>660.13138684299406</v>
      </c>
      <c r="I43" s="1167">
        <v>0.24988330599266145</v>
      </c>
      <c r="J43" s="1167">
        <v>25.017713695011203</v>
      </c>
      <c r="K43" s="1167">
        <v>25.846561907934266</v>
      </c>
      <c r="L43" s="1168">
        <v>1821.9177680912028</v>
      </c>
      <c r="N43" s="154"/>
    </row>
    <row r="44" spans="1:14">
      <c r="A44" s="1212" t="s">
        <v>747</v>
      </c>
      <c r="B44" s="561">
        <v>1083627</v>
      </c>
      <c r="C44" s="1165">
        <v>18385</v>
      </c>
      <c r="D44" s="1379">
        <f>C44/B44</f>
        <v>1.6966170093583862E-2</v>
      </c>
      <c r="E44" s="703">
        <v>18194</v>
      </c>
      <c r="F44" s="1164">
        <f t="shared" si="4"/>
        <v>1.0104979663625371</v>
      </c>
      <c r="G44" s="1167">
        <v>621.90963791151808</v>
      </c>
      <c r="H44" s="1167">
        <v>621.90963791151808</v>
      </c>
      <c r="I44" s="1167">
        <v>0.25077796448185369</v>
      </c>
      <c r="J44" s="1167">
        <v>24.760385805828768</v>
      </c>
      <c r="K44" s="1167">
        <v>25.484114477246194</v>
      </c>
      <c r="L44" s="1168">
        <v>1750.9045480756847</v>
      </c>
    </row>
    <row r="45" spans="1:14">
      <c r="A45" s="1212" t="s">
        <v>748</v>
      </c>
      <c r="B45" s="1158"/>
      <c r="C45" s="1165"/>
      <c r="D45" s="1379"/>
      <c r="E45" s="703"/>
      <c r="F45" s="1164"/>
      <c r="G45" s="1167"/>
      <c r="H45" s="1167"/>
      <c r="I45" s="1167"/>
      <c r="J45" s="1167"/>
      <c r="K45" s="1167"/>
      <c r="L45" s="1168"/>
    </row>
    <row r="46" spans="1:14">
      <c r="A46" s="473" t="s">
        <v>749</v>
      </c>
      <c r="B46" s="544">
        <v>558545</v>
      </c>
      <c r="C46" s="1165">
        <v>13537</v>
      </c>
      <c r="D46" s="1379">
        <f>C46/B46</f>
        <v>2.4236185088041252E-2</v>
      </c>
      <c r="E46" s="703">
        <v>13347</v>
      </c>
      <c r="F46" s="1164">
        <f>C46/E46</f>
        <v>1.0142354087060763</v>
      </c>
      <c r="G46" s="1167">
        <v>570.10846302736627</v>
      </c>
      <c r="H46" s="1167">
        <v>570.10846302736627</v>
      </c>
      <c r="I46" s="1167">
        <v>0.22177507483189193</v>
      </c>
      <c r="J46" s="1167">
        <v>23.269308864746488</v>
      </c>
      <c r="K46" s="1167">
        <v>24.040780549167255</v>
      </c>
      <c r="L46" s="1168">
        <v>1662.1794767123611</v>
      </c>
    </row>
    <row r="47" spans="1:14">
      <c r="A47" s="473" t="s">
        <v>750</v>
      </c>
      <c r="B47" s="544">
        <v>851704</v>
      </c>
      <c r="C47" s="1165">
        <v>11757</v>
      </c>
      <c r="D47" s="1379">
        <f>C47/B47</f>
        <v>1.3804091562326818E-2</v>
      </c>
      <c r="E47" s="703">
        <v>11619</v>
      </c>
      <c r="F47" s="1164">
        <f>C47/E47</f>
        <v>1.0118770978569585</v>
      </c>
      <c r="G47" s="1167">
        <v>594.24888959779355</v>
      </c>
      <c r="H47" s="1167">
        <v>594.24888959779355</v>
      </c>
      <c r="I47" s="1167">
        <v>0.22231175078673671</v>
      </c>
      <c r="J47" s="1167">
        <v>25.376904754790214</v>
      </c>
      <c r="K47" s="1167">
        <v>25.981380042023211</v>
      </c>
      <c r="L47" s="1168">
        <v>1697.4250358230622</v>
      </c>
    </row>
    <row r="48" spans="1:14">
      <c r="A48" s="473" t="s">
        <v>751</v>
      </c>
      <c r="B48" s="544">
        <v>446847</v>
      </c>
      <c r="C48" s="1165">
        <v>3638</v>
      </c>
      <c r="D48" s="1379">
        <f>C48/B48</f>
        <v>8.1414891450541232E-3</v>
      </c>
      <c r="E48" s="703">
        <v>3618</v>
      </c>
      <c r="F48" s="1164">
        <f>C48/E48</f>
        <v>1.0055279159756771</v>
      </c>
      <c r="G48" s="1167">
        <v>591.26562479382926</v>
      </c>
      <c r="H48" s="1167">
        <v>591.26562479382926</v>
      </c>
      <c r="I48" s="1167">
        <v>0.22780628999450997</v>
      </c>
      <c r="J48" s="1167">
        <v>23.111267973610534</v>
      </c>
      <c r="K48" s="1167">
        <v>23.593661822978309</v>
      </c>
      <c r="L48" s="1168">
        <v>1595.4126423200621</v>
      </c>
    </row>
    <row r="49" spans="1:15">
      <c r="A49" s="1212" t="s">
        <v>752</v>
      </c>
      <c r="B49" s="544">
        <v>233608</v>
      </c>
      <c r="C49" s="1165">
        <v>24238</v>
      </c>
      <c r="D49" s="1379">
        <f>C49/B49</f>
        <v>0.10375500839012362</v>
      </c>
      <c r="E49" s="703">
        <v>27624</v>
      </c>
      <c r="F49" s="1164">
        <f>C49/E49</f>
        <v>0.87742542716478422</v>
      </c>
      <c r="G49" s="1167">
        <v>577.73642429262009</v>
      </c>
      <c r="H49" s="1167">
        <v>578.28202232051058</v>
      </c>
      <c r="I49" s="1167">
        <v>0.21988746043401286</v>
      </c>
      <c r="J49" s="1167">
        <v>24.031959495098622</v>
      </c>
      <c r="K49" s="1167">
        <v>24.690858328005859</v>
      </c>
      <c r="L49" s="1168">
        <v>1651.0631059895888</v>
      </c>
    </row>
    <row r="50" spans="1:15">
      <c r="A50" s="1158" t="s">
        <v>753</v>
      </c>
      <c r="B50" s="1158" t="s">
        <v>411</v>
      </c>
      <c r="C50" s="1158" t="s">
        <v>411</v>
      </c>
      <c r="D50" s="559" t="s">
        <v>411</v>
      </c>
      <c r="E50" s="288" t="s">
        <v>411</v>
      </c>
      <c r="F50" s="1158" t="s">
        <v>411</v>
      </c>
      <c r="G50" s="1158" t="s">
        <v>411</v>
      </c>
      <c r="H50" s="1158" t="s">
        <v>411</v>
      </c>
      <c r="I50" s="1158" t="s">
        <v>411</v>
      </c>
      <c r="J50" s="1158" t="s">
        <v>411</v>
      </c>
      <c r="K50" s="1158" t="s">
        <v>411</v>
      </c>
      <c r="L50" s="1158" t="s">
        <v>411</v>
      </c>
    </row>
    <row r="51" spans="1:15">
      <c r="A51" s="288" t="s">
        <v>754</v>
      </c>
      <c r="B51" s="544">
        <v>109348</v>
      </c>
      <c r="C51" s="1165">
        <v>3775</v>
      </c>
      <c r="D51" s="1379">
        <f>C51/B51</f>
        <v>3.4522807916011269E-2</v>
      </c>
      <c r="E51" s="703">
        <v>3808</v>
      </c>
      <c r="F51" s="1164">
        <f>C51/E51</f>
        <v>0.99133403361344541</v>
      </c>
      <c r="G51" s="1167">
        <v>618.8331883443559</v>
      </c>
      <c r="H51" s="1167">
        <v>619.13255867548162</v>
      </c>
      <c r="I51" s="1167">
        <v>0.22994067390729375</v>
      </c>
      <c r="J51" s="1167">
        <v>23.538234181190571</v>
      </c>
      <c r="K51" s="1167">
        <v>24.139750303044821</v>
      </c>
      <c r="L51" s="1168">
        <v>1774.9782830158601</v>
      </c>
    </row>
    <row r="52" spans="1:15">
      <c r="A52" s="288" t="s">
        <v>755</v>
      </c>
      <c r="B52" s="1158" t="s">
        <v>411</v>
      </c>
      <c r="C52" s="1165" t="s">
        <v>411</v>
      </c>
      <c r="D52" s="1379"/>
      <c r="E52" s="703"/>
      <c r="F52" s="1164"/>
      <c r="G52" s="1167" t="s">
        <v>411</v>
      </c>
      <c r="H52" s="1167" t="s">
        <v>411</v>
      </c>
      <c r="I52" s="1167" t="s">
        <v>411</v>
      </c>
      <c r="J52" s="1167" t="s">
        <v>411</v>
      </c>
      <c r="K52" s="1167" t="s">
        <v>411</v>
      </c>
      <c r="L52" s="1168" t="s">
        <v>411</v>
      </c>
    </row>
    <row r="53" spans="1:15">
      <c r="A53" s="536" t="s">
        <v>749</v>
      </c>
      <c r="B53" s="1397">
        <v>925436</v>
      </c>
      <c r="C53" s="511">
        <v>18214</v>
      </c>
      <c r="D53" s="1381">
        <f>C53/B53</f>
        <v>1.9681533893213577E-2</v>
      </c>
      <c r="E53" s="1387">
        <v>18070</v>
      </c>
      <c r="F53" s="1177">
        <f>C53/E53</f>
        <v>1.0079690094078584</v>
      </c>
      <c r="G53" s="1178">
        <v>590.86899385104391</v>
      </c>
      <c r="H53" s="1178">
        <v>590.86899385104391</v>
      </c>
      <c r="I53" s="1178">
        <v>0.23836407164810786</v>
      </c>
      <c r="J53" s="1178">
        <v>25.544890530699767</v>
      </c>
      <c r="K53" s="1178">
        <v>26.333043763597885</v>
      </c>
      <c r="L53" s="1179">
        <v>1738.8556202491086</v>
      </c>
    </row>
    <row r="54" spans="1:15">
      <c r="A54" s="536" t="s">
        <v>750</v>
      </c>
      <c r="B54" s="1397">
        <v>553924</v>
      </c>
      <c r="C54" s="511">
        <v>7852</v>
      </c>
      <c r="D54" s="1381">
        <f>C54/B54</f>
        <v>1.4175229814920458E-2</v>
      </c>
      <c r="E54" s="1387">
        <v>7699</v>
      </c>
      <c r="F54" s="1177">
        <f>C54/E54</f>
        <v>1.0198727107416548</v>
      </c>
      <c r="G54" s="1178">
        <v>573.1810370606446</v>
      </c>
      <c r="H54" s="1178">
        <v>573.1810370606446</v>
      </c>
      <c r="I54" s="1178">
        <v>0.20012490957720741</v>
      </c>
      <c r="J54" s="1178">
        <v>21.831864474783924</v>
      </c>
      <c r="K54" s="1178">
        <v>22.335070678553794</v>
      </c>
      <c r="L54" s="1179">
        <v>1576.3292136934883</v>
      </c>
    </row>
    <row r="55" spans="1:15">
      <c r="A55" s="562" t="s">
        <v>751</v>
      </c>
      <c r="B55" s="544">
        <v>378739</v>
      </c>
      <c r="C55" s="1180">
        <v>2863</v>
      </c>
      <c r="D55" s="1382">
        <f>C55/B55</f>
        <v>7.55929545148506E-3</v>
      </c>
      <c r="E55" s="703">
        <v>2815</v>
      </c>
      <c r="F55" s="1164">
        <f>C55/E55</f>
        <v>1.0170515097690942</v>
      </c>
      <c r="G55" s="1167">
        <v>556.2212521830121</v>
      </c>
      <c r="H55" s="1167">
        <v>556.2212521830121</v>
      </c>
      <c r="I55" s="1167">
        <v>0.18571558994062973</v>
      </c>
      <c r="J55" s="1167">
        <v>21.213154107578596</v>
      </c>
      <c r="K55" s="1167">
        <v>21.561941698217773</v>
      </c>
      <c r="L55" s="1168">
        <v>1471.4661760585095</v>
      </c>
    </row>
    <row r="56" spans="1:15" ht="13" thickBot="1">
      <c r="A56" s="136" t="s">
        <v>756</v>
      </c>
      <c r="B56" s="1181">
        <v>662096</v>
      </c>
      <c r="C56" s="1182">
        <v>8360</v>
      </c>
      <c r="D56" s="1383">
        <f>C56/B56</f>
        <v>1.2626567748483603E-2</v>
      </c>
      <c r="E56" s="1388">
        <v>9116</v>
      </c>
      <c r="F56" s="1183">
        <f>C56/E56</f>
        <v>0.91706888986397539</v>
      </c>
      <c r="G56" s="1184">
        <v>604.62146626797926</v>
      </c>
      <c r="H56" s="1184">
        <v>605.07722583735722</v>
      </c>
      <c r="I56" s="1184">
        <v>0.21537826806223412</v>
      </c>
      <c r="J56" s="1184">
        <v>22.533474629187904</v>
      </c>
      <c r="K56" s="1184">
        <v>23.286919860288432</v>
      </c>
      <c r="L56" s="1185">
        <v>1780.4553742053877</v>
      </c>
    </row>
    <row r="58" spans="1:15">
      <c r="A58" s="533" t="s">
        <v>757</v>
      </c>
      <c r="B58" s="92"/>
      <c r="C58" s="511"/>
      <c r="D58" s="1047"/>
      <c r="E58" s="511"/>
      <c r="F58" s="148"/>
      <c r="G58" s="154"/>
      <c r="H58" s="154"/>
      <c r="I58" s="154"/>
      <c r="J58" s="154"/>
      <c r="K58" s="154"/>
      <c r="L58" s="1186"/>
    </row>
    <row r="59" spans="1:15" s="546" customFormat="1">
      <c r="A59" s="551" t="s">
        <v>758</v>
      </c>
      <c r="C59" s="1187"/>
      <c r="D59" s="548"/>
      <c r="F59" s="548"/>
      <c r="G59" s="549"/>
      <c r="H59" s="549"/>
      <c r="I59" s="549"/>
      <c r="J59" s="549"/>
      <c r="K59" s="549"/>
      <c r="L59" s="1188"/>
    </row>
    <row r="60" spans="1:15" s="546" customFormat="1">
      <c r="A60" s="545" t="s">
        <v>759</v>
      </c>
      <c r="C60" s="1187"/>
      <c r="D60" s="548"/>
      <c r="F60" s="548"/>
      <c r="G60" s="549"/>
      <c r="H60" s="549"/>
      <c r="I60" s="549"/>
      <c r="J60" s="549"/>
      <c r="K60" s="549"/>
      <c r="L60" s="1188"/>
    </row>
    <row r="61" spans="1:15" s="546" customFormat="1" ht="26.25" customHeight="1">
      <c r="A61" s="1579" t="s">
        <v>760</v>
      </c>
      <c r="B61" s="1579"/>
      <c r="C61" s="1579"/>
      <c r="D61" s="1579"/>
      <c r="E61" s="1579"/>
      <c r="F61" s="1579"/>
      <c r="G61" s="1579"/>
      <c r="H61" s="1579"/>
      <c r="I61" s="1579"/>
      <c r="J61" s="1579"/>
      <c r="K61" s="1579"/>
      <c r="L61" s="1579"/>
      <c r="M61" s="552"/>
      <c r="N61" s="552"/>
      <c r="O61" s="552"/>
    </row>
    <row r="62" spans="1:15" s="546" customFormat="1">
      <c r="A62" s="1579" t="s">
        <v>761</v>
      </c>
      <c r="B62" s="1579"/>
      <c r="C62" s="1579"/>
      <c r="D62" s="1579"/>
      <c r="E62" s="1579"/>
      <c r="F62" s="1579"/>
      <c r="G62" s="1579"/>
      <c r="H62" s="1579"/>
      <c r="I62" s="1579"/>
      <c r="J62" s="1579"/>
      <c r="K62" s="1579"/>
      <c r="L62" s="1579"/>
      <c r="M62" s="553"/>
      <c r="N62" s="553"/>
    </row>
    <row r="63" spans="1:15" s="546" customFormat="1">
      <c r="A63" s="1408" t="s">
        <v>762</v>
      </c>
      <c r="B63" s="1408"/>
      <c r="C63" s="1408"/>
      <c r="D63" s="1408"/>
      <c r="E63" s="1408"/>
      <c r="F63" s="1408"/>
      <c r="G63" s="1408"/>
      <c r="H63" s="1408"/>
      <c r="I63" s="1408"/>
      <c r="J63" s="1408"/>
      <c r="K63" s="1408"/>
      <c r="L63" s="1408"/>
    </row>
    <row r="64" spans="1:15" s="546" customFormat="1" ht="41.25" customHeight="1">
      <c r="A64" s="1408" t="s">
        <v>763</v>
      </c>
      <c r="B64" s="1408"/>
      <c r="C64" s="1408"/>
      <c r="D64" s="1408"/>
      <c r="E64" s="1408"/>
      <c r="F64" s="1408"/>
      <c r="G64" s="1408"/>
      <c r="H64" s="1408"/>
      <c r="I64" s="1408"/>
      <c r="J64" s="1408"/>
      <c r="K64" s="1408"/>
      <c r="L64" s="1408"/>
    </row>
    <row r="65" spans="1:14" s="546" customFormat="1" ht="41.25" customHeight="1">
      <c r="A65" s="1408" t="s">
        <v>764</v>
      </c>
      <c r="B65" s="1408"/>
      <c r="C65" s="1408"/>
      <c r="D65" s="1408"/>
      <c r="E65" s="1408"/>
      <c r="F65" s="1408"/>
      <c r="G65" s="1408"/>
      <c r="H65" s="1408"/>
      <c r="I65" s="1408"/>
      <c r="J65" s="1408"/>
      <c r="K65" s="1408"/>
      <c r="L65" s="1408"/>
      <c r="M65" s="553"/>
      <c r="N65" s="553"/>
    </row>
    <row r="66" spans="1:14" s="546" customFormat="1">
      <c r="A66" s="546" t="s">
        <v>765</v>
      </c>
      <c r="B66" s="553"/>
      <c r="C66" s="553"/>
      <c r="D66" s="553"/>
      <c r="E66" s="553"/>
      <c r="F66" s="553"/>
      <c r="G66" s="553"/>
      <c r="H66" s="553"/>
      <c r="I66" s="552"/>
      <c r="J66" s="552"/>
      <c r="K66" s="552"/>
      <c r="L66" s="552"/>
      <c r="M66" s="553"/>
      <c r="N66" s="553"/>
    </row>
    <row r="67" spans="1:14" s="546" customFormat="1">
      <c r="A67" s="553" t="s">
        <v>766</v>
      </c>
      <c r="B67" s="553"/>
      <c r="C67" s="553"/>
      <c r="D67" s="553"/>
      <c r="E67" s="553"/>
      <c r="F67" s="553"/>
      <c r="G67" s="553"/>
      <c r="H67" s="553"/>
      <c r="I67" s="553"/>
      <c r="J67" s="553"/>
      <c r="K67" s="553"/>
      <c r="L67" s="553"/>
      <c r="M67" s="553"/>
      <c r="N67" s="553"/>
    </row>
    <row r="68" spans="1:14" s="546" customFormat="1">
      <c r="A68" s="553" t="s">
        <v>767</v>
      </c>
      <c r="B68" s="553"/>
      <c r="C68" s="553"/>
      <c r="D68" s="553"/>
      <c r="E68" s="553"/>
      <c r="F68" s="553"/>
      <c r="G68" s="553"/>
      <c r="H68" s="553"/>
      <c r="I68" s="553"/>
      <c r="J68" s="553"/>
      <c r="K68" s="553"/>
      <c r="L68" s="553"/>
      <c r="M68" s="553"/>
      <c r="N68" s="553"/>
    </row>
    <row r="69" spans="1:14" s="546" customFormat="1">
      <c r="A69" s="553" t="s">
        <v>768</v>
      </c>
      <c r="B69" s="553"/>
      <c r="C69" s="553"/>
      <c r="D69" s="553"/>
      <c r="E69" s="553"/>
      <c r="F69" s="553"/>
      <c r="G69" s="553"/>
      <c r="H69" s="553"/>
      <c r="I69" s="553"/>
      <c r="J69" s="553"/>
      <c r="K69" s="553"/>
      <c r="L69" s="553"/>
      <c r="M69" s="553"/>
      <c r="N69" s="553"/>
    </row>
    <row r="70" spans="1:14" s="546" customFormat="1">
      <c r="A70" s="546" t="s">
        <v>769</v>
      </c>
      <c r="B70" s="553"/>
      <c r="C70" s="553"/>
      <c r="D70" s="553"/>
      <c r="E70" s="553"/>
      <c r="F70" s="553"/>
      <c r="G70" s="553"/>
      <c r="H70" s="553"/>
      <c r="I70" s="553"/>
      <c r="J70" s="553"/>
      <c r="K70" s="553"/>
      <c r="L70" s="553"/>
      <c r="M70" s="553"/>
      <c r="N70" s="553"/>
    </row>
    <row r="71" spans="1:14" s="546" customFormat="1" ht="39" customHeight="1">
      <c r="A71" s="1408" t="s">
        <v>770</v>
      </c>
      <c r="B71" s="1408"/>
      <c r="C71" s="1408"/>
      <c r="D71" s="1408"/>
      <c r="E71" s="1408"/>
      <c r="F71" s="1408"/>
      <c r="G71" s="1408"/>
      <c r="H71" s="1408"/>
      <c r="I71" s="1408"/>
      <c r="J71" s="1408"/>
      <c r="K71" s="1408"/>
      <c r="L71" s="1408"/>
      <c r="M71" s="553"/>
      <c r="N71" s="553"/>
    </row>
    <row r="72" spans="1:14" s="546" customFormat="1" ht="30.75" customHeight="1">
      <c r="A72" s="1408" t="s">
        <v>771</v>
      </c>
      <c r="B72" s="1408"/>
      <c r="C72" s="1408"/>
      <c r="D72" s="1408"/>
      <c r="E72" s="1408"/>
      <c r="F72" s="1408"/>
      <c r="G72" s="1408"/>
      <c r="H72" s="1408"/>
      <c r="I72" s="1408"/>
      <c r="J72" s="1408"/>
      <c r="K72" s="1408"/>
      <c r="L72" s="1408"/>
    </row>
    <row r="73" spans="1:14" s="546" customFormat="1" ht="39" customHeight="1">
      <c r="A73" s="1408" t="s">
        <v>772</v>
      </c>
      <c r="B73" s="1408"/>
      <c r="C73" s="1408"/>
      <c r="D73" s="1408"/>
      <c r="E73" s="1408"/>
      <c r="F73" s="1408"/>
      <c r="G73" s="1408"/>
      <c r="H73" s="1408"/>
      <c r="I73" s="1408"/>
      <c r="J73" s="1408"/>
      <c r="K73" s="1408"/>
      <c r="L73" s="1408"/>
    </row>
    <row r="74" spans="1:14" s="546" customFormat="1">
      <c r="A74" s="1408" t="s">
        <v>773</v>
      </c>
      <c r="B74" s="1408"/>
      <c r="C74" s="1408"/>
      <c r="D74" s="1408"/>
      <c r="E74" s="1408"/>
      <c r="F74" s="1408"/>
      <c r="G74" s="1408"/>
      <c r="H74" s="1408"/>
      <c r="I74" s="1408"/>
      <c r="J74" s="1408"/>
      <c r="K74" s="1408"/>
      <c r="L74" s="1408"/>
    </row>
    <row r="75" spans="1:14" s="546" customFormat="1">
      <c r="A75" s="1408" t="s">
        <v>774</v>
      </c>
      <c r="B75" s="1408"/>
      <c r="C75" s="1408"/>
      <c r="D75" s="1408"/>
      <c r="E75" s="1408"/>
      <c r="F75" s="1408"/>
      <c r="G75" s="1408"/>
      <c r="H75" s="1408"/>
      <c r="I75" s="1408"/>
      <c r="J75" s="1408"/>
      <c r="K75" s="1408"/>
      <c r="L75" s="1408"/>
    </row>
    <row r="76" spans="1:14">
      <c r="A76" s="1456" t="s">
        <v>775</v>
      </c>
      <c r="B76" s="1456"/>
      <c r="C76" s="1456"/>
      <c r="D76" s="1456"/>
      <c r="E76" s="1456"/>
      <c r="F76" s="1456"/>
      <c r="G76" s="1456"/>
      <c r="H76" s="1456"/>
      <c r="I76" s="1456"/>
      <c r="J76" s="1456"/>
      <c r="K76" s="1456"/>
      <c r="L76" s="1456"/>
      <c r="M76" s="196"/>
      <c r="N76" s="196"/>
    </row>
    <row r="77" spans="1:14">
      <c r="A77" s="1189" t="s">
        <v>776</v>
      </c>
      <c r="B77" s="656"/>
      <c r="C77" s="656"/>
      <c r="D77" s="656"/>
      <c r="E77" s="656"/>
      <c r="F77" s="656"/>
      <c r="G77" s="656"/>
      <c r="H77" s="656"/>
      <c r="I77" s="656"/>
      <c r="J77" s="656"/>
      <c r="K77" s="656"/>
      <c r="L77" s="656"/>
      <c r="M77" s="196"/>
      <c r="N77" s="196"/>
    </row>
    <row r="78" spans="1:14" s="546" customFormat="1">
      <c r="A78" s="546" t="s">
        <v>777</v>
      </c>
      <c r="I78" s="208"/>
      <c r="J78" s="208"/>
      <c r="K78" s="208"/>
      <c r="L78" s="208"/>
    </row>
    <row r="79" spans="1:14" s="546" customFormat="1">
      <c r="A79" s="546" t="s">
        <v>778</v>
      </c>
      <c r="I79" s="208"/>
      <c r="J79" s="208"/>
      <c r="K79" s="208"/>
      <c r="L79" s="208"/>
    </row>
    <row r="80" spans="1:14" ht="13" thickBot="1"/>
    <row r="81" spans="1:12" ht="13.5" thickBot="1">
      <c r="A81" s="1140" t="s">
        <v>779</v>
      </c>
      <c r="C81" s="1027"/>
    </row>
    <row r="82" spans="1:12" ht="96" customHeight="1" thickBot="1">
      <c r="A82" s="524" t="s">
        <v>699</v>
      </c>
      <c r="B82" s="604" t="s">
        <v>780</v>
      </c>
      <c r="C82" s="525" t="s">
        <v>781</v>
      </c>
      <c r="D82" s="525" t="s">
        <v>702</v>
      </c>
      <c r="E82" s="525" t="s">
        <v>782</v>
      </c>
      <c r="F82" s="525" t="s">
        <v>783</v>
      </c>
      <c r="G82" s="525" t="s">
        <v>784</v>
      </c>
      <c r="H82" s="525" t="s">
        <v>785</v>
      </c>
      <c r="I82" s="525" t="s">
        <v>786</v>
      </c>
      <c r="J82" s="525" t="s">
        <v>787</v>
      </c>
      <c r="K82" s="525" t="s">
        <v>788</v>
      </c>
      <c r="L82" s="525" t="s">
        <v>789</v>
      </c>
    </row>
    <row r="83" spans="1:12" ht="13">
      <c r="A83" s="517" t="s">
        <v>790</v>
      </c>
      <c r="B83" s="517"/>
      <c r="C83" s="1103"/>
      <c r="D83" s="517"/>
      <c r="E83" s="1104"/>
      <c r="F83" s="518"/>
      <c r="G83" s="518"/>
      <c r="H83" s="518"/>
      <c r="I83" s="518"/>
      <c r="J83" s="518"/>
      <c r="K83" s="518"/>
      <c r="L83" s="518"/>
    </row>
    <row r="84" spans="1:12">
      <c r="A84" s="288" t="s">
        <v>726</v>
      </c>
      <c r="B84" s="544">
        <v>1376</v>
      </c>
      <c r="C84" s="1318">
        <v>4</v>
      </c>
      <c r="D84" s="1407" t="s">
        <v>203</v>
      </c>
      <c r="E84" s="544">
        <v>18</v>
      </c>
      <c r="F84" s="560">
        <f>C84/E84</f>
        <v>0.22222222222222221</v>
      </c>
      <c r="G84" s="1309">
        <v>43148.560314749986</v>
      </c>
      <c r="H84" s="1309">
        <v>43148.560314749986</v>
      </c>
      <c r="I84" s="1309">
        <v>0.16628450000000006</v>
      </c>
      <c r="J84" s="1309">
        <v>-131.85216750000004</v>
      </c>
      <c r="K84" s="1309">
        <v>-131.85216750000004</v>
      </c>
      <c r="L84" s="1155">
        <v>27085.332499999986</v>
      </c>
    </row>
    <row r="85" spans="1:12">
      <c r="A85" s="288" t="s">
        <v>514</v>
      </c>
      <c r="B85" s="544">
        <v>642</v>
      </c>
      <c r="C85" s="1318">
        <v>6</v>
      </c>
      <c r="D85" s="1407" t="s">
        <v>203</v>
      </c>
      <c r="E85" s="544">
        <v>7</v>
      </c>
      <c r="F85" s="560">
        <v>0</v>
      </c>
      <c r="G85" s="1309">
        <v>34224.363628833329</v>
      </c>
      <c r="H85" s="1309">
        <v>34224.363628833329</v>
      </c>
      <c r="I85" s="1309">
        <v>8.871716666666668E-2</v>
      </c>
      <c r="J85" s="1309">
        <v>-92.207770333333357</v>
      </c>
      <c r="K85" s="1309">
        <v>-92.207770333333357</v>
      </c>
      <c r="L85" s="1155">
        <v>20560.88333333332</v>
      </c>
    </row>
    <row r="86" spans="1:12">
      <c r="A86" s="288" t="s">
        <v>791</v>
      </c>
      <c r="B86" s="1407" t="s">
        <v>203</v>
      </c>
      <c r="C86" s="1407" t="s">
        <v>203</v>
      </c>
      <c r="D86" s="1407" t="s">
        <v>203</v>
      </c>
      <c r="E86" s="544">
        <v>3</v>
      </c>
      <c r="F86" s="560">
        <v>0</v>
      </c>
      <c r="G86" s="1407" t="s">
        <v>203</v>
      </c>
      <c r="H86" s="1407" t="s">
        <v>203</v>
      </c>
      <c r="I86" s="1407" t="s">
        <v>203</v>
      </c>
      <c r="J86" s="1407" t="s">
        <v>203</v>
      </c>
      <c r="K86" s="1154"/>
      <c r="L86" s="1155"/>
    </row>
    <row r="87" spans="1:12">
      <c r="A87" s="288" t="s">
        <v>792</v>
      </c>
      <c r="B87" s="544">
        <v>3277</v>
      </c>
      <c r="C87" s="1318">
        <v>3</v>
      </c>
      <c r="D87" s="1407" t="s">
        <v>203</v>
      </c>
      <c r="E87" s="1407" t="s">
        <v>203</v>
      </c>
      <c r="F87" s="560">
        <v>0</v>
      </c>
      <c r="G87" s="1319">
        <v>10695.908084000004</v>
      </c>
      <c r="H87" s="1319">
        <v>10695.908084000004</v>
      </c>
      <c r="I87" s="1319">
        <v>0.10232333333333334</v>
      </c>
      <c r="J87" s="1319">
        <v>-92.065708666666652</v>
      </c>
      <c r="K87" s="1319">
        <v>-92.065708666666652</v>
      </c>
      <c r="L87" s="1320">
        <v>7949.4866666666676</v>
      </c>
    </row>
    <row r="88" spans="1:12">
      <c r="A88" s="288" t="s">
        <v>793</v>
      </c>
      <c r="B88" s="544">
        <v>145</v>
      </c>
      <c r="C88" s="1407" t="s">
        <v>203</v>
      </c>
      <c r="D88" s="1407" t="s">
        <v>203</v>
      </c>
      <c r="E88" s="1407" t="s">
        <v>203</v>
      </c>
      <c r="F88" s="560">
        <v>0</v>
      </c>
      <c r="G88" s="1407" t="s">
        <v>203</v>
      </c>
      <c r="H88" s="1407" t="s">
        <v>203</v>
      </c>
      <c r="I88" s="1407" t="s">
        <v>203</v>
      </c>
      <c r="J88" s="1407" t="s">
        <v>203</v>
      </c>
      <c r="K88" s="1407" t="s">
        <v>203</v>
      </c>
      <c r="L88" s="1407" t="s">
        <v>203</v>
      </c>
    </row>
    <row r="89" spans="1:12">
      <c r="A89" s="589" t="s">
        <v>794</v>
      </c>
      <c r="B89" s="544">
        <v>46</v>
      </c>
      <c r="C89" s="1407" t="s">
        <v>203</v>
      </c>
      <c r="D89" s="1407" t="s">
        <v>203</v>
      </c>
      <c r="E89" s="1407" t="s">
        <v>203</v>
      </c>
      <c r="F89" s="560">
        <v>0</v>
      </c>
      <c r="G89" s="1319" t="s">
        <v>203</v>
      </c>
      <c r="H89" s="1319" t="s">
        <v>203</v>
      </c>
      <c r="I89" s="1319" t="s">
        <v>203</v>
      </c>
      <c r="J89" s="1319" t="s">
        <v>203</v>
      </c>
      <c r="K89" s="1319" t="s">
        <v>203</v>
      </c>
      <c r="L89" s="1320" t="s">
        <v>203</v>
      </c>
    </row>
    <row r="90" spans="1:12">
      <c r="A90" s="590" t="s">
        <v>731</v>
      </c>
      <c r="B90" s="544">
        <v>197</v>
      </c>
      <c r="C90" s="544">
        <v>5</v>
      </c>
      <c r="D90" s="1407" t="s">
        <v>203</v>
      </c>
      <c r="E90" s="544">
        <v>7</v>
      </c>
      <c r="F90" s="560">
        <v>0</v>
      </c>
      <c r="G90" s="1319">
        <v>26519.872017400012</v>
      </c>
      <c r="H90" s="1319">
        <v>26519.872017400012</v>
      </c>
      <c r="I90" s="1319">
        <v>0.10653180000000004</v>
      </c>
      <c r="J90" s="1319">
        <v>56.904224000000035</v>
      </c>
      <c r="K90" s="1319">
        <v>223.06932399999997</v>
      </c>
      <c r="L90" s="1320">
        <v>22172.855999999989</v>
      </c>
    </row>
    <row r="91" spans="1:12">
      <c r="A91" s="590" t="s">
        <v>732</v>
      </c>
      <c r="B91" s="544">
        <v>1430</v>
      </c>
      <c r="C91" s="544">
        <v>7</v>
      </c>
      <c r="D91" s="1407" t="s">
        <v>203</v>
      </c>
      <c r="E91" s="544">
        <v>10</v>
      </c>
      <c r="F91" s="560">
        <f>C91/E91</f>
        <v>0.7</v>
      </c>
      <c r="G91" s="1319">
        <v>32671.789600714281</v>
      </c>
      <c r="H91" s="1319">
        <v>32216.189867428566</v>
      </c>
      <c r="I91" s="1319">
        <v>0.3479518571428572</v>
      </c>
      <c r="J91" s="1319">
        <v>-348.65300757142865</v>
      </c>
      <c r="K91" s="1319">
        <v>-345.2636321428572</v>
      </c>
      <c r="L91" s="1320">
        <v>28849.728571428586</v>
      </c>
    </row>
    <row r="92" spans="1:12">
      <c r="A92" s="590" t="s">
        <v>733</v>
      </c>
      <c r="B92" s="544">
        <v>364</v>
      </c>
      <c r="C92" s="544">
        <v>2</v>
      </c>
      <c r="D92" s="1407" t="s">
        <v>203</v>
      </c>
      <c r="E92" s="544">
        <v>0</v>
      </c>
      <c r="F92" s="560">
        <v>0</v>
      </c>
      <c r="G92" s="1319">
        <v>36848.315612500017</v>
      </c>
      <c r="H92" s="1319">
        <v>36848.315612500017</v>
      </c>
      <c r="I92" s="1319">
        <v>1.318244</v>
      </c>
      <c r="J92" s="1319">
        <v>-44.079866499999973</v>
      </c>
      <c r="K92" s="1319">
        <v>-52.724866499999969</v>
      </c>
      <c r="L92" s="1320">
        <v>25257.310000000005</v>
      </c>
    </row>
    <row r="93" spans="1:12">
      <c r="A93" s="590" t="s">
        <v>734</v>
      </c>
      <c r="B93" s="544">
        <v>68</v>
      </c>
      <c r="C93" s="544">
        <v>0</v>
      </c>
      <c r="D93" s="1407" t="s">
        <v>203</v>
      </c>
      <c r="E93" s="544">
        <v>0</v>
      </c>
      <c r="F93" s="560">
        <v>0</v>
      </c>
      <c r="G93" s="1319" t="s">
        <v>203</v>
      </c>
      <c r="H93" s="1319" t="s">
        <v>203</v>
      </c>
      <c r="I93" s="1319" t="s">
        <v>203</v>
      </c>
      <c r="J93" s="1319" t="s">
        <v>203</v>
      </c>
      <c r="K93" s="1319" t="s">
        <v>203</v>
      </c>
      <c r="L93" s="1320" t="s">
        <v>203</v>
      </c>
    </row>
    <row r="94" spans="1:12">
      <c r="A94" s="590" t="s">
        <v>735</v>
      </c>
      <c r="B94" s="544">
        <v>283</v>
      </c>
      <c r="C94" s="544">
        <v>1</v>
      </c>
      <c r="D94" s="1407" t="s">
        <v>203</v>
      </c>
      <c r="E94" s="544">
        <v>1</v>
      </c>
      <c r="F94" s="560">
        <v>0</v>
      </c>
      <c r="G94" s="1319">
        <v>70110.863278999997</v>
      </c>
      <c r="H94" s="1319">
        <v>70110.863278999997</v>
      </c>
      <c r="I94" s="1319">
        <v>0.17980100000000002</v>
      </c>
      <c r="J94" s="1319">
        <v>-234.23825999999994</v>
      </c>
      <c r="K94" s="1319">
        <v>-226.82825999999994</v>
      </c>
      <c r="L94" s="1320">
        <v>43700.62</v>
      </c>
    </row>
    <row r="95" spans="1:12">
      <c r="A95" s="590" t="s">
        <v>736</v>
      </c>
      <c r="B95" s="544">
        <v>969</v>
      </c>
      <c r="C95" s="544">
        <v>7</v>
      </c>
      <c r="D95" s="1407" t="s">
        <v>203</v>
      </c>
      <c r="E95" s="544">
        <v>7</v>
      </c>
      <c r="F95" s="560">
        <f>C95/E95</f>
        <v>1</v>
      </c>
      <c r="G95" s="1319">
        <v>6631.6546201428573</v>
      </c>
      <c r="H95" s="1319">
        <v>6631.6546201428573</v>
      </c>
      <c r="I95" s="1319">
        <v>0.17523942857142857</v>
      </c>
      <c r="J95" s="1319">
        <v>716.40716428571443</v>
      </c>
      <c r="K95" s="1319">
        <v>693.4418571428572</v>
      </c>
      <c r="L95" s="1320">
        <v>49767.068571428557</v>
      </c>
    </row>
    <row r="96" spans="1:12">
      <c r="A96" s="590" t="s">
        <v>737</v>
      </c>
      <c r="B96" s="544">
        <v>1043</v>
      </c>
      <c r="C96" s="544">
        <v>13</v>
      </c>
      <c r="D96" s="1244">
        <v>0</v>
      </c>
      <c r="E96" s="544">
        <v>12</v>
      </c>
      <c r="F96" s="560">
        <f>C96/E96</f>
        <v>1.0833333333333333</v>
      </c>
      <c r="G96" s="1319">
        <v>23401.528701461524</v>
      </c>
      <c r="H96" s="1319">
        <v>23401.528701461524</v>
      </c>
      <c r="I96" s="1319">
        <v>0.24628715384615341</v>
      </c>
      <c r="J96" s="1319">
        <v>-3.6278655384615415</v>
      </c>
      <c r="K96" s="1319">
        <v>-54.091350769230772</v>
      </c>
      <c r="L96" s="1320">
        <v>20402.653076923063</v>
      </c>
    </row>
    <row r="97" spans="1:12">
      <c r="A97" s="590" t="s">
        <v>738</v>
      </c>
      <c r="B97" s="544">
        <v>0</v>
      </c>
      <c r="C97" s="544">
        <v>0</v>
      </c>
      <c r="D97" s="1244">
        <v>0</v>
      </c>
      <c r="E97" s="544">
        <v>0</v>
      </c>
      <c r="F97" s="560">
        <v>0</v>
      </c>
      <c r="G97" s="1319">
        <v>0</v>
      </c>
      <c r="H97" s="1319">
        <v>0</v>
      </c>
      <c r="I97" s="1319">
        <v>0</v>
      </c>
      <c r="J97" s="1319"/>
      <c r="K97" s="1319"/>
      <c r="L97" s="1320"/>
    </row>
    <row r="98" spans="1:12">
      <c r="A98" s="590" t="s">
        <v>739</v>
      </c>
      <c r="B98" s="544">
        <v>9</v>
      </c>
      <c r="C98" s="544">
        <v>1</v>
      </c>
      <c r="D98" s="1407" t="s">
        <v>203</v>
      </c>
      <c r="E98" s="544">
        <v>2</v>
      </c>
      <c r="F98" s="560">
        <v>0</v>
      </c>
      <c r="G98" s="1309">
        <v>0</v>
      </c>
      <c r="H98" s="1309">
        <v>0</v>
      </c>
      <c r="I98" s="1309">
        <v>0</v>
      </c>
      <c r="J98" s="1309">
        <v>56.031749999999995</v>
      </c>
      <c r="K98" s="1309">
        <v>72.006</v>
      </c>
      <c r="L98" s="1155">
        <v>17469.55</v>
      </c>
    </row>
    <row r="99" spans="1:12">
      <c r="A99" s="590" t="s">
        <v>795</v>
      </c>
      <c r="B99" s="544">
        <v>861</v>
      </c>
      <c r="C99" s="1323">
        <v>8</v>
      </c>
      <c r="D99" s="1244">
        <v>0</v>
      </c>
      <c r="E99" s="1407" t="s">
        <v>203</v>
      </c>
      <c r="F99" s="1407" t="s">
        <v>203</v>
      </c>
      <c r="G99" s="1319">
        <v>23075.210745249995</v>
      </c>
      <c r="H99" s="1319">
        <v>23075.210745249995</v>
      </c>
      <c r="I99" s="1319">
        <v>6.4568125000000018E-2</v>
      </c>
      <c r="J99" s="1319">
        <v>92.418482874999981</v>
      </c>
      <c r="K99" s="1319">
        <v>87.653537874999984</v>
      </c>
      <c r="L99" s="1320">
        <v>21030.666250000006</v>
      </c>
    </row>
    <row r="100" spans="1:12" ht="13">
      <c r="A100" s="522" t="s">
        <v>623</v>
      </c>
      <c r="B100" s="522"/>
      <c r="C100" s="522"/>
      <c r="D100" s="522"/>
      <c r="E100" s="522"/>
      <c r="F100" s="522"/>
      <c r="G100" s="1310"/>
      <c r="H100" s="1310"/>
      <c r="I100" s="1310"/>
      <c r="J100" s="1310"/>
      <c r="K100" s="1310"/>
      <c r="L100" s="522"/>
    </row>
    <row r="101" spans="1:12">
      <c r="A101" s="288" t="s">
        <v>796</v>
      </c>
      <c r="B101" s="544">
        <v>2481</v>
      </c>
      <c r="C101" s="544">
        <v>15</v>
      </c>
      <c r="D101" s="1244">
        <f>C101/B101</f>
        <v>6.0459492140266021E-3</v>
      </c>
      <c r="E101" s="1407" t="s">
        <v>203</v>
      </c>
      <c r="F101" s="1407" t="s">
        <v>203</v>
      </c>
      <c r="G101" s="1319">
        <v>27243.119829333311</v>
      </c>
      <c r="H101" s="1319">
        <v>27030.506620466644</v>
      </c>
      <c r="I101" s="1319">
        <v>0.19129759999999982</v>
      </c>
      <c r="J101" s="1319">
        <v>125.9949048666667</v>
      </c>
      <c r="K101" s="1319">
        <v>91.365836733333339</v>
      </c>
      <c r="L101" s="1320">
        <v>30698.836666666662</v>
      </c>
    </row>
    <row r="102" spans="1:12">
      <c r="A102" s="1214" t="s">
        <v>746</v>
      </c>
      <c r="B102" s="1407" t="s">
        <v>203</v>
      </c>
      <c r="C102" s="544">
        <v>3</v>
      </c>
      <c r="D102" s="1244">
        <v>0</v>
      </c>
      <c r="E102" s="1407" t="s">
        <v>203</v>
      </c>
      <c r="F102" s="1407" t="s">
        <v>203</v>
      </c>
      <c r="G102" s="1309">
        <v>16013.538433666674</v>
      </c>
      <c r="H102" s="1309">
        <v>16013.538433666674</v>
      </c>
      <c r="I102" s="1309">
        <v>0.86234233333333332</v>
      </c>
      <c r="J102" s="1309">
        <v>-5.9533033333333174</v>
      </c>
      <c r="K102" s="1309">
        <v>23.550030000000039</v>
      </c>
      <c r="L102" s="1155">
        <v>24597.05333333333</v>
      </c>
    </row>
    <row r="103" spans="1:12">
      <c r="A103" s="1214" t="s">
        <v>797</v>
      </c>
      <c r="B103" s="544">
        <v>3057</v>
      </c>
      <c r="C103" s="544">
        <v>15</v>
      </c>
      <c r="D103" s="1244">
        <f>C103/B103</f>
        <v>4.9067713444553487E-3</v>
      </c>
      <c r="E103" s="1407" t="s">
        <v>203</v>
      </c>
      <c r="F103" s="1407" t="s">
        <v>203</v>
      </c>
      <c r="G103" s="1319">
        <v>13120.039114733325</v>
      </c>
      <c r="H103" s="1319">
        <v>13120.039114733325</v>
      </c>
      <c r="I103" s="1319">
        <v>0.19618726666666658</v>
      </c>
      <c r="J103" s="1319">
        <v>117.21852119999997</v>
      </c>
      <c r="K103" s="1319">
        <v>61.459604533333319</v>
      </c>
      <c r="L103" s="1320">
        <v>18583.400666666668</v>
      </c>
    </row>
    <row r="104" spans="1:12">
      <c r="A104" s="288" t="s">
        <v>798</v>
      </c>
      <c r="B104" s="544"/>
      <c r="C104" s="544"/>
      <c r="D104" s="1244">
        <v>0</v>
      </c>
      <c r="E104" s="1407"/>
      <c r="F104" s="1407"/>
      <c r="G104" s="1309"/>
      <c r="H104" s="1309"/>
      <c r="I104" s="1309"/>
      <c r="J104" s="1309"/>
      <c r="K104" s="1309"/>
      <c r="L104" s="1155"/>
    </row>
    <row r="105" spans="1:12">
      <c r="A105" s="473" t="s">
        <v>749</v>
      </c>
      <c r="B105" s="544">
        <v>2402</v>
      </c>
      <c r="C105" s="544">
        <v>16</v>
      </c>
      <c r="D105" s="1244">
        <f>C105/B105</f>
        <v>6.6611157368859286E-3</v>
      </c>
      <c r="E105" s="1407" t="s">
        <v>203</v>
      </c>
      <c r="F105" s="1407" t="s">
        <v>203</v>
      </c>
      <c r="G105" s="1309">
        <v>25335.915513047599</v>
      </c>
      <c r="H105" s="1309">
        <v>25184.048935285697</v>
      </c>
      <c r="I105" s="1309">
        <v>0.20053757142857112</v>
      </c>
      <c r="J105" s="1309">
        <v>124.03720600000005</v>
      </c>
      <c r="K105" s="1309">
        <v>96.080714095238122</v>
      </c>
      <c r="L105" s="1155">
        <v>28701.415238095258</v>
      </c>
    </row>
    <row r="106" spans="1:12">
      <c r="A106" s="473" t="s">
        <v>750</v>
      </c>
      <c r="B106" s="544">
        <v>1665</v>
      </c>
      <c r="C106" s="544">
        <v>18</v>
      </c>
      <c r="D106" s="1244">
        <f>C106/B106</f>
        <v>1.0810810810810811E-2</v>
      </c>
      <c r="E106" s="1407" t="s">
        <v>203</v>
      </c>
      <c r="F106" s="1407" t="s">
        <v>203</v>
      </c>
      <c r="G106" s="1309">
        <v>23242.742017692319</v>
      </c>
      <c r="H106" s="1309">
        <v>23242.742017692319</v>
      </c>
      <c r="I106" s="1309">
        <v>0.45850076923076938</v>
      </c>
      <c r="J106" s="1309">
        <v>-87.594990769230733</v>
      </c>
      <c r="K106" s="1309">
        <v>-42.610024769230719</v>
      </c>
      <c r="L106" s="1155">
        <v>29222.543076923077</v>
      </c>
    </row>
    <row r="107" spans="1:12">
      <c r="A107" s="473" t="s">
        <v>751</v>
      </c>
      <c r="B107" s="544">
        <v>339</v>
      </c>
      <c r="C107" s="544">
        <v>7</v>
      </c>
      <c r="D107" s="1244">
        <f>C107/B107</f>
        <v>2.0648967551622419E-2</v>
      </c>
      <c r="E107" s="1407" t="s">
        <v>203</v>
      </c>
      <c r="F107" s="1407" t="s">
        <v>203</v>
      </c>
      <c r="G107" s="1309">
        <v>14072.129448428572</v>
      </c>
      <c r="H107" s="1309">
        <v>14072.129448428572</v>
      </c>
      <c r="I107" s="1309">
        <v>6.4291714285714285E-2</v>
      </c>
      <c r="J107" s="1309">
        <v>135.62990571428563</v>
      </c>
      <c r="K107" s="1309">
        <v>143.7184771428571</v>
      </c>
      <c r="L107" s="1155">
        <v>21737.63714285714</v>
      </c>
    </row>
    <row r="108" spans="1:12">
      <c r="A108" s="288" t="s">
        <v>799</v>
      </c>
      <c r="B108" s="544">
        <v>4408</v>
      </c>
      <c r="C108" s="544">
        <v>41</v>
      </c>
      <c r="D108" s="1244">
        <f>C108/B108</f>
        <v>9.3012704174228675E-3</v>
      </c>
      <c r="E108" s="1407" t="s">
        <v>203</v>
      </c>
      <c r="F108" s="1407" t="s">
        <v>203</v>
      </c>
      <c r="G108" s="1309">
        <v>22749.140930317051</v>
      </c>
      <c r="H108" s="1309">
        <v>22671.355609999977</v>
      </c>
      <c r="I108" s="1309">
        <v>0.25906929268292672</v>
      </c>
      <c r="J108" s="1309">
        <v>58.913555756097537</v>
      </c>
      <c r="K108" s="1309">
        <v>60.23887839024389</v>
      </c>
      <c r="L108" s="1155">
        <v>27677.713170731702</v>
      </c>
    </row>
    <row r="109" spans="1:12">
      <c r="A109" s="288" t="s">
        <v>800</v>
      </c>
      <c r="B109" s="544"/>
      <c r="C109" s="544"/>
      <c r="D109" s="1244">
        <v>0</v>
      </c>
      <c r="E109" s="1407" t="s">
        <v>203</v>
      </c>
      <c r="F109" s="1407"/>
      <c r="G109" s="1309"/>
      <c r="H109" s="1309"/>
      <c r="I109" s="1309"/>
      <c r="J109" s="1309"/>
      <c r="K109" s="1309"/>
      <c r="L109" s="1155"/>
    </row>
    <row r="110" spans="1:12">
      <c r="A110" s="536" t="s">
        <v>749</v>
      </c>
      <c r="B110" s="544">
        <v>3034</v>
      </c>
      <c r="C110" s="544">
        <v>15</v>
      </c>
      <c r="D110" s="1244">
        <f>C110/B110</f>
        <v>4.9439683586025053E-3</v>
      </c>
      <c r="E110" s="1407" t="s">
        <v>203</v>
      </c>
      <c r="F110" s="1407" t="s">
        <v>203</v>
      </c>
      <c r="G110" s="1309">
        <v>27757.454188769199</v>
      </c>
      <c r="H110" s="1309">
        <v>27512.131255461507</v>
      </c>
      <c r="I110" s="1309">
        <v>0.33975030769230763</v>
      </c>
      <c r="J110" s="1309">
        <v>-66.291815923076882</v>
      </c>
      <c r="K110" s="1309">
        <v>-117.90913992307682</v>
      </c>
      <c r="L110" s="1155">
        <v>38333.103846153834</v>
      </c>
    </row>
    <row r="111" spans="1:12">
      <c r="A111" s="536" t="s">
        <v>750</v>
      </c>
      <c r="B111" s="544">
        <v>427</v>
      </c>
      <c r="C111" s="544">
        <v>17</v>
      </c>
      <c r="D111" s="1244">
        <f>C111/B111</f>
        <v>3.9812646370023422E-2</v>
      </c>
      <c r="E111" s="1407" t="s">
        <v>203</v>
      </c>
      <c r="F111" s="1407" t="s">
        <v>203</v>
      </c>
      <c r="G111" s="1309">
        <v>19803.314664476173</v>
      </c>
      <c r="H111" s="1309">
        <v>19803.314664476173</v>
      </c>
      <c r="I111" s="1309">
        <v>0.15151461904761895</v>
      </c>
      <c r="J111" s="1309">
        <v>160.04475623809526</v>
      </c>
      <c r="K111" s="1309">
        <v>193.37252442857152</v>
      </c>
      <c r="L111" s="1155">
        <v>23583.409047619032</v>
      </c>
    </row>
    <row r="112" spans="1:12">
      <c r="A112" s="562" t="s">
        <v>751</v>
      </c>
      <c r="B112" s="544">
        <v>948</v>
      </c>
      <c r="C112" s="544">
        <v>9</v>
      </c>
      <c r="D112" s="1244">
        <f>C112/B112</f>
        <v>9.4936708860759497E-3</v>
      </c>
      <c r="E112" s="1407" t="s">
        <v>203</v>
      </c>
      <c r="F112" s="1407" t="s">
        <v>203</v>
      </c>
      <c r="G112" s="1154">
        <v>22285.466533571427</v>
      </c>
      <c r="H112" s="1154">
        <v>22285.466533571427</v>
      </c>
      <c r="I112" s="1154">
        <v>0.43189714285714276</v>
      </c>
      <c r="J112" s="1154">
        <v>-11.955783999999985</v>
      </c>
      <c r="K112" s="1154">
        <v>-8.3157399999999875</v>
      </c>
      <c r="L112" s="1155">
        <v>20172.042857142857</v>
      </c>
    </row>
    <row r="113" spans="1:15">
      <c r="A113" s="5"/>
      <c r="B113" s="92"/>
      <c r="C113" s="92"/>
      <c r="D113" s="563"/>
      <c r="E113" s="92"/>
      <c r="F113" s="148"/>
      <c r="G113" s="1398"/>
      <c r="H113" s="1398"/>
      <c r="I113" s="1398"/>
      <c r="J113" s="1398"/>
      <c r="K113" s="1398"/>
      <c r="L113" s="1399"/>
    </row>
    <row r="114" spans="1:15" s="546" customFormat="1">
      <c r="A114" s="545" t="s">
        <v>801</v>
      </c>
      <c r="C114" s="547"/>
      <c r="D114" s="547"/>
      <c r="E114" s="547"/>
      <c r="F114" s="547"/>
      <c r="G114" s="549"/>
      <c r="H114" s="549"/>
      <c r="I114" s="549"/>
      <c r="J114" s="549"/>
      <c r="K114" s="549"/>
      <c r="L114" s="550"/>
    </row>
    <row r="115" spans="1:15" s="546" customFormat="1">
      <c r="A115" s="551" t="s">
        <v>802</v>
      </c>
      <c r="C115" s="547"/>
      <c r="D115" s="547"/>
      <c r="E115" s="547"/>
      <c r="F115" s="547"/>
      <c r="G115" s="549"/>
      <c r="H115" s="549"/>
      <c r="I115" s="549"/>
      <c r="J115" s="549"/>
      <c r="K115" s="549"/>
      <c r="L115" s="550"/>
    </row>
    <row r="116" spans="1:15" s="546" customFormat="1">
      <c r="A116" s="545" t="s">
        <v>803</v>
      </c>
      <c r="C116" s="547"/>
      <c r="D116" s="547"/>
      <c r="E116" s="547"/>
      <c r="F116" s="547"/>
      <c r="G116" s="549"/>
      <c r="H116" s="549"/>
      <c r="I116" s="549"/>
      <c r="J116" s="549"/>
      <c r="K116" s="549"/>
      <c r="L116" s="550"/>
    </row>
    <row r="117" spans="1:15" s="546" customFormat="1" ht="28.5" customHeight="1">
      <c r="A117" s="1408" t="s">
        <v>760</v>
      </c>
      <c r="B117" s="1408"/>
      <c r="C117" s="1408"/>
      <c r="D117" s="1408"/>
      <c r="E117" s="1408"/>
      <c r="F117" s="1408"/>
      <c r="G117" s="1408"/>
      <c r="H117" s="1408"/>
      <c r="I117" s="1408"/>
      <c r="J117" s="1408"/>
      <c r="K117" s="1408"/>
      <c r="L117" s="1408"/>
      <c r="M117" s="552"/>
      <c r="N117" s="552"/>
      <c r="O117" s="552"/>
    </row>
    <row r="118" spans="1:15" s="546" customFormat="1" ht="13.5" customHeight="1">
      <c r="A118" s="1408" t="s">
        <v>761</v>
      </c>
      <c r="B118" s="1408"/>
      <c r="C118" s="1408"/>
      <c r="D118" s="1408"/>
      <c r="E118" s="1408"/>
      <c r="F118" s="1408"/>
      <c r="G118" s="1408"/>
      <c r="H118" s="1408"/>
      <c r="I118" s="1408"/>
      <c r="J118" s="1408"/>
      <c r="K118" s="1408"/>
      <c r="L118" s="1408"/>
      <c r="M118" s="553"/>
      <c r="N118" s="553"/>
    </row>
    <row r="119" spans="1:15" s="546" customFormat="1" ht="13.5" customHeight="1">
      <c r="A119" s="1408" t="s">
        <v>804</v>
      </c>
      <c r="B119" s="1408"/>
      <c r="C119" s="1408"/>
      <c r="D119" s="1408"/>
      <c r="E119" s="1408"/>
      <c r="F119" s="1408"/>
      <c r="G119" s="1408"/>
      <c r="H119" s="1408"/>
      <c r="I119" s="1408"/>
      <c r="J119" s="1408"/>
      <c r="K119" s="1408"/>
      <c r="L119" s="1408"/>
    </row>
    <row r="120" spans="1:15" s="546" customFormat="1">
      <c r="A120" s="1408" t="s">
        <v>805</v>
      </c>
      <c r="B120" s="1408"/>
      <c r="C120" s="1408"/>
      <c r="D120" s="1408"/>
      <c r="E120" s="1408"/>
      <c r="F120" s="1408"/>
      <c r="G120" s="1408"/>
      <c r="H120" s="1408"/>
      <c r="I120" s="1408"/>
      <c r="J120" s="1408"/>
      <c r="K120" s="1408"/>
      <c r="L120" s="1408"/>
    </row>
    <row r="121" spans="1:15" s="546" customFormat="1">
      <c r="A121" s="546" t="s">
        <v>806</v>
      </c>
      <c r="B121"/>
      <c r="C121"/>
      <c r="D121"/>
      <c r="E121"/>
      <c r="F121"/>
      <c r="G121"/>
      <c r="H121"/>
      <c r="I121"/>
      <c r="J121"/>
      <c r="K121"/>
      <c r="L121"/>
      <c r="M121" s="553"/>
      <c r="N121" s="553"/>
    </row>
    <row r="122" spans="1:15" s="546" customFormat="1" ht="28.5" customHeight="1">
      <c r="A122" s="1408" t="s">
        <v>807</v>
      </c>
      <c r="B122" s="1408"/>
      <c r="C122" s="1408"/>
      <c r="D122" s="1408"/>
      <c r="E122" s="1408"/>
      <c r="F122" s="1408"/>
      <c r="G122" s="1408"/>
      <c r="H122" s="1408"/>
      <c r="I122" s="1408"/>
      <c r="J122" s="1408"/>
      <c r="K122" s="1408"/>
      <c r="L122" s="1408"/>
      <c r="M122" s="553"/>
      <c r="N122" s="553"/>
    </row>
    <row r="123" spans="1:15" s="546" customFormat="1" ht="29.25" customHeight="1">
      <c r="A123" s="1408" t="s">
        <v>808</v>
      </c>
      <c r="B123" s="1408"/>
      <c r="C123" s="1408"/>
      <c r="D123" s="1408"/>
      <c r="E123" s="1408"/>
      <c r="F123" s="1408"/>
      <c r="G123" s="1408"/>
      <c r="H123" s="1408"/>
      <c r="I123" s="1408"/>
      <c r="J123" s="1408"/>
      <c r="K123" s="1408"/>
      <c r="L123" s="1408"/>
      <c r="M123" s="553"/>
      <c r="N123" s="553"/>
    </row>
    <row r="124" spans="1:15" s="546" customFormat="1" ht="33.65" customHeight="1">
      <c r="A124" s="1408" t="s">
        <v>809</v>
      </c>
      <c r="B124" s="1408"/>
      <c r="C124" s="1408"/>
      <c r="D124" s="1408"/>
      <c r="E124" s="1408"/>
      <c r="F124" s="1408"/>
      <c r="G124" s="1408"/>
      <c r="H124" s="1408"/>
      <c r="I124" s="1408"/>
      <c r="J124" s="1408"/>
      <c r="K124" s="1408"/>
      <c r="L124" s="1408"/>
      <c r="M124" s="553"/>
      <c r="N124" s="553"/>
    </row>
    <row r="125" spans="1:15" s="546" customFormat="1">
      <c r="A125" s="1408" t="s">
        <v>810</v>
      </c>
      <c r="B125" s="1408"/>
      <c r="C125" s="1408"/>
      <c r="D125" s="1408"/>
      <c r="E125" s="1408"/>
      <c r="F125" s="1408"/>
      <c r="G125" s="1408"/>
      <c r="H125" s="1408"/>
      <c r="I125" s="1408"/>
      <c r="J125" s="1408"/>
      <c r="K125" s="1408"/>
      <c r="L125" s="1408"/>
      <c r="M125" s="553"/>
      <c r="N125" s="553"/>
    </row>
    <row r="126" spans="1:15" s="546" customFormat="1">
      <c r="A126" s="1408" t="s">
        <v>769</v>
      </c>
      <c r="B126" s="1408"/>
      <c r="C126" s="1408"/>
      <c r="D126" s="1408"/>
      <c r="E126" s="1408"/>
      <c r="F126" s="1408"/>
      <c r="G126" s="1408"/>
      <c r="H126" s="1408"/>
      <c r="I126" s="1408"/>
      <c r="J126" s="1408"/>
      <c r="K126" s="1408"/>
      <c r="L126" s="1408"/>
      <c r="M126" s="553"/>
      <c r="N126" s="553"/>
    </row>
    <row r="127" spans="1:15" s="546" customFormat="1" ht="13" thickBot="1">
      <c r="A127" s="208"/>
      <c r="B127" s="208"/>
      <c r="C127" s="208"/>
      <c r="D127" s="208"/>
      <c r="E127" s="208"/>
      <c r="F127" s="208"/>
      <c r="G127" s="208"/>
      <c r="H127" s="208"/>
      <c r="I127" s="208"/>
      <c r="J127" s="208"/>
      <c r="K127" s="208"/>
      <c r="L127" s="208"/>
    </row>
    <row r="128" spans="1:15" ht="13.5" thickBot="1">
      <c r="A128" s="1193" t="s">
        <v>811</v>
      </c>
    </row>
    <row r="129" spans="1:14" s="481" customFormat="1" ht="102.75" customHeight="1" thickBot="1">
      <c r="A129" s="524" t="s">
        <v>699</v>
      </c>
      <c r="B129" s="591" t="s">
        <v>812</v>
      </c>
      <c r="C129" s="525" t="s">
        <v>813</v>
      </c>
      <c r="D129" s="591" t="s">
        <v>702</v>
      </c>
      <c r="E129" s="591" t="s">
        <v>814</v>
      </c>
      <c r="F129" s="591" t="s">
        <v>815</v>
      </c>
      <c r="G129" s="525" t="s">
        <v>816</v>
      </c>
      <c r="H129" s="525" t="s">
        <v>817</v>
      </c>
      <c r="I129" s="525" t="s">
        <v>818</v>
      </c>
      <c r="J129" s="525" t="s">
        <v>819</v>
      </c>
      <c r="K129" s="525" t="s">
        <v>820</v>
      </c>
      <c r="L129" s="525" t="s">
        <v>821</v>
      </c>
      <c r="N129" s="592"/>
    </row>
    <row r="130" spans="1:14" ht="13">
      <c r="A130" s="517" t="s">
        <v>715</v>
      </c>
      <c r="B130" s="1120"/>
      <c r="C130" s="1103"/>
      <c r="D130" s="1120"/>
      <c r="E130" s="1121"/>
      <c r="F130" s="1122"/>
      <c r="G130" s="518"/>
      <c r="H130" s="518"/>
      <c r="I130" s="518"/>
      <c r="J130" s="518"/>
      <c r="K130" s="518"/>
      <c r="L130" s="518"/>
    </row>
    <row r="131" spans="1:14">
      <c r="A131" s="519" t="s">
        <v>716</v>
      </c>
      <c r="B131" s="1105"/>
      <c r="C131" s="63">
        <v>429</v>
      </c>
      <c r="D131" s="1114"/>
      <c r="E131" s="1115"/>
      <c r="F131" s="1114"/>
      <c r="G131" s="855">
        <v>350.48848717948863</v>
      </c>
      <c r="H131" s="855">
        <v>363.90400233100411</v>
      </c>
      <c r="I131" s="855">
        <v>8.9315104895105135E-2</v>
      </c>
      <c r="J131" s="855">
        <v>13.987048277389286</v>
      </c>
      <c r="K131" s="855">
        <v>14.637968090909084</v>
      </c>
      <c r="L131" s="1152">
        <v>1286.0419347319355</v>
      </c>
    </row>
    <row r="132" spans="1:14">
      <c r="A132" s="519" t="s">
        <v>717</v>
      </c>
      <c r="B132" s="1105"/>
      <c r="C132" s="63">
        <v>9443</v>
      </c>
      <c r="D132" s="1114"/>
      <c r="E132" s="1115"/>
      <c r="F132" s="1114"/>
      <c r="G132" s="855">
        <v>275.61469919038615</v>
      </c>
      <c r="H132" s="855">
        <v>275.61469919038615</v>
      </c>
      <c r="I132" s="855">
        <v>7.105568541687958E-2</v>
      </c>
      <c r="J132" s="855">
        <v>9.9047072830394161</v>
      </c>
      <c r="K132" s="855">
        <v>9.9656893038574186</v>
      </c>
      <c r="L132" s="1152">
        <v>1025.0199011671868</v>
      </c>
    </row>
    <row r="133" spans="1:14" ht="13">
      <c r="A133" s="523" t="s">
        <v>718</v>
      </c>
      <c r="B133" s="1106"/>
      <c r="C133" s="1116"/>
      <c r="D133" s="1117"/>
      <c r="E133" s="1118"/>
      <c r="F133" s="1117"/>
      <c r="G133" s="1119"/>
      <c r="H133" s="1119"/>
      <c r="I133" s="1119"/>
      <c r="J133" s="1119"/>
      <c r="K133" s="1119"/>
      <c r="L133" s="1157"/>
    </row>
    <row r="134" spans="1:14">
      <c r="A134" s="519" t="s">
        <v>719</v>
      </c>
      <c r="B134" s="1107"/>
      <c r="C134" s="1215"/>
      <c r="D134" s="1114"/>
      <c r="E134" s="1115"/>
      <c r="F134" s="1114"/>
      <c r="G134" s="1101"/>
      <c r="H134" s="1101"/>
      <c r="I134" s="1101"/>
      <c r="J134" s="1101"/>
      <c r="K134" s="1101"/>
      <c r="L134" s="1156"/>
    </row>
    <row r="135" spans="1:14">
      <c r="A135" s="519" t="s">
        <v>822</v>
      </c>
      <c r="B135" s="1107"/>
      <c r="C135" s="855">
        <v>0</v>
      </c>
      <c r="D135" s="1114"/>
      <c r="E135" s="1115"/>
      <c r="F135" s="1114"/>
      <c r="G135" s="1101">
        <v>0</v>
      </c>
      <c r="H135" s="1101">
        <v>0</v>
      </c>
      <c r="I135" s="1101">
        <v>0</v>
      </c>
      <c r="J135" s="1101">
        <v>0</v>
      </c>
      <c r="K135" s="1101">
        <v>0</v>
      </c>
      <c r="L135" s="1156">
        <v>0</v>
      </c>
    </row>
    <row r="136" spans="1:14">
      <c r="A136" s="519" t="s">
        <v>823</v>
      </c>
      <c r="B136" s="1105"/>
      <c r="C136" s="1215">
        <v>4492</v>
      </c>
      <c r="D136" s="1114"/>
      <c r="E136" s="1115"/>
      <c r="F136" s="1114"/>
      <c r="G136" s="1216">
        <v>252.56833615314437</v>
      </c>
      <c r="H136" s="1216">
        <v>253.44504318787239</v>
      </c>
      <c r="I136" s="1216">
        <v>5.8140134906498699E-2</v>
      </c>
      <c r="J136" s="1216">
        <v>9.8778445730190398</v>
      </c>
      <c r="K136" s="1216">
        <v>9.9619055258240223</v>
      </c>
      <c r="L136" s="1217">
        <v>717.50867097063508</v>
      </c>
    </row>
    <row r="137" spans="1:14">
      <c r="A137" s="519" t="s">
        <v>722</v>
      </c>
      <c r="B137" s="1105"/>
      <c r="C137" s="1215">
        <v>178</v>
      </c>
      <c r="D137" s="1114"/>
      <c r="E137" s="1115"/>
      <c r="F137" s="1114"/>
      <c r="G137" s="1216">
        <v>268.88118539325859</v>
      </c>
      <c r="H137" s="1216">
        <v>269.89242134831477</v>
      </c>
      <c r="I137" s="1216">
        <v>5.8778112359550626E-2</v>
      </c>
      <c r="J137" s="1216">
        <v>8.2865820224719187</v>
      </c>
      <c r="K137" s="1216">
        <v>8.2865820224719187</v>
      </c>
      <c r="L137" s="1217">
        <v>735.8997752808973</v>
      </c>
    </row>
    <row r="138" spans="1:14">
      <c r="A138" s="1211" t="s">
        <v>824</v>
      </c>
      <c r="B138" s="1107"/>
      <c r="C138" s="1215">
        <v>3504</v>
      </c>
      <c r="D138" s="1114"/>
      <c r="E138" s="1115"/>
      <c r="F138" s="1114"/>
      <c r="G138" s="1216">
        <v>295.44796375570746</v>
      </c>
      <c r="H138" s="1216">
        <v>295.69181135844718</v>
      </c>
      <c r="I138" s="1216">
        <v>7.198071232876864E-2</v>
      </c>
      <c r="J138" s="1216">
        <v>12.004873236872628</v>
      </c>
      <c r="K138" s="1216">
        <v>12.104097609018785</v>
      </c>
      <c r="L138" s="1217">
        <v>995.62300799088973</v>
      </c>
    </row>
    <row r="139" spans="1:14">
      <c r="A139" s="519" t="s">
        <v>796</v>
      </c>
      <c r="B139" s="1105"/>
      <c r="C139" s="1215">
        <v>4452</v>
      </c>
      <c r="D139" s="1114"/>
      <c r="E139" s="1115"/>
      <c r="F139" s="1114"/>
      <c r="G139" s="1216">
        <v>326.19718418685494</v>
      </c>
      <c r="H139" s="1216">
        <v>326.19718418685494</v>
      </c>
      <c r="I139" s="1216">
        <v>9.2651668014377284E-2</v>
      </c>
      <c r="J139" s="1216">
        <v>11.136863731356717</v>
      </c>
      <c r="K139" s="1216">
        <v>11.188975141958695</v>
      </c>
      <c r="L139" s="1217">
        <v>1158.6654267744773</v>
      </c>
    </row>
    <row r="140" spans="1:14" ht="13">
      <c r="A140" s="523" t="s">
        <v>790</v>
      </c>
      <c r="B140" s="1106"/>
      <c r="C140" s="1116"/>
      <c r="D140" s="1117"/>
      <c r="E140" s="1118"/>
      <c r="F140" s="1117"/>
      <c r="G140" s="1119"/>
      <c r="H140" s="1119"/>
      <c r="I140" s="1119"/>
      <c r="J140" s="1119"/>
      <c r="K140" s="1119"/>
      <c r="L140" s="1157"/>
    </row>
    <row r="141" spans="1:14">
      <c r="A141" s="593" t="s">
        <v>726</v>
      </c>
      <c r="B141" s="1105"/>
      <c r="C141" s="1215">
        <v>3117</v>
      </c>
      <c r="D141" s="1114"/>
      <c r="E141" s="1115"/>
      <c r="F141" s="1114"/>
      <c r="G141" s="1216">
        <v>319.23109592556824</v>
      </c>
      <c r="H141" s="1216">
        <v>319.23109592556824</v>
      </c>
      <c r="I141" s="1216">
        <v>9.7120855951237581E-2</v>
      </c>
      <c r="J141" s="1216">
        <v>10.898820466794307</v>
      </c>
      <c r="K141" s="1216">
        <v>10.973251008982349</v>
      </c>
      <c r="L141" s="1217">
        <v>1191.0007090150973</v>
      </c>
    </row>
    <row r="142" spans="1:14">
      <c r="A142" s="593" t="s">
        <v>514</v>
      </c>
      <c r="B142" s="1105"/>
      <c r="C142" s="1215">
        <v>1490</v>
      </c>
      <c r="D142" s="1114"/>
      <c r="E142" s="1115"/>
      <c r="F142" s="1114"/>
      <c r="G142" s="1216">
        <v>439.96584026845397</v>
      </c>
      <c r="H142" s="1216">
        <v>439.96584026845397</v>
      </c>
      <c r="I142" s="1216">
        <v>0.13059713422819114</v>
      </c>
      <c r="J142" s="1216">
        <v>10.284087263087393</v>
      </c>
      <c r="K142" s="1216">
        <v>10.381402699329007</v>
      </c>
      <c r="L142" s="1217">
        <v>1345.2085302013172</v>
      </c>
    </row>
    <row r="143" spans="1:14">
      <c r="A143" s="593" t="s">
        <v>791</v>
      </c>
      <c r="B143" s="1105"/>
      <c r="C143" s="1101"/>
      <c r="D143" s="1114"/>
      <c r="E143" s="1115"/>
      <c r="F143" s="1114"/>
      <c r="G143" s="1101"/>
      <c r="H143" s="1101"/>
      <c r="I143" s="1101"/>
      <c r="J143" s="1101"/>
      <c r="K143" s="1101"/>
      <c r="L143" s="1156"/>
    </row>
    <row r="144" spans="1:14">
      <c r="A144" s="593" t="s">
        <v>792</v>
      </c>
      <c r="B144" s="1108"/>
      <c r="C144" s="1215">
        <v>728</v>
      </c>
      <c r="D144" s="1114"/>
      <c r="E144" s="1115"/>
      <c r="F144" s="1114"/>
      <c r="G144" s="1216">
        <v>433.92425137362829</v>
      </c>
      <c r="H144" s="1216">
        <v>433.92425137362829</v>
      </c>
      <c r="I144" s="1216">
        <v>8.6640620879120403E-2</v>
      </c>
      <c r="J144" s="1216">
        <v>7.8530973901099212</v>
      </c>
      <c r="K144" s="1216">
        <v>8.0522732142857389</v>
      </c>
      <c r="L144" s="1217">
        <v>1173.2938186813374</v>
      </c>
    </row>
    <row r="145" spans="1:13" ht="15" customHeight="1">
      <c r="A145" s="1214" t="s">
        <v>793</v>
      </c>
      <c r="B145" s="1105"/>
      <c r="C145" s="63">
        <v>41</v>
      </c>
      <c r="D145" s="1114"/>
      <c r="E145" s="1115"/>
      <c r="F145" s="1114"/>
      <c r="G145" s="855">
        <v>347.81141463414633</v>
      </c>
      <c r="H145" s="855">
        <v>347.81141463414633</v>
      </c>
      <c r="I145" s="855">
        <v>1.2502341463414621E-2</v>
      </c>
      <c r="J145" s="855">
        <v>1.1600853658536583</v>
      </c>
      <c r="K145" s="855">
        <v>1.1600853658536583</v>
      </c>
      <c r="L145" s="1156">
        <v>541.36439024390336</v>
      </c>
    </row>
    <row r="146" spans="1:13">
      <c r="A146" s="594" t="s">
        <v>794</v>
      </c>
      <c r="B146" s="1105"/>
      <c r="C146" s="1215">
        <v>56</v>
      </c>
      <c r="D146" s="1114"/>
      <c r="E146" s="1115"/>
      <c r="F146" s="1114"/>
      <c r="G146" s="1216">
        <v>322.60492857142816</v>
      </c>
      <c r="H146" s="1216">
        <v>322.60492857142816</v>
      </c>
      <c r="I146" s="1216">
        <v>1.2854035714285703E-2</v>
      </c>
      <c r="J146" s="1216">
        <v>11.632835714285713</v>
      </c>
      <c r="K146" s="1216">
        <v>11.632835714285713</v>
      </c>
      <c r="L146" s="1217">
        <v>769.15910714285599</v>
      </c>
    </row>
    <row r="147" spans="1:13">
      <c r="A147" s="595" t="s">
        <v>731</v>
      </c>
      <c r="B147" s="1105"/>
      <c r="C147" s="1215">
        <v>244</v>
      </c>
      <c r="D147" s="1114"/>
      <c r="E147" s="1115"/>
      <c r="F147" s="1114"/>
      <c r="G147" s="1216">
        <v>396.78655737704827</v>
      </c>
      <c r="H147" s="1216">
        <v>396.78655737704827</v>
      </c>
      <c r="I147" s="1216">
        <v>4.9282721311475347E-2</v>
      </c>
      <c r="J147" s="1216">
        <v>12.720409426229637</v>
      </c>
      <c r="K147" s="1216">
        <v>12.720409426229637</v>
      </c>
      <c r="L147" s="1217">
        <v>1239.7646311475394</v>
      </c>
    </row>
    <row r="148" spans="1:13">
      <c r="A148" s="595" t="s">
        <v>732</v>
      </c>
      <c r="B148" s="1105"/>
      <c r="C148" s="1215">
        <v>3796</v>
      </c>
      <c r="D148" s="1114"/>
      <c r="E148" s="1115"/>
      <c r="F148" s="1114"/>
      <c r="G148" s="1216">
        <v>149.08581849315286</v>
      </c>
      <c r="H148" s="1216">
        <v>149.08581849315286</v>
      </c>
      <c r="I148" s="1216">
        <v>2.2997116438356731E-2</v>
      </c>
      <c r="J148" s="1216">
        <v>9.42983230690173</v>
      </c>
      <c r="K148" s="1216">
        <v>9.42983230690173</v>
      </c>
      <c r="L148" s="1217">
        <v>656.52963645945397</v>
      </c>
    </row>
    <row r="149" spans="1:13">
      <c r="A149" s="595" t="s">
        <v>733</v>
      </c>
      <c r="B149" s="1105"/>
      <c r="C149" s="1215">
        <v>1994</v>
      </c>
      <c r="D149" s="1114"/>
      <c r="E149" s="1115"/>
      <c r="F149" s="1114"/>
      <c r="G149" s="1216">
        <v>250.22515245737105</v>
      </c>
      <c r="H149" s="1216">
        <v>250.22515245737105</v>
      </c>
      <c r="I149" s="1216">
        <v>5.499700902708015E-2</v>
      </c>
      <c r="J149" s="1216">
        <v>8.1439033600800421</v>
      </c>
      <c r="K149" s="1216">
        <v>8.1439033600800421</v>
      </c>
      <c r="L149" s="1217">
        <v>1038.016604814431</v>
      </c>
    </row>
    <row r="150" spans="1:13">
      <c r="A150" s="595" t="s">
        <v>734</v>
      </c>
      <c r="B150" s="1105"/>
      <c r="C150" s="1215">
        <v>110</v>
      </c>
      <c r="D150" s="1114"/>
      <c r="E150" s="1115"/>
      <c r="F150" s="1114"/>
      <c r="G150" s="1216">
        <v>523.44447272727155</v>
      </c>
      <c r="H150" s="1216">
        <v>523.44447272727155</v>
      </c>
      <c r="I150" s="1216">
        <v>7.4712327272727225E-2</v>
      </c>
      <c r="J150" s="1216">
        <v>-7.1884545454545534E-2</v>
      </c>
      <c r="K150" s="1216">
        <v>-7.1884545454545534E-2</v>
      </c>
      <c r="L150" s="1217">
        <v>1376.8084545454635</v>
      </c>
    </row>
    <row r="151" spans="1:13">
      <c r="A151" s="595" t="s">
        <v>735</v>
      </c>
      <c r="B151" s="1105"/>
      <c r="C151" s="1215">
        <v>493</v>
      </c>
      <c r="D151" s="1114"/>
      <c r="E151" s="1115"/>
      <c r="F151" s="1114"/>
      <c r="G151" s="1216">
        <v>499.3907768762769</v>
      </c>
      <c r="H151" s="1216">
        <v>499.3907768762769</v>
      </c>
      <c r="I151" s="1216">
        <v>0.15884343204868004</v>
      </c>
      <c r="J151" s="1216">
        <v>10.612602231237284</v>
      </c>
      <c r="K151" s="1216">
        <v>10.612602231237284</v>
      </c>
      <c r="L151" s="1217">
        <v>1591.8435699797608</v>
      </c>
    </row>
    <row r="152" spans="1:13">
      <c r="A152" s="595" t="s">
        <v>736</v>
      </c>
      <c r="B152" s="1105"/>
      <c r="C152" s="1215">
        <v>1193</v>
      </c>
      <c r="D152" s="1114"/>
      <c r="E152" s="1115"/>
      <c r="F152" s="1114"/>
      <c r="G152" s="1216">
        <v>324.42362531433059</v>
      </c>
      <c r="H152" s="1216">
        <v>324.42362531433059</v>
      </c>
      <c r="I152" s="1216">
        <v>7.7210236378876709E-2</v>
      </c>
      <c r="J152" s="1216">
        <v>11.701480217937934</v>
      </c>
      <c r="K152" s="1216">
        <v>11.701480217937934</v>
      </c>
      <c r="L152" s="1217">
        <v>1167.5223218775766</v>
      </c>
    </row>
    <row r="153" spans="1:13">
      <c r="A153" s="595" t="s">
        <v>737</v>
      </c>
      <c r="B153" s="1105"/>
      <c r="C153" s="1215">
        <v>1936</v>
      </c>
      <c r="D153" s="1114"/>
      <c r="E153" s="1115"/>
      <c r="F153" s="1114"/>
      <c r="G153" s="1216">
        <v>458.65333264462549</v>
      </c>
      <c r="H153" s="1216">
        <v>458.65333264462549</v>
      </c>
      <c r="I153" s="1216">
        <v>0.16883801652892963</v>
      </c>
      <c r="J153" s="1216">
        <v>13.0658667060944</v>
      </c>
      <c r="K153" s="1216">
        <v>13.0658667060944</v>
      </c>
      <c r="L153" s="1217">
        <v>1573.742334710772</v>
      </c>
    </row>
    <row r="154" spans="1:13">
      <c r="A154" s="595" t="s">
        <v>738</v>
      </c>
      <c r="B154" s="1105"/>
      <c r="C154" s="1215">
        <v>10</v>
      </c>
      <c r="D154" s="1114"/>
      <c r="E154" s="1115"/>
      <c r="F154" s="1114"/>
      <c r="G154" s="1101">
        <v>0</v>
      </c>
      <c r="H154" s="1101">
        <v>0</v>
      </c>
      <c r="I154" s="1101">
        <v>0</v>
      </c>
      <c r="J154" s="1101">
        <v>7.3023000000000007</v>
      </c>
      <c r="K154" s="1101">
        <v>7.3023000000000007</v>
      </c>
      <c r="L154" s="1156">
        <v>263.85799999999961</v>
      </c>
    </row>
    <row r="155" spans="1:13">
      <c r="A155" s="595" t="s">
        <v>739</v>
      </c>
      <c r="B155" s="1105"/>
      <c r="C155" s="1215">
        <v>40</v>
      </c>
      <c r="D155" s="1114"/>
      <c r="E155" s="1115"/>
      <c r="F155" s="1114"/>
      <c r="G155" s="1101">
        <v>473.92304999999988</v>
      </c>
      <c r="H155" s="1101">
        <v>473.92304999999988</v>
      </c>
      <c r="I155" s="1101">
        <v>2.5372200000000001E-2</v>
      </c>
      <c r="J155" s="1101">
        <v>-9.8964999999999997E-2</v>
      </c>
      <c r="K155" s="1101">
        <v>-9.8964999999999997E-2</v>
      </c>
      <c r="L155" s="1156">
        <v>719.73749999999939</v>
      </c>
    </row>
    <row r="156" spans="1:13">
      <c r="A156" s="1218" t="s">
        <v>795</v>
      </c>
      <c r="B156" s="1105"/>
      <c r="C156" s="1215">
        <v>671</v>
      </c>
      <c r="D156" s="1114"/>
      <c r="E156" s="1115"/>
      <c r="F156" s="1114"/>
      <c r="G156" s="1216">
        <v>271.10019821162587</v>
      </c>
      <c r="H156" s="1216">
        <v>271.10019821162587</v>
      </c>
      <c r="I156" s="1216">
        <v>6.6383907600595454E-2</v>
      </c>
      <c r="J156" s="1216">
        <v>8.8538359657227197</v>
      </c>
      <c r="K156" s="1216">
        <v>8.8538359657227197</v>
      </c>
      <c r="L156" s="1217">
        <v>1079.7550968703642</v>
      </c>
    </row>
    <row r="157" spans="1:13" ht="13">
      <c r="A157" s="522" t="s">
        <v>741</v>
      </c>
      <c r="B157" s="1106"/>
      <c r="C157" s="1116"/>
      <c r="D157" s="1117"/>
      <c r="E157" s="1118"/>
      <c r="F157" s="1117"/>
      <c r="G157" s="1119"/>
      <c r="H157" s="1119"/>
      <c r="I157" s="1119"/>
      <c r="J157" s="1119"/>
      <c r="K157" s="1119"/>
      <c r="L157" s="1157"/>
    </row>
    <row r="158" spans="1:13">
      <c r="A158" s="1214" t="s">
        <v>742</v>
      </c>
      <c r="B158" s="1105"/>
      <c r="C158" s="1215">
        <v>8804</v>
      </c>
      <c r="D158" s="1114"/>
      <c r="E158" s="1115"/>
      <c r="F158" s="1114"/>
      <c r="G158" s="1101">
        <v>287.16842537480164</v>
      </c>
      <c r="H158" s="1101">
        <v>287.16842537480164</v>
      </c>
      <c r="I158" s="1101">
        <v>7.4211439800085668E-2</v>
      </c>
      <c r="J158" s="1101">
        <v>10.359723519876091</v>
      </c>
      <c r="K158" s="1101">
        <v>10.43548453759526</v>
      </c>
      <c r="L158" s="1156">
        <v>1061.6560881418773</v>
      </c>
      <c r="M158" s="93"/>
    </row>
    <row r="159" spans="1:13">
      <c r="A159" s="593" t="s">
        <v>743</v>
      </c>
      <c r="B159" s="1109"/>
      <c r="C159" s="63">
        <v>73</v>
      </c>
      <c r="D159" s="1114"/>
      <c r="E159" s="1115"/>
      <c r="F159" s="1114"/>
      <c r="G159" s="1216">
        <v>278.79178082191748</v>
      </c>
      <c r="H159" s="1216">
        <v>278.79178082191748</v>
      </c>
      <c r="I159" s="1216">
        <v>6.7155479452054773E-2</v>
      </c>
      <c r="J159" s="1216">
        <v>10.525161643835609</v>
      </c>
      <c r="K159" s="1216">
        <v>10.525161643835609</v>
      </c>
      <c r="L159" s="1217">
        <v>1047.7812328767104</v>
      </c>
      <c r="M159" s="558"/>
    </row>
    <row r="160" spans="1:13">
      <c r="A160" s="1214" t="s">
        <v>825</v>
      </c>
      <c r="B160" s="1110"/>
      <c r="C160" s="1215">
        <v>636</v>
      </c>
      <c r="D160" s="1114"/>
      <c r="E160" s="1115"/>
      <c r="F160" s="1114"/>
      <c r="G160" s="1216">
        <v>289.65338207547404</v>
      </c>
      <c r="H160" s="1216">
        <v>289.65338207547404</v>
      </c>
      <c r="I160" s="1216">
        <v>8.454415094339604E-2</v>
      </c>
      <c r="J160" s="1216">
        <v>9.6509779229559083</v>
      </c>
      <c r="K160" s="1216">
        <v>9.6509779229559083</v>
      </c>
      <c r="L160" s="1217">
        <v>1100.5566352201329</v>
      </c>
    </row>
    <row r="161" spans="1:14">
      <c r="A161" s="1214" t="s">
        <v>826</v>
      </c>
      <c r="B161" s="1109"/>
      <c r="C161" s="1215">
        <v>2996</v>
      </c>
      <c r="D161" s="1114"/>
      <c r="E161" s="1115"/>
      <c r="F161" s="1114"/>
      <c r="G161" s="1216">
        <v>305.65965020026647</v>
      </c>
      <c r="H161" s="1216">
        <v>305.65965020026647</v>
      </c>
      <c r="I161" s="1216">
        <v>8.6047373164221508E-2</v>
      </c>
      <c r="J161" s="1216">
        <v>10.540734496327845</v>
      </c>
      <c r="K161" s="1216">
        <v>10.608491505673642</v>
      </c>
      <c r="L161" s="1217">
        <v>1125.3176435247133</v>
      </c>
    </row>
    <row r="162" spans="1:14">
      <c r="A162" s="1214" t="s">
        <v>827</v>
      </c>
      <c r="B162" s="1109"/>
      <c r="C162" s="1215">
        <v>2296</v>
      </c>
      <c r="D162" s="1114"/>
      <c r="E162" s="1115"/>
      <c r="F162" s="1114"/>
      <c r="G162" s="1216">
        <v>181.52293510452998</v>
      </c>
      <c r="H162" s="1216">
        <v>181.52293510452998</v>
      </c>
      <c r="I162" s="1216">
        <v>4.2202618466898836E-2</v>
      </c>
      <c r="J162" s="1216">
        <v>10.387736716027399</v>
      </c>
      <c r="K162" s="1216">
        <v>10.387736716027399</v>
      </c>
      <c r="L162" s="1217">
        <v>779.4862064459636</v>
      </c>
      <c r="N162" s="154"/>
    </row>
    <row r="163" spans="1:14">
      <c r="A163" s="1214" t="s">
        <v>828</v>
      </c>
      <c r="B163" s="1109"/>
      <c r="C163" s="1215">
        <v>3303</v>
      </c>
      <c r="D163" s="1114"/>
      <c r="E163" s="1115"/>
      <c r="F163" s="1114"/>
      <c r="G163" s="1216">
        <v>422.29088676958014</v>
      </c>
      <c r="H163" s="1216">
        <v>422.29088676958014</v>
      </c>
      <c r="I163" s="1216">
        <v>0.13123386073267171</v>
      </c>
      <c r="J163" s="1216">
        <v>11.721685166817371</v>
      </c>
      <c r="K163" s="1216">
        <v>11.818264034513405</v>
      </c>
      <c r="L163" s="1217">
        <v>1429.5019951559825</v>
      </c>
    </row>
    <row r="164" spans="1:14">
      <c r="A164" s="1214" t="s">
        <v>829</v>
      </c>
      <c r="B164" s="1111"/>
      <c r="C164" s="855"/>
      <c r="D164" s="1114"/>
      <c r="E164" s="1115"/>
      <c r="F164" s="1114"/>
      <c r="G164" s="1101"/>
      <c r="H164" s="1101"/>
      <c r="I164" s="1101"/>
      <c r="J164" s="1101"/>
      <c r="K164" s="1101"/>
      <c r="L164" s="1156"/>
    </row>
    <row r="165" spans="1:14">
      <c r="A165" s="596" t="s">
        <v>749</v>
      </c>
      <c r="B165" s="1105"/>
      <c r="C165" s="1215">
        <v>3938</v>
      </c>
      <c r="D165" s="1114"/>
      <c r="E165" s="1115"/>
      <c r="F165" s="1114"/>
      <c r="G165" s="1216">
        <v>314.66580066021555</v>
      </c>
      <c r="H165" s="1216">
        <v>314.66580066021555</v>
      </c>
      <c r="I165" s="1216">
        <v>8.2652630777048819E-2</v>
      </c>
      <c r="J165" s="1216">
        <v>10.352041882173461</v>
      </c>
      <c r="K165" s="1216">
        <v>10.440411613001288</v>
      </c>
      <c r="L165" s="1217">
        <v>1137.6789664804414</v>
      </c>
    </row>
    <row r="166" spans="1:14">
      <c r="A166" s="596" t="s">
        <v>750</v>
      </c>
      <c r="B166" s="1105"/>
      <c r="C166" s="1215">
        <v>4631</v>
      </c>
      <c r="D166" s="1114"/>
      <c r="E166" s="1115"/>
      <c r="F166" s="1114"/>
      <c r="G166" s="1216">
        <v>248.65658864174992</v>
      </c>
      <c r="H166" s="1216">
        <v>248.65658864174992</v>
      </c>
      <c r="I166" s="1216">
        <v>6.14041533146183E-2</v>
      </c>
      <c r="J166" s="1216">
        <v>10.395865171885459</v>
      </c>
      <c r="K166" s="1216">
        <v>10.464748782336793</v>
      </c>
      <c r="L166" s="1217">
        <v>953.38657525376141</v>
      </c>
    </row>
    <row r="167" spans="1:14">
      <c r="A167" s="596" t="s">
        <v>751</v>
      </c>
      <c r="B167" s="1105"/>
      <c r="C167" s="1215">
        <v>1083</v>
      </c>
      <c r="D167" s="1114"/>
      <c r="E167" s="1115"/>
      <c r="F167" s="1114"/>
      <c r="G167" s="1216">
        <v>312.52681809788038</v>
      </c>
      <c r="H167" s="1216">
        <v>312.52681809788038</v>
      </c>
      <c r="I167" s="1216">
        <v>8.4429128347183635E-2</v>
      </c>
      <c r="J167" s="1216">
        <v>9.7464666084947105</v>
      </c>
      <c r="K167" s="1216">
        <v>9.8000215484762485</v>
      </c>
      <c r="L167" s="1217">
        <v>1147.435115420129</v>
      </c>
    </row>
    <row r="168" spans="1:14">
      <c r="A168" s="1214" t="s">
        <v>830</v>
      </c>
      <c r="B168" s="1105"/>
      <c r="C168" s="1215">
        <v>9652</v>
      </c>
      <c r="D168" s="1114"/>
      <c r="E168" s="1115"/>
      <c r="F168" s="1114"/>
      <c r="G168" s="1216">
        <v>282.75477921672217</v>
      </c>
      <c r="H168" s="1216">
        <v>282.75477921672217</v>
      </c>
      <c r="I168" s="1216">
        <v>7.2657007874007473E-2</v>
      </c>
      <c r="J168" s="1216">
        <v>10.305119755489763</v>
      </c>
      <c r="K168" s="1216">
        <v>10.380233721507157</v>
      </c>
      <c r="L168" s="1217">
        <v>1050.3507283466258</v>
      </c>
    </row>
    <row r="169" spans="1:14" ht="13">
      <c r="A169" s="522" t="s">
        <v>753</v>
      </c>
      <c r="B169" s="1106"/>
      <c r="C169" s="1116"/>
      <c r="D169" s="1117"/>
      <c r="E169" s="1118"/>
      <c r="F169" s="1117"/>
      <c r="G169" s="1119"/>
      <c r="H169" s="1119"/>
      <c r="I169" s="1119"/>
      <c r="J169" s="1119"/>
      <c r="K169" s="1119"/>
      <c r="L169" s="1157"/>
    </row>
    <row r="170" spans="1:14">
      <c r="A170" s="593" t="s">
        <v>831</v>
      </c>
      <c r="B170" s="1105"/>
      <c r="C170" s="1215">
        <v>504</v>
      </c>
      <c r="D170" s="1114"/>
      <c r="E170" s="1115"/>
      <c r="F170" s="1114"/>
      <c r="G170" s="1216">
        <v>411.52534325397278</v>
      </c>
      <c r="H170" s="1216">
        <v>411.52534325397278</v>
      </c>
      <c r="I170" s="1216">
        <v>0.11630812301587269</v>
      </c>
      <c r="J170" s="1216">
        <v>12.661946575396708</v>
      </c>
      <c r="K170" s="1216">
        <v>12.661946575396708</v>
      </c>
      <c r="L170" s="1217">
        <v>1352.6984126984321</v>
      </c>
    </row>
    <row r="171" spans="1:14">
      <c r="A171" s="593" t="s">
        <v>832</v>
      </c>
      <c r="B171" s="1111"/>
      <c r="C171" s="855"/>
      <c r="D171" s="1114"/>
      <c r="E171" s="1115"/>
      <c r="F171" s="1114"/>
      <c r="G171" s="1101"/>
      <c r="H171" s="1101"/>
      <c r="I171" s="1101"/>
      <c r="J171" s="1101"/>
      <c r="K171" s="1101"/>
      <c r="L171" s="1156"/>
    </row>
    <row r="172" spans="1:14">
      <c r="A172" s="1125" t="s">
        <v>749</v>
      </c>
      <c r="B172" s="1112"/>
      <c r="C172" s="1215">
        <v>5545</v>
      </c>
      <c r="D172" s="1114"/>
      <c r="E172" s="1115"/>
      <c r="F172" s="1114"/>
      <c r="G172" s="1216">
        <v>277.61926474299236</v>
      </c>
      <c r="H172" s="1216">
        <v>277.61926474299236</v>
      </c>
      <c r="I172" s="1216">
        <v>7.2269390441842191E-2</v>
      </c>
      <c r="J172" s="1216">
        <v>10.648112781425164</v>
      </c>
      <c r="K172" s="1216">
        <v>10.705642087105959</v>
      </c>
      <c r="L172" s="1217">
        <v>1018.3433146978974</v>
      </c>
    </row>
    <row r="173" spans="1:14">
      <c r="A173" s="1125" t="s">
        <v>750</v>
      </c>
      <c r="B173" s="1112"/>
      <c r="C173" s="1215">
        <v>2916</v>
      </c>
      <c r="D173" s="1114"/>
      <c r="E173" s="1115"/>
      <c r="F173" s="1114"/>
      <c r="G173" s="1216">
        <v>294.09540500686018</v>
      </c>
      <c r="H173" s="1216">
        <v>294.09540500686018</v>
      </c>
      <c r="I173" s="1216">
        <v>7.5465833333334856E-2</v>
      </c>
      <c r="J173" s="1216">
        <v>10.766867732166764</v>
      </c>
      <c r="K173" s="1216">
        <v>10.866319035321766</v>
      </c>
      <c r="L173" s="1217">
        <v>1093.0985871056143</v>
      </c>
    </row>
    <row r="174" spans="1:14">
      <c r="A174" s="1125" t="s">
        <v>751</v>
      </c>
      <c r="B174" s="1109"/>
      <c r="C174" s="1215">
        <v>1191</v>
      </c>
      <c r="D174" s="1114"/>
      <c r="E174" s="1115"/>
      <c r="F174" s="1114"/>
      <c r="G174" s="1216">
        <v>278.89849286314296</v>
      </c>
      <c r="H174" s="1216">
        <v>278.89849286314296</v>
      </c>
      <c r="I174" s="1216">
        <v>6.7584634760705073E-2</v>
      </c>
      <c r="J174" s="1216">
        <v>7.5777029387068833</v>
      </c>
      <c r="K174" s="1216">
        <v>7.6751000839629615</v>
      </c>
      <c r="L174" s="1217">
        <v>1094.707027707801</v>
      </c>
    </row>
    <row r="175" spans="1:14" ht="13" thickBot="1">
      <c r="A175" s="597" t="s">
        <v>756</v>
      </c>
      <c r="B175" s="1113"/>
      <c r="C175" s="1219">
        <v>2222</v>
      </c>
      <c r="D175" s="1123"/>
      <c r="E175" s="1124"/>
      <c r="F175" s="1123"/>
      <c r="G175" s="1220">
        <v>307.015166516649</v>
      </c>
      <c r="H175" s="1220">
        <v>307.92543249324672</v>
      </c>
      <c r="I175" s="1220">
        <v>7.4340347434744172E-2</v>
      </c>
      <c r="J175" s="1220">
        <v>9.3363693618359154</v>
      </c>
      <c r="K175" s="1220">
        <v>9.4740336732670425</v>
      </c>
      <c r="L175" s="1221">
        <v>854.8614896489803</v>
      </c>
    </row>
    <row r="177" spans="1:18" s="546" customFormat="1">
      <c r="A177" s="551" t="s">
        <v>833</v>
      </c>
      <c r="C177" s="547"/>
      <c r="D177" s="548"/>
      <c r="F177" s="548"/>
      <c r="G177" s="549"/>
      <c r="H177" s="549"/>
      <c r="I177" s="549"/>
      <c r="J177" s="549"/>
      <c r="K177" s="549"/>
      <c r="L177" s="550"/>
    </row>
    <row r="178" spans="1:18" s="546" customFormat="1" ht="28.5" customHeight="1">
      <c r="A178" s="1579" t="s">
        <v>834</v>
      </c>
      <c r="B178" s="1579"/>
      <c r="C178" s="1579"/>
      <c r="D178" s="1579"/>
      <c r="E178" s="1579"/>
      <c r="F178" s="1579"/>
      <c r="G178" s="1579"/>
      <c r="H178" s="1579"/>
      <c r="I178" s="1579"/>
      <c r="J178" s="1579"/>
      <c r="K178" s="1579"/>
      <c r="L178" s="1579"/>
      <c r="M178" s="552"/>
      <c r="N178" s="552"/>
      <c r="O178" s="552"/>
    </row>
    <row r="179" spans="1:18" s="546" customFormat="1">
      <c r="A179" s="1579" t="s">
        <v>835</v>
      </c>
      <c r="B179" s="1579"/>
      <c r="C179" s="1579"/>
      <c r="D179" s="1579"/>
      <c r="E179" s="1579"/>
      <c r="F179" s="1579"/>
      <c r="G179" s="1579"/>
      <c r="H179" s="1579"/>
      <c r="I179" s="1579"/>
      <c r="J179" s="1579"/>
      <c r="K179" s="1579"/>
      <c r="L179" s="1579"/>
      <c r="M179" s="553"/>
      <c r="N179" s="553"/>
    </row>
    <row r="180" spans="1:18" s="546" customFormat="1" ht="18" customHeight="1">
      <c r="A180" s="1408" t="s">
        <v>836</v>
      </c>
      <c r="B180" s="1408"/>
      <c r="C180" s="1408"/>
      <c r="D180" s="1408"/>
      <c r="E180" s="1408"/>
      <c r="F180" s="1408"/>
      <c r="G180" s="1408"/>
      <c r="H180" s="1408"/>
      <c r="I180" s="1408"/>
      <c r="J180" s="1408"/>
      <c r="K180" s="1408"/>
      <c r="L180" s="1408"/>
    </row>
    <row r="181" spans="1:18" s="546" customFormat="1" ht="35.15" customHeight="1">
      <c r="A181" s="1408" t="s">
        <v>837</v>
      </c>
      <c r="B181" s="1408"/>
      <c r="C181" s="1408"/>
      <c r="D181" s="1408"/>
      <c r="E181" s="1408"/>
      <c r="F181" s="1408"/>
      <c r="G181" s="1408"/>
      <c r="H181" s="1408"/>
      <c r="I181" s="1408"/>
      <c r="J181" s="1408"/>
      <c r="K181" s="1408"/>
      <c r="L181" s="1408"/>
    </row>
    <row r="182" spans="1:18" s="546" customFormat="1" ht="33.65" customHeight="1">
      <c r="A182" s="1408" t="s">
        <v>804</v>
      </c>
      <c r="B182" s="1408"/>
      <c r="C182" s="1408"/>
      <c r="D182" s="1408"/>
      <c r="E182" s="1408"/>
      <c r="F182" s="1408"/>
      <c r="G182" s="1408"/>
      <c r="H182" s="1408"/>
      <c r="I182" s="1408"/>
      <c r="J182" s="1408"/>
      <c r="K182" s="1408"/>
      <c r="L182" s="1408"/>
      <c r="M182" s="553"/>
      <c r="N182" s="553"/>
    </row>
    <row r="183" spans="1:18" s="546" customFormat="1">
      <c r="A183" s="546" t="s">
        <v>805</v>
      </c>
      <c r="B183" s="553"/>
      <c r="C183" s="553"/>
      <c r="D183" s="553"/>
      <c r="E183" s="553"/>
      <c r="F183" s="553"/>
      <c r="G183" s="553"/>
      <c r="H183" s="553"/>
      <c r="I183" s="552"/>
      <c r="J183" s="552"/>
      <c r="K183" s="552"/>
      <c r="L183" s="552"/>
      <c r="M183" s="553"/>
      <c r="N183" s="553"/>
    </row>
    <row r="184" spans="1:18" s="546" customFormat="1">
      <c r="A184" s="553" t="s">
        <v>806</v>
      </c>
      <c r="B184" s="553"/>
      <c r="C184" s="553"/>
      <c r="D184" s="553"/>
      <c r="E184" s="553"/>
      <c r="F184" s="553"/>
      <c r="G184" s="553"/>
      <c r="H184" s="553"/>
      <c r="I184" s="553"/>
      <c r="J184" s="553"/>
      <c r="K184" s="553"/>
      <c r="L184" s="553"/>
      <c r="M184" s="553"/>
      <c r="N184" s="553"/>
    </row>
    <row r="185" spans="1:18" s="546" customFormat="1">
      <c r="A185" s="546" t="s">
        <v>838</v>
      </c>
      <c r="B185" s="553"/>
      <c r="C185" s="553"/>
      <c r="D185" s="553"/>
      <c r="E185" s="553"/>
      <c r="F185" s="553"/>
      <c r="G185" s="553"/>
      <c r="H185" s="553"/>
      <c r="I185" s="553"/>
      <c r="J185" s="553"/>
      <c r="K185" s="553"/>
      <c r="L185" s="553"/>
      <c r="M185" s="553"/>
      <c r="N185" s="553"/>
    </row>
    <row r="186" spans="1:18" s="546" customFormat="1" ht="33" customHeight="1">
      <c r="A186" s="1408" t="s">
        <v>839</v>
      </c>
      <c r="B186" s="1408"/>
      <c r="C186" s="1408"/>
      <c r="D186" s="1408"/>
      <c r="E186" s="1408"/>
      <c r="F186" s="1408"/>
      <c r="G186" s="1408"/>
      <c r="H186" s="1408"/>
      <c r="I186" s="1408"/>
      <c r="J186" s="1408"/>
      <c r="K186" s="1408"/>
      <c r="L186" s="1408"/>
      <c r="M186" s="553"/>
      <c r="N186" s="553"/>
    </row>
    <row r="187" spans="1:18" s="546" customFormat="1" ht="30.75" customHeight="1">
      <c r="A187" s="1408" t="s">
        <v>840</v>
      </c>
      <c r="B187" s="1408"/>
      <c r="C187" s="1408"/>
      <c r="D187" s="1408"/>
      <c r="E187" s="1408"/>
      <c r="F187" s="1408"/>
      <c r="G187" s="1408"/>
      <c r="H187" s="1408"/>
      <c r="I187" s="1408"/>
      <c r="J187" s="1408"/>
      <c r="K187" s="1408"/>
      <c r="L187" s="1408"/>
    </row>
    <row r="188" spans="1:18" s="546" customFormat="1" ht="30.65" customHeight="1">
      <c r="A188" s="1408" t="s">
        <v>841</v>
      </c>
      <c r="B188" s="1408"/>
      <c r="C188" s="1408"/>
      <c r="D188" s="1408"/>
      <c r="E188" s="1408"/>
      <c r="F188" s="1408"/>
      <c r="G188" s="1408"/>
      <c r="H188" s="1408"/>
      <c r="I188" s="1408"/>
      <c r="J188" s="1408"/>
      <c r="K188" s="1408"/>
      <c r="L188" s="1408"/>
    </row>
    <row r="189" spans="1:18" s="546" customFormat="1">
      <c r="A189" s="1408" t="s">
        <v>842</v>
      </c>
      <c r="B189" s="1408"/>
      <c r="C189" s="1408"/>
      <c r="D189" s="1408"/>
      <c r="E189" s="1408"/>
      <c r="F189" s="1408"/>
      <c r="G189" s="1408"/>
      <c r="H189" s="1408"/>
      <c r="I189" s="1408"/>
      <c r="J189" s="1408"/>
      <c r="K189" s="1408"/>
      <c r="L189" s="1408"/>
    </row>
    <row r="190" spans="1:18" s="546" customFormat="1" ht="13" thickBot="1">
      <c r="A190" s="208"/>
      <c r="B190" s="208"/>
      <c r="C190" s="208"/>
      <c r="D190" s="208"/>
      <c r="E190" s="208"/>
      <c r="F190" s="208"/>
      <c r="G190" s="208"/>
      <c r="H190" s="208"/>
      <c r="I190" s="208"/>
      <c r="J190" s="208"/>
      <c r="K190" s="208"/>
      <c r="L190" s="208"/>
    </row>
    <row r="191" spans="1:18" ht="13.5" thickBot="1">
      <c r="A191" s="1028" t="s">
        <v>843</v>
      </c>
    </row>
    <row r="192" spans="1:18" s="481" customFormat="1" ht="102.75" customHeight="1">
      <c r="A192" s="783" t="s">
        <v>699</v>
      </c>
      <c r="B192" s="1234" t="s">
        <v>700</v>
      </c>
      <c r="C192" s="782" t="s">
        <v>701</v>
      </c>
      <c r="D192" s="782" t="s">
        <v>702</v>
      </c>
      <c r="E192" s="782" t="s">
        <v>703</v>
      </c>
      <c r="F192" s="782" t="s">
        <v>844</v>
      </c>
      <c r="G192" s="782" t="s">
        <v>845</v>
      </c>
      <c r="H192" s="782" t="s">
        <v>846</v>
      </c>
      <c r="I192" s="782" t="s">
        <v>847</v>
      </c>
      <c r="J192" s="782" t="s">
        <v>848</v>
      </c>
      <c r="K192" s="782" t="s">
        <v>849</v>
      </c>
      <c r="L192" s="782" t="s">
        <v>850</v>
      </c>
      <c r="M192" s="480"/>
      <c r="N192" s="480"/>
      <c r="O192" s="480"/>
      <c r="P192" s="480"/>
      <c r="Q192" s="480"/>
      <c r="R192" s="480"/>
    </row>
    <row r="193" spans="1:12" ht="13">
      <c r="A193" s="781" t="s">
        <v>851</v>
      </c>
      <c r="B193" s="781" t="s">
        <v>411</v>
      </c>
      <c r="C193" s="781" t="s">
        <v>411</v>
      </c>
      <c r="D193" s="517" t="s">
        <v>411</v>
      </c>
      <c r="E193" s="571" t="s">
        <v>411</v>
      </c>
      <c r="F193" s="517" t="s">
        <v>411</v>
      </c>
      <c r="G193" s="518" t="s">
        <v>411</v>
      </c>
      <c r="H193" s="518" t="s">
        <v>411</v>
      </c>
      <c r="I193" s="518" t="s">
        <v>411</v>
      </c>
      <c r="J193" s="518" t="s">
        <v>411</v>
      </c>
      <c r="K193" s="518" t="s">
        <v>411</v>
      </c>
      <c r="L193" s="518" t="s">
        <v>411</v>
      </c>
    </row>
    <row r="194" spans="1:12" ht="13">
      <c r="A194" s="519" t="s">
        <v>852</v>
      </c>
      <c r="B194" s="89" t="s">
        <v>411</v>
      </c>
      <c r="C194" s="89" t="s">
        <v>411</v>
      </c>
      <c r="D194" s="560"/>
      <c r="E194" s="600"/>
      <c r="F194" s="560"/>
      <c r="G194" s="520" t="s">
        <v>411</v>
      </c>
      <c r="H194" s="520" t="s">
        <v>411</v>
      </c>
      <c r="I194" s="675" t="s">
        <v>411</v>
      </c>
      <c r="J194" s="520" t="s">
        <v>411</v>
      </c>
      <c r="K194" s="520" t="s">
        <v>411</v>
      </c>
      <c r="L194" s="674" t="s">
        <v>411</v>
      </c>
    </row>
    <row r="195" spans="1:12">
      <c r="A195" s="519" t="s">
        <v>712</v>
      </c>
      <c r="B195" s="799">
        <v>98452</v>
      </c>
      <c r="C195" s="672">
        <v>201</v>
      </c>
      <c r="D195" s="570"/>
      <c r="E195" s="1375">
        <v>51425</v>
      </c>
      <c r="F195" s="570"/>
      <c r="G195" s="649">
        <v>172.3650568913944</v>
      </c>
      <c r="H195" s="649"/>
      <c r="I195" s="720">
        <v>0.70413513157894736</v>
      </c>
      <c r="J195" s="672">
        <v>166.66861074609287</v>
      </c>
      <c r="K195" s="672"/>
      <c r="L195" s="1034">
        <v>21391.182763157893</v>
      </c>
    </row>
    <row r="196" spans="1:12">
      <c r="A196" s="519" t="s">
        <v>713</v>
      </c>
      <c r="B196" s="1232" t="s">
        <v>853</v>
      </c>
      <c r="C196" s="671"/>
      <c r="D196" s="648" t="s">
        <v>14</v>
      </c>
      <c r="E196" s="1376"/>
      <c r="F196" s="648" t="s">
        <v>14</v>
      </c>
      <c r="G196" s="648" t="s">
        <v>14</v>
      </c>
      <c r="H196" s="648" t="s">
        <v>14</v>
      </c>
      <c r="I196" s="648" t="s">
        <v>14</v>
      </c>
      <c r="J196" s="648" t="s">
        <v>14</v>
      </c>
      <c r="K196" s="648" t="s">
        <v>14</v>
      </c>
      <c r="L196" s="648" t="s">
        <v>14</v>
      </c>
    </row>
    <row r="197" spans="1:12">
      <c r="A197" s="519" t="s">
        <v>714</v>
      </c>
      <c r="B197" s="1232" t="s">
        <v>853</v>
      </c>
      <c r="C197" s="671"/>
      <c r="D197" s="648" t="s">
        <v>14</v>
      </c>
      <c r="E197" s="1376"/>
      <c r="F197" s="648" t="s">
        <v>14</v>
      </c>
      <c r="G197" s="648" t="s">
        <v>14</v>
      </c>
      <c r="H197" s="648" t="s">
        <v>14</v>
      </c>
      <c r="I197" s="648" t="s">
        <v>14</v>
      </c>
      <c r="J197" s="648" t="s">
        <v>14</v>
      </c>
      <c r="K197" s="648" t="s">
        <v>14</v>
      </c>
      <c r="L197" s="648" t="s">
        <v>14</v>
      </c>
    </row>
    <row r="198" spans="1:12">
      <c r="A198" s="519" t="s">
        <v>854</v>
      </c>
      <c r="B198" s="800"/>
      <c r="C198" s="672"/>
      <c r="D198" s="570"/>
      <c r="E198" s="1375"/>
      <c r="F198" s="570"/>
      <c r="G198" s="649"/>
      <c r="H198" s="649"/>
      <c r="I198" s="720"/>
      <c r="J198" s="672"/>
      <c r="K198" s="672"/>
      <c r="L198" s="1034"/>
    </row>
    <row r="199" spans="1:12">
      <c r="A199" s="519" t="s">
        <v>716</v>
      </c>
      <c r="B199" s="799">
        <v>90719</v>
      </c>
      <c r="C199" s="672">
        <v>184</v>
      </c>
      <c r="D199" s="570"/>
      <c r="E199" s="1375">
        <v>16769</v>
      </c>
      <c r="F199" s="570"/>
      <c r="G199" s="649">
        <v>142.72408119325115</v>
      </c>
      <c r="H199" s="649"/>
      <c r="I199" s="720">
        <v>0.68209956521739135</v>
      </c>
      <c r="J199" s="672">
        <v>166.19603125124249</v>
      </c>
      <c r="K199" s="672"/>
      <c r="L199" s="1034">
        <v>21258.17449275362</v>
      </c>
    </row>
    <row r="200" spans="1:12">
      <c r="A200" s="519" t="s">
        <v>717</v>
      </c>
      <c r="B200" s="799">
        <v>7503</v>
      </c>
      <c r="C200" s="672">
        <v>17</v>
      </c>
      <c r="D200" s="570"/>
      <c r="E200" s="1375">
        <v>1083</v>
      </c>
      <c r="F200" s="570"/>
      <c r="G200" s="649">
        <v>464.54038877309205</v>
      </c>
      <c r="H200" s="649"/>
      <c r="I200" s="720">
        <v>0.92134285714285713</v>
      </c>
      <c r="J200" s="672">
        <v>171.32689433818865</v>
      </c>
      <c r="K200" s="672"/>
      <c r="L200" s="1034">
        <v>22702.264285714286</v>
      </c>
    </row>
    <row r="201" spans="1:12">
      <c r="A201" s="519" t="s">
        <v>718</v>
      </c>
      <c r="B201" s="800"/>
      <c r="C201" s="672"/>
      <c r="D201" s="570"/>
      <c r="E201" s="1375"/>
      <c r="F201" s="572"/>
      <c r="G201" s="649"/>
      <c r="H201" s="649"/>
      <c r="I201" s="720"/>
      <c r="J201" s="672"/>
      <c r="K201" s="672"/>
      <c r="L201" s="1034"/>
    </row>
    <row r="202" spans="1:12">
      <c r="A202" s="519" t="s">
        <v>719</v>
      </c>
      <c r="B202" s="799">
        <v>57960</v>
      </c>
      <c r="C202" s="672">
        <v>74</v>
      </c>
      <c r="D202" s="570"/>
      <c r="E202" s="1375">
        <v>47604</v>
      </c>
      <c r="F202" s="570"/>
      <c r="G202" s="649">
        <v>145.12212155930266</v>
      </c>
      <c r="H202" s="649"/>
      <c r="I202" s="720">
        <v>0.71770679999999998</v>
      </c>
      <c r="J202" s="672">
        <v>168.21711960441178</v>
      </c>
      <c r="K202" s="672"/>
      <c r="L202" s="1034">
        <v>22045.267599999999</v>
      </c>
    </row>
    <row r="203" spans="1:12">
      <c r="A203" s="519" t="s">
        <v>822</v>
      </c>
      <c r="B203" s="799">
        <v>40492</v>
      </c>
      <c r="C203" s="672">
        <v>127</v>
      </c>
      <c r="D203" s="570"/>
      <c r="E203" s="1375">
        <v>3821</v>
      </c>
      <c r="F203" s="570"/>
      <c r="G203" s="649">
        <v>185.71943695614513</v>
      </c>
      <c r="H203" s="649"/>
      <c r="I203" s="720">
        <v>0.69748235294117644</v>
      </c>
      <c r="J203" s="672">
        <v>165.9095377763287</v>
      </c>
      <c r="K203" s="672"/>
      <c r="L203" s="1034">
        <v>21070.552941176473</v>
      </c>
    </row>
    <row r="204" spans="1:12">
      <c r="A204" s="519" t="s">
        <v>855</v>
      </c>
      <c r="B204" s="799">
        <v>27965</v>
      </c>
      <c r="C204" s="672">
        <v>44</v>
      </c>
      <c r="D204" s="570"/>
      <c r="E204" s="1375">
        <v>7861</v>
      </c>
      <c r="F204" s="570"/>
      <c r="G204" s="649">
        <v>15.104250794660786</v>
      </c>
      <c r="H204" s="649"/>
      <c r="I204" s="720">
        <v>0.66776684210526316</v>
      </c>
      <c r="J204" s="672">
        <v>177.12365227316937</v>
      </c>
      <c r="K204" s="672"/>
      <c r="L204" s="1034">
        <v>22759.326315789469</v>
      </c>
    </row>
    <row r="205" spans="1:12">
      <c r="A205" s="519" t="s">
        <v>856</v>
      </c>
      <c r="B205" s="799">
        <v>45</v>
      </c>
      <c r="C205" s="672"/>
      <c r="D205" s="570"/>
      <c r="E205" s="1375">
        <v>4</v>
      </c>
      <c r="F205" s="570"/>
      <c r="G205" s="649"/>
      <c r="H205" s="649"/>
      <c r="I205" s="720"/>
      <c r="J205" s="672"/>
      <c r="K205" s="672"/>
      <c r="L205" s="1034"/>
    </row>
    <row r="206" spans="1:12">
      <c r="A206" s="1211" t="s">
        <v>857</v>
      </c>
      <c r="B206" s="799">
        <v>771</v>
      </c>
      <c r="C206" s="672">
        <v>25</v>
      </c>
      <c r="D206" s="570"/>
      <c r="E206" s="1375">
        <v>181</v>
      </c>
      <c r="F206" s="570"/>
      <c r="G206" s="649">
        <v>251.333990497332</v>
      </c>
      <c r="H206" s="649"/>
      <c r="I206" s="720">
        <v>0.70148842105263154</v>
      </c>
      <c r="J206" s="672">
        <v>149.24413508189332</v>
      </c>
      <c r="K206" s="672"/>
      <c r="L206" s="1034">
        <v>21517.743684210534</v>
      </c>
    </row>
    <row r="207" spans="1:12">
      <c r="A207" s="519" t="s">
        <v>724</v>
      </c>
      <c r="B207" s="799">
        <v>1352</v>
      </c>
      <c r="C207" s="672">
        <v>4</v>
      </c>
      <c r="D207" s="570"/>
      <c r="E207" s="1375">
        <v>112</v>
      </c>
      <c r="F207" s="570"/>
      <c r="G207" s="649">
        <v>1281.1007707775725</v>
      </c>
      <c r="H207" s="649"/>
      <c r="I207" s="720">
        <v>1.3327199999999999</v>
      </c>
      <c r="J207" s="672">
        <v>196.27699009393439</v>
      </c>
      <c r="K207" s="672"/>
      <c r="L207" s="1034">
        <v>22603.955000000002</v>
      </c>
    </row>
    <row r="208" spans="1:12" ht="13">
      <c r="A208" s="522" t="s">
        <v>725</v>
      </c>
      <c r="B208" s="673"/>
      <c r="C208" s="673"/>
      <c r="D208" s="523"/>
      <c r="E208" s="523"/>
      <c r="F208" s="573"/>
      <c r="G208" s="523"/>
      <c r="H208" s="523"/>
      <c r="I208" s="721"/>
      <c r="J208" s="722"/>
      <c r="K208" s="722"/>
      <c r="L208" s="1035"/>
    </row>
    <row r="209" spans="1:13">
      <c r="A209" s="288" t="s">
        <v>726</v>
      </c>
      <c r="B209" s="544">
        <v>31901</v>
      </c>
      <c r="C209" s="672">
        <v>54</v>
      </c>
      <c r="D209" s="570"/>
      <c r="E209" s="1375">
        <v>12282</v>
      </c>
      <c r="F209" s="570"/>
      <c r="G209" s="649">
        <v>236.81820696415596</v>
      </c>
      <c r="H209" s="649"/>
      <c r="I209" s="709">
        <v>0.66936976744186039</v>
      </c>
      <c r="J209" s="710">
        <v>158.87104610566948</v>
      </c>
      <c r="K209" s="710"/>
      <c r="L209" s="1034">
        <v>20258.915813953492</v>
      </c>
    </row>
    <row r="210" spans="1:13">
      <c r="A210" s="288" t="s">
        <v>514</v>
      </c>
      <c r="B210" s="544">
        <v>12430</v>
      </c>
      <c r="C210" s="672">
        <v>8</v>
      </c>
      <c r="D210" s="570"/>
      <c r="E210" s="1375">
        <v>3923</v>
      </c>
      <c r="F210" s="570"/>
      <c r="G210" s="649">
        <v>748.77403764470159</v>
      </c>
      <c r="H210" s="649"/>
      <c r="I210" s="720">
        <v>0.61168500000000003</v>
      </c>
      <c r="J210" s="672">
        <v>76.352092173628094</v>
      </c>
      <c r="K210" s="672"/>
      <c r="L210" s="1034">
        <v>13938.826250000002</v>
      </c>
    </row>
    <row r="211" spans="1:13">
      <c r="A211" s="288" t="s">
        <v>858</v>
      </c>
      <c r="B211" s="544">
        <v>1</v>
      </c>
      <c r="C211" s="1279"/>
      <c r="D211" s="570"/>
      <c r="E211" s="1375"/>
      <c r="F211" s="570"/>
      <c r="G211" s="649"/>
      <c r="H211" s="649"/>
      <c r="I211" s="720"/>
      <c r="J211" s="672"/>
      <c r="K211" s="672"/>
      <c r="L211" s="1034"/>
    </row>
    <row r="212" spans="1:13">
      <c r="A212" s="288" t="s">
        <v>792</v>
      </c>
      <c r="B212" s="544">
        <v>3580</v>
      </c>
      <c r="C212" s="672"/>
      <c r="D212" s="570"/>
      <c r="E212" s="1375">
        <v>441</v>
      </c>
      <c r="F212" s="570"/>
      <c r="G212" s="649"/>
      <c r="H212" s="649"/>
      <c r="I212" s="720"/>
      <c r="J212" s="672"/>
      <c r="K212" s="672"/>
      <c r="L212" s="1034"/>
      <c r="M212" s="154"/>
    </row>
    <row r="213" spans="1:13" ht="15" customHeight="1">
      <c r="A213" s="1212" t="s">
        <v>729</v>
      </c>
      <c r="B213" s="544">
        <v>556</v>
      </c>
      <c r="C213" s="672"/>
      <c r="D213" s="570"/>
      <c r="E213" s="1375">
        <v>19</v>
      </c>
      <c r="F213" s="570"/>
      <c r="G213" s="649"/>
      <c r="H213" s="649"/>
      <c r="I213" s="720"/>
      <c r="J213" s="672"/>
      <c r="K213" s="672"/>
      <c r="L213" s="1034"/>
      <c r="M213" s="154"/>
    </row>
    <row r="214" spans="1:13" ht="15" customHeight="1">
      <c r="A214" s="590" t="s">
        <v>859</v>
      </c>
      <c r="B214" s="544">
        <v>266</v>
      </c>
      <c r="C214" s="1279"/>
      <c r="D214" s="570"/>
      <c r="E214" s="1375">
        <v>264</v>
      </c>
      <c r="F214" s="570"/>
      <c r="G214" s="649"/>
      <c r="H214" s="649"/>
      <c r="I214" s="649"/>
      <c r="J214" s="649"/>
      <c r="K214" s="649"/>
      <c r="L214" s="649"/>
      <c r="M214" s="154"/>
    </row>
    <row r="215" spans="1:13" ht="15" customHeight="1">
      <c r="A215" s="590" t="s">
        <v>860</v>
      </c>
      <c r="B215" s="544"/>
      <c r="C215" s="1279"/>
      <c r="D215" s="570"/>
      <c r="E215" s="1375">
        <v>12362</v>
      </c>
      <c r="F215" s="570"/>
      <c r="G215" s="649"/>
      <c r="H215" s="649"/>
      <c r="I215" s="649"/>
      <c r="J215" s="649"/>
      <c r="K215" s="649"/>
      <c r="L215" s="649"/>
      <c r="M215" s="154"/>
    </row>
    <row r="216" spans="1:13">
      <c r="A216" s="532" t="s">
        <v>861</v>
      </c>
      <c r="B216" s="544">
        <v>10414</v>
      </c>
      <c r="C216" s="672">
        <v>4</v>
      </c>
      <c r="D216" s="570"/>
      <c r="E216" s="1375"/>
      <c r="F216" s="570"/>
      <c r="G216" s="649">
        <v>-65.663811063549247</v>
      </c>
      <c r="H216" s="649"/>
      <c r="I216" s="720">
        <v>0.45479999999999993</v>
      </c>
      <c r="J216" s="672">
        <v>200.28730623323952</v>
      </c>
      <c r="K216" s="672"/>
      <c r="L216" s="1034">
        <v>18039.819999999996</v>
      </c>
    </row>
    <row r="217" spans="1:13">
      <c r="A217" s="532" t="s">
        <v>862</v>
      </c>
      <c r="B217" s="544">
        <v>59812</v>
      </c>
      <c r="C217" s="672">
        <v>77</v>
      </c>
      <c r="D217" s="570"/>
      <c r="E217" s="1375">
        <v>27437</v>
      </c>
      <c r="F217" s="570"/>
      <c r="G217" s="649">
        <v>47.11682873899246</v>
      </c>
      <c r="H217" s="649"/>
      <c r="I217" s="720">
        <v>0.86159482758620687</v>
      </c>
      <c r="J217" s="672">
        <v>172.84693295356101</v>
      </c>
      <c r="K217" s="672"/>
      <c r="L217" s="1034">
        <v>19291.14448275862</v>
      </c>
    </row>
    <row r="218" spans="1:13">
      <c r="A218" s="532" t="s">
        <v>863</v>
      </c>
      <c r="B218" s="544">
        <v>27960</v>
      </c>
      <c r="C218" s="672">
        <v>109</v>
      </c>
      <c r="D218" s="570"/>
      <c r="E218" s="1375">
        <v>10932</v>
      </c>
      <c r="F218" s="570"/>
      <c r="G218" s="649">
        <v>283.52771374493847</v>
      </c>
      <c r="H218" s="649"/>
      <c r="I218" s="720">
        <v>0.60610044943820218</v>
      </c>
      <c r="J218" s="672">
        <v>161.42043613158688</v>
      </c>
      <c r="K218" s="672"/>
      <c r="L218" s="1034">
        <v>22816.286067415724</v>
      </c>
    </row>
    <row r="219" spans="1:13">
      <c r="A219" s="1213" t="s">
        <v>740</v>
      </c>
      <c r="B219" s="544">
        <v>6795</v>
      </c>
      <c r="C219" s="672">
        <v>16</v>
      </c>
      <c r="D219" s="570"/>
      <c r="E219" s="1375">
        <v>3160</v>
      </c>
      <c r="F219" s="570"/>
      <c r="G219" s="649">
        <v>307.35508174183627</v>
      </c>
      <c r="H219" s="649"/>
      <c r="I219" s="720">
        <v>0.52391454545454552</v>
      </c>
      <c r="J219" s="672">
        <v>113.93110475197446</v>
      </c>
      <c r="K219" s="672"/>
      <c r="L219" s="1034">
        <v>18736.986363636363</v>
      </c>
    </row>
    <row r="220" spans="1:13" ht="13">
      <c r="A220" s="522" t="s">
        <v>741</v>
      </c>
      <c r="B220" s="673"/>
      <c r="C220" s="673"/>
      <c r="D220" s="575"/>
      <c r="E220" s="575"/>
      <c r="F220" s="1099"/>
      <c r="G220" s="575"/>
      <c r="H220" s="575"/>
      <c r="I220" s="721"/>
      <c r="J220" s="719"/>
      <c r="K220" s="719"/>
      <c r="L220" s="1035"/>
    </row>
    <row r="221" spans="1:13">
      <c r="A221" s="1212" t="s">
        <v>742</v>
      </c>
      <c r="B221" s="1143">
        <v>61133</v>
      </c>
      <c r="C221" s="672">
        <v>168</v>
      </c>
      <c r="D221" s="570"/>
      <c r="E221" s="1375">
        <v>10178</v>
      </c>
      <c r="F221" s="570"/>
      <c r="G221" s="649">
        <v>187.50230756990831</v>
      </c>
      <c r="H221" s="649"/>
      <c r="I221" s="720">
        <v>0.70700906250000006</v>
      </c>
      <c r="J221" s="672">
        <v>168.36836301359764</v>
      </c>
      <c r="K221" s="672"/>
      <c r="L221" s="1034">
        <v>21715.642031249998</v>
      </c>
      <c r="M221" s="93"/>
    </row>
    <row r="222" spans="1:13">
      <c r="A222" s="288" t="s">
        <v>743</v>
      </c>
      <c r="B222" s="1144">
        <v>2849</v>
      </c>
      <c r="C222" s="672">
        <v>5</v>
      </c>
      <c r="D222" s="570"/>
      <c r="E222" s="1375">
        <v>527</v>
      </c>
      <c r="F222" s="570"/>
      <c r="G222" s="649">
        <v>-1044.6924102633013</v>
      </c>
      <c r="H222" s="649"/>
      <c r="I222" s="720">
        <v>0.52020000000000011</v>
      </c>
      <c r="J222" s="672">
        <v>266.51624782127186</v>
      </c>
      <c r="K222" s="672"/>
      <c r="L222" s="1034">
        <v>21570.49</v>
      </c>
      <c r="M222" s="558"/>
    </row>
    <row r="223" spans="1:13">
      <c r="A223" s="1212" t="s">
        <v>744</v>
      </c>
      <c r="B223" s="561">
        <v>689</v>
      </c>
      <c r="C223" s="649">
        <v>2</v>
      </c>
      <c r="D223" s="570"/>
      <c r="E223" s="1375">
        <v>135</v>
      </c>
      <c r="F223" s="570"/>
      <c r="G223" s="649">
        <v>-653.94661694017088</v>
      </c>
      <c r="H223" s="649"/>
      <c r="I223" s="649">
        <v>1.1952000000000003</v>
      </c>
      <c r="J223" s="649">
        <v>294.60000389131801</v>
      </c>
      <c r="K223" s="649"/>
      <c r="L223" s="649">
        <v>21431.764999999999</v>
      </c>
    </row>
    <row r="224" spans="1:13">
      <c r="A224" s="1212" t="s">
        <v>745</v>
      </c>
      <c r="B224" s="561">
        <v>8474</v>
      </c>
      <c r="C224" s="672">
        <v>10</v>
      </c>
      <c r="D224" s="570"/>
      <c r="E224" s="1375">
        <v>1166</v>
      </c>
      <c r="F224" s="570"/>
      <c r="G224" s="649">
        <v>79.036933798703956</v>
      </c>
      <c r="H224" s="649"/>
      <c r="I224" s="720">
        <v>0.69006000000000001</v>
      </c>
      <c r="J224" s="672">
        <v>172.5200385939705</v>
      </c>
      <c r="K224" s="672"/>
      <c r="L224" s="1034">
        <v>20766.231666666667</v>
      </c>
    </row>
    <row r="225" spans="1:14">
      <c r="A225" s="1212" t="s">
        <v>746</v>
      </c>
      <c r="B225" s="561">
        <v>17771</v>
      </c>
      <c r="C225" s="672">
        <v>31</v>
      </c>
      <c r="D225" s="570"/>
      <c r="E225" s="1375">
        <v>2868</v>
      </c>
      <c r="F225" s="570"/>
      <c r="G225" s="649">
        <v>496.65765414405485</v>
      </c>
      <c r="H225" s="649"/>
      <c r="I225" s="720">
        <v>0.93805200000000011</v>
      </c>
      <c r="J225" s="672">
        <v>196.96001618593112</v>
      </c>
      <c r="K225" s="672"/>
      <c r="L225" s="1034">
        <v>21367.528499999997</v>
      </c>
      <c r="N225" s="154"/>
    </row>
    <row r="226" spans="1:14">
      <c r="A226" s="1212" t="s">
        <v>747</v>
      </c>
      <c r="B226" s="561">
        <v>425</v>
      </c>
      <c r="C226" s="672">
        <v>3</v>
      </c>
      <c r="D226" s="570"/>
      <c r="E226" s="1375">
        <v>152</v>
      </c>
      <c r="F226" s="570"/>
      <c r="G226" s="649">
        <v>358.87709546996098</v>
      </c>
      <c r="H226" s="649"/>
      <c r="I226" s="720">
        <v>1.1095200000000001</v>
      </c>
      <c r="J226" s="672">
        <v>144.69770548948193</v>
      </c>
      <c r="K226" s="672"/>
      <c r="L226" s="1034">
        <v>25185.545000000002</v>
      </c>
    </row>
    <row r="227" spans="1:14">
      <c r="A227" s="1212" t="s">
        <v>748</v>
      </c>
      <c r="B227" s="561"/>
      <c r="C227" s="672"/>
      <c r="D227" s="570"/>
      <c r="E227" s="1375"/>
      <c r="F227" s="570"/>
      <c r="G227" s="649"/>
      <c r="H227" s="649"/>
      <c r="I227" s="720"/>
      <c r="J227" s="672"/>
      <c r="K227" s="672"/>
      <c r="L227" s="1034"/>
    </row>
    <row r="228" spans="1:14">
      <c r="A228" s="473" t="s">
        <v>749</v>
      </c>
      <c r="B228" s="544">
        <v>31628</v>
      </c>
      <c r="C228" s="672">
        <v>69</v>
      </c>
      <c r="D228" s="570"/>
      <c r="E228" s="1375">
        <v>15068</v>
      </c>
      <c r="F228" s="570"/>
      <c r="G228" s="649">
        <v>217.53644559044915</v>
      </c>
      <c r="H228" s="649"/>
      <c r="I228" s="720">
        <v>0.73646666666666671</v>
      </c>
      <c r="J228" s="672">
        <v>167.33250424323967</v>
      </c>
      <c r="K228" s="672"/>
      <c r="L228" s="1034">
        <v>20653.601481481481</v>
      </c>
    </row>
    <row r="229" spans="1:14">
      <c r="A229" s="473" t="s">
        <v>750</v>
      </c>
      <c r="B229" s="544">
        <v>37461</v>
      </c>
      <c r="C229" s="672">
        <v>62</v>
      </c>
      <c r="D229" s="570"/>
      <c r="E229" s="1375">
        <v>18463</v>
      </c>
      <c r="F229" s="570"/>
      <c r="G229" s="649">
        <v>188.08376355609056</v>
      </c>
      <c r="H229" s="649"/>
      <c r="I229" s="720">
        <v>0.75266117647058806</v>
      </c>
      <c r="J229" s="672">
        <v>180.10864195056948</v>
      </c>
      <c r="K229" s="672"/>
      <c r="L229" s="1034">
        <v>21638.579019607845</v>
      </c>
    </row>
    <row r="230" spans="1:14">
      <c r="A230" s="473" t="s">
        <v>751</v>
      </c>
      <c r="B230" s="544">
        <v>16555</v>
      </c>
      <c r="C230" s="672">
        <v>16</v>
      </c>
      <c r="D230" s="570"/>
      <c r="E230" s="1375">
        <v>8110</v>
      </c>
      <c r="F230" s="570"/>
      <c r="G230" s="649">
        <v>86.401291157864961</v>
      </c>
      <c r="H230" s="649"/>
      <c r="I230" s="720">
        <v>0.75694909090909068</v>
      </c>
      <c r="J230" s="672">
        <v>174.63922805032036</v>
      </c>
      <c r="K230" s="672"/>
      <c r="L230" s="1034">
        <v>23470.92</v>
      </c>
    </row>
    <row r="231" spans="1:14">
      <c r="A231" s="1212" t="s">
        <v>752</v>
      </c>
      <c r="B231" s="544">
        <v>24315</v>
      </c>
      <c r="C231" s="672">
        <v>57</v>
      </c>
      <c r="D231" s="570"/>
      <c r="E231" s="1375">
        <v>8641</v>
      </c>
      <c r="F231" s="570"/>
      <c r="G231" s="649">
        <v>212.62619218355283</v>
      </c>
      <c r="H231" s="649"/>
      <c r="I231" s="720">
        <v>0.58727863636363642</v>
      </c>
      <c r="J231" s="672">
        <v>152.1107401583586</v>
      </c>
      <c r="K231" s="672"/>
      <c r="L231" s="1034">
        <v>21114.832499999997</v>
      </c>
    </row>
    <row r="232" spans="1:14" ht="13">
      <c r="A232" s="522" t="s">
        <v>753</v>
      </c>
      <c r="B232" s="673"/>
      <c r="C232" s="673"/>
      <c r="D232" s="575"/>
      <c r="E232" s="575"/>
      <c r="F232" s="574"/>
      <c r="G232" s="575"/>
      <c r="H232" s="575"/>
      <c r="I232" s="721"/>
      <c r="J232" s="719"/>
      <c r="K232" s="719"/>
      <c r="L232" s="1035"/>
    </row>
    <row r="233" spans="1:14">
      <c r="A233" s="288" t="s">
        <v>831</v>
      </c>
      <c r="B233" s="544">
        <v>10082</v>
      </c>
      <c r="C233" s="672">
        <v>20</v>
      </c>
      <c r="D233" s="570"/>
      <c r="E233" s="1375">
        <v>1738</v>
      </c>
      <c r="F233" s="570"/>
      <c r="G233" s="649">
        <v>397.31789015950108</v>
      </c>
      <c r="H233" s="649"/>
      <c r="I233" s="720">
        <v>0.71554153846153845</v>
      </c>
      <c r="J233" s="672">
        <v>141.19942927326417</v>
      </c>
      <c r="K233" s="672"/>
      <c r="L233" s="1034">
        <v>19072.544615384613</v>
      </c>
    </row>
    <row r="234" spans="1:14">
      <c r="A234" s="288" t="s">
        <v>755</v>
      </c>
      <c r="B234" s="561"/>
      <c r="C234" s="672"/>
      <c r="D234" s="570"/>
      <c r="E234" s="1375"/>
      <c r="F234" s="570"/>
      <c r="G234" s="649"/>
      <c r="H234" s="649"/>
      <c r="I234" s="720"/>
      <c r="J234" s="672"/>
      <c r="K234" s="672"/>
      <c r="L234" s="1034"/>
    </row>
    <row r="235" spans="1:14">
      <c r="A235" s="473" t="s">
        <v>749</v>
      </c>
      <c r="B235" s="801">
        <v>60156</v>
      </c>
      <c r="C235" s="694">
        <v>116</v>
      </c>
      <c r="D235" s="570"/>
      <c r="E235" s="1375">
        <v>27156</v>
      </c>
      <c r="F235" s="570"/>
      <c r="G235" s="649">
        <v>156.9629058673944</v>
      </c>
      <c r="H235" s="649"/>
      <c r="I235" s="720">
        <v>0.71209780219780205</v>
      </c>
      <c r="J235" s="672">
        <v>168.94641005757597</v>
      </c>
      <c r="K235" s="672"/>
      <c r="L235" s="1034">
        <v>20582.133076923074</v>
      </c>
    </row>
    <row r="236" spans="1:14">
      <c r="A236" s="473" t="s">
        <v>750</v>
      </c>
      <c r="B236" s="801">
        <v>19109</v>
      </c>
      <c r="C236" s="694">
        <v>24</v>
      </c>
      <c r="D236" s="570"/>
      <c r="E236" s="1375">
        <v>9095</v>
      </c>
      <c r="F236" s="570"/>
      <c r="G236" s="649">
        <v>354.16536675253258</v>
      </c>
      <c r="H236" s="649"/>
      <c r="I236" s="720">
        <v>0.79449300000000012</v>
      </c>
      <c r="J236" s="672">
        <v>185.05744803427166</v>
      </c>
      <c r="K236" s="672"/>
      <c r="L236" s="1034">
        <v>23762.199000000008</v>
      </c>
    </row>
    <row r="237" spans="1:14">
      <c r="A237" s="473" t="s">
        <v>751</v>
      </c>
      <c r="B237" s="802">
        <v>6379</v>
      </c>
      <c r="C237" s="694">
        <v>7</v>
      </c>
      <c r="D237" s="570"/>
      <c r="E237" s="1375">
        <v>5390</v>
      </c>
      <c r="F237" s="570"/>
      <c r="G237" s="649">
        <v>184.5444873995699</v>
      </c>
      <c r="H237" s="649"/>
      <c r="I237" s="720">
        <v>1.1581199999999998</v>
      </c>
      <c r="J237" s="672">
        <v>213.45104024853117</v>
      </c>
      <c r="K237" s="672"/>
      <c r="L237" s="1034">
        <v>25764.807999999997</v>
      </c>
    </row>
    <row r="238" spans="1:14" ht="13" thickBot="1">
      <c r="A238" s="136" t="s">
        <v>756</v>
      </c>
      <c r="B238" s="1233">
        <v>746</v>
      </c>
      <c r="C238" s="695">
        <v>13</v>
      </c>
      <c r="D238" s="1297"/>
      <c r="E238" s="1377">
        <v>138</v>
      </c>
      <c r="F238" s="1297"/>
      <c r="G238" s="784">
        <v>721.26204443030554</v>
      </c>
      <c r="H238" s="784"/>
      <c r="I238" s="785">
        <v>0.78438857142857132</v>
      </c>
      <c r="J238" s="786">
        <v>161.9025479652926</v>
      </c>
      <c r="K238" s="786"/>
      <c r="L238" s="1036">
        <v>21087.287142857145</v>
      </c>
    </row>
    <row r="240" spans="1:14">
      <c r="A240" s="1442" t="s">
        <v>864</v>
      </c>
      <c r="B240" s="1442"/>
      <c r="C240" s="1442"/>
      <c r="D240" s="1442"/>
      <c r="E240" s="1442"/>
      <c r="F240" s="1442"/>
      <c r="G240" s="1442"/>
      <c r="H240" s="1442"/>
      <c r="I240" s="1442"/>
      <c r="J240" s="1442"/>
      <c r="K240" s="1442"/>
      <c r="L240" s="1442"/>
    </row>
    <row r="241" spans="1:15" s="546" customFormat="1">
      <c r="A241" s="1580" t="s">
        <v>1253</v>
      </c>
      <c r="B241" s="1580"/>
      <c r="C241" s="1580"/>
      <c r="D241" s="1580"/>
      <c r="E241" s="1580"/>
      <c r="F241" s="1580"/>
      <c r="G241" s="1580"/>
      <c r="H241" s="1580"/>
      <c r="I241" s="1580"/>
      <c r="J241" s="1580"/>
      <c r="K241" s="1580"/>
      <c r="L241" s="1580"/>
    </row>
    <row r="242" spans="1:15" s="546" customFormat="1">
      <c r="A242" s="1586" t="s">
        <v>865</v>
      </c>
      <c r="B242" s="1586"/>
      <c r="C242" s="1586"/>
      <c r="D242" s="1586"/>
      <c r="E242" s="1586"/>
      <c r="F242" s="1586"/>
      <c r="G242" s="1586"/>
      <c r="H242" s="1586"/>
      <c r="I242" s="1586"/>
      <c r="J242" s="1586"/>
      <c r="K242" s="1586"/>
      <c r="L242" s="1586"/>
    </row>
    <row r="243" spans="1:15" s="546" customFormat="1" ht="12.75" customHeight="1">
      <c r="A243" s="1580" t="s">
        <v>866</v>
      </c>
      <c r="B243" s="1580"/>
      <c r="C243" s="1580"/>
      <c r="D243" s="1580"/>
      <c r="E243" s="1580"/>
      <c r="F243" s="1580"/>
      <c r="G243" s="1580"/>
      <c r="H243" s="1580"/>
      <c r="I243" s="1580"/>
      <c r="J243" s="1580"/>
      <c r="K243" s="1580"/>
      <c r="L243" s="1580"/>
    </row>
    <row r="244" spans="1:15" s="546" customFormat="1" ht="25.5" customHeight="1">
      <c r="A244" s="1579" t="s">
        <v>760</v>
      </c>
      <c r="B244" s="1579"/>
      <c r="C244" s="1579"/>
      <c r="D244" s="1579"/>
      <c r="E244" s="1579"/>
      <c r="F244" s="1579"/>
      <c r="G244" s="1579"/>
      <c r="H244" s="1579"/>
      <c r="I244" s="1579"/>
      <c r="J244" s="1579"/>
      <c r="K244" s="1579"/>
      <c r="L244" s="1579"/>
      <c r="M244" s="552"/>
      <c r="N244" s="552"/>
      <c r="O244" s="552"/>
    </row>
    <row r="245" spans="1:15" s="546" customFormat="1" ht="23.25" customHeight="1">
      <c r="A245" s="1579" t="s">
        <v>867</v>
      </c>
      <c r="B245" s="1579"/>
      <c r="C245" s="1579"/>
      <c r="D245" s="1579"/>
      <c r="E245" s="1579"/>
      <c r="F245" s="1579"/>
      <c r="G245" s="1579"/>
      <c r="H245" s="1579"/>
      <c r="I245" s="1579"/>
      <c r="J245" s="1579"/>
      <c r="K245" s="1579"/>
      <c r="L245" s="1579"/>
      <c r="M245" s="553"/>
      <c r="N245" s="553"/>
    </row>
    <row r="246" spans="1:15" s="546" customFormat="1" ht="12.75" customHeight="1">
      <c r="A246" s="1408" t="s">
        <v>868</v>
      </c>
      <c r="B246" s="1408"/>
      <c r="C246" s="1408"/>
      <c r="D246" s="1408"/>
      <c r="E246" s="1408"/>
      <c r="F246" s="1408"/>
      <c r="G246" s="1408"/>
      <c r="H246" s="1408"/>
      <c r="I246" s="1408"/>
      <c r="J246" s="1408"/>
      <c r="K246" s="1408"/>
      <c r="L246" s="1408"/>
    </row>
    <row r="247" spans="1:15" s="546" customFormat="1" ht="51" customHeight="1">
      <c r="A247" s="1408" t="s">
        <v>869</v>
      </c>
      <c r="B247" s="1408"/>
      <c r="C247" s="1408"/>
      <c r="D247" s="1408"/>
      <c r="E247" s="1408"/>
      <c r="F247" s="1408"/>
      <c r="G247" s="1408"/>
      <c r="H247" s="1408"/>
      <c r="I247" s="1408"/>
      <c r="J247" s="1408"/>
      <c r="K247" s="1408"/>
      <c r="L247" s="1408"/>
    </row>
    <row r="248" spans="1:15" s="546" customFormat="1">
      <c r="A248" s="1408" t="s">
        <v>870</v>
      </c>
      <c r="B248" s="1408"/>
      <c r="C248" s="1408"/>
      <c r="D248" s="1408"/>
      <c r="E248" s="1408"/>
      <c r="F248" s="1408"/>
      <c r="G248" s="1408"/>
      <c r="H248" s="1408"/>
      <c r="I248" s="1408"/>
      <c r="J248" s="1408"/>
      <c r="K248" s="1408"/>
      <c r="L248" s="1408"/>
      <c r="M248" s="553"/>
      <c r="N248" s="553"/>
    </row>
    <row r="249" spans="1:15" s="546" customFormat="1">
      <c r="A249" s="1581" t="s">
        <v>871</v>
      </c>
      <c r="B249" s="1581"/>
      <c r="C249" s="1581"/>
      <c r="D249" s="1581"/>
      <c r="E249" s="1581"/>
      <c r="F249" s="1581"/>
      <c r="G249" s="1581"/>
      <c r="H249" s="1581"/>
      <c r="I249" s="1581"/>
      <c r="J249" s="1581"/>
      <c r="K249" s="1581"/>
      <c r="L249" s="1581"/>
      <c r="M249" s="553"/>
      <c r="N249" s="553"/>
    </row>
    <row r="250" spans="1:15" s="546" customFormat="1">
      <c r="A250" s="1582" t="s">
        <v>766</v>
      </c>
      <c r="B250" s="1582"/>
      <c r="C250" s="1582"/>
      <c r="D250" s="1582"/>
      <c r="E250" s="1582"/>
      <c r="F250" s="1582"/>
      <c r="G250" s="1582"/>
      <c r="H250" s="1582"/>
      <c r="I250" s="1582"/>
      <c r="J250" s="1582"/>
      <c r="K250" s="1582"/>
      <c r="L250" s="1582"/>
      <c r="M250" s="553"/>
      <c r="N250" s="553"/>
    </row>
    <row r="251" spans="1:15" s="546" customFormat="1">
      <c r="A251" s="1582" t="s">
        <v>872</v>
      </c>
      <c r="B251" s="1582"/>
      <c r="C251" s="1582"/>
      <c r="D251" s="1582"/>
      <c r="E251" s="1582"/>
      <c r="F251" s="1582"/>
      <c r="G251" s="1582"/>
      <c r="H251" s="1582"/>
      <c r="I251" s="1582"/>
      <c r="J251" s="1582"/>
      <c r="K251" s="1582"/>
      <c r="L251" s="1582"/>
      <c r="M251" s="553"/>
      <c r="N251" s="553"/>
    </row>
    <row r="252" spans="1:15" s="546" customFormat="1" ht="33" customHeight="1">
      <c r="A252" s="1408" t="s">
        <v>1254</v>
      </c>
      <c r="B252" s="1579"/>
      <c r="C252" s="1579"/>
      <c r="D252" s="1579"/>
      <c r="E252" s="1579"/>
      <c r="F252" s="1579"/>
      <c r="G252" s="1579"/>
      <c r="H252" s="1579"/>
      <c r="I252" s="1579"/>
      <c r="J252" s="1579"/>
      <c r="K252" s="1579"/>
      <c r="L252" s="1579"/>
      <c r="M252" s="553"/>
      <c r="N252" s="553"/>
    </row>
    <row r="253" spans="1:15" s="546" customFormat="1">
      <c r="A253" s="1581" t="s">
        <v>769</v>
      </c>
      <c r="B253" s="1581"/>
      <c r="C253" s="1581"/>
      <c r="D253" s="1581"/>
      <c r="E253" s="1581"/>
      <c r="F253" s="1581"/>
      <c r="G253" s="1581"/>
      <c r="H253" s="1581"/>
      <c r="I253" s="1581"/>
      <c r="J253" s="1581"/>
      <c r="K253" s="1581"/>
      <c r="L253" s="1581"/>
      <c r="M253" s="553"/>
      <c r="N253" s="553"/>
    </row>
    <row r="254" spans="1:15" s="546" customFormat="1" ht="39" customHeight="1">
      <c r="A254" s="1408" t="s">
        <v>770</v>
      </c>
      <c r="B254" s="1408"/>
      <c r="C254" s="1408"/>
      <c r="D254" s="1408"/>
      <c r="E254" s="1408"/>
      <c r="F254" s="1408"/>
      <c r="G254" s="1408"/>
      <c r="H254" s="1408"/>
      <c r="I254" s="1408"/>
      <c r="J254" s="1408"/>
      <c r="K254" s="1408"/>
      <c r="L254" s="1408"/>
      <c r="M254" s="553"/>
      <c r="N254" s="553"/>
    </row>
    <row r="255" spans="1:15" s="546" customFormat="1" ht="30.75" customHeight="1">
      <c r="A255" s="1408" t="s">
        <v>771</v>
      </c>
      <c r="B255" s="1408"/>
      <c r="C255" s="1408"/>
      <c r="D255" s="1408"/>
      <c r="E255" s="1408"/>
      <c r="F255" s="1408"/>
      <c r="G255" s="1408"/>
      <c r="H255" s="1408"/>
      <c r="I255" s="1408"/>
      <c r="J255" s="1408"/>
      <c r="K255" s="1408"/>
      <c r="L255" s="1408"/>
    </row>
    <row r="256" spans="1:15" s="546" customFormat="1" ht="35.15" customHeight="1">
      <c r="A256" s="1408" t="s">
        <v>873</v>
      </c>
      <c r="B256" s="1408"/>
      <c r="C256" s="1408"/>
      <c r="D256" s="1408"/>
      <c r="E256" s="1408"/>
      <c r="F256" s="1408"/>
      <c r="G256" s="1408"/>
      <c r="H256" s="1408"/>
      <c r="I256" s="1408"/>
      <c r="J256" s="1408"/>
      <c r="K256" s="1408"/>
      <c r="L256" s="1408"/>
    </row>
    <row r="257" spans="1:14" s="546" customFormat="1">
      <c r="A257" s="1408" t="s">
        <v>773</v>
      </c>
      <c r="B257" s="1408"/>
      <c r="C257" s="1408"/>
      <c r="D257" s="1408"/>
      <c r="E257" s="1408"/>
      <c r="F257" s="1408"/>
      <c r="G257" s="1408"/>
      <c r="H257" s="1408"/>
      <c r="I257" s="1408"/>
      <c r="J257" s="1408"/>
      <c r="K257" s="1408"/>
      <c r="L257" s="1408"/>
    </row>
    <row r="258" spans="1:14" s="546" customFormat="1" ht="12.75" customHeight="1">
      <c r="A258" s="1408" t="s">
        <v>874</v>
      </c>
      <c r="B258" s="1408"/>
      <c r="C258" s="1408"/>
      <c r="D258" s="1408"/>
      <c r="E258" s="1408"/>
      <c r="F258" s="1408"/>
      <c r="G258" s="1408"/>
      <c r="H258" s="1408"/>
      <c r="I258" s="1408"/>
      <c r="J258" s="1408"/>
      <c r="K258" s="1408"/>
      <c r="L258" s="1408"/>
    </row>
    <row r="259" spans="1:14" s="546" customFormat="1" ht="12.75" customHeight="1">
      <c r="A259" s="1408" t="s">
        <v>875</v>
      </c>
      <c r="B259" s="1408"/>
      <c r="C259" s="1408"/>
      <c r="D259" s="1408"/>
      <c r="E259" s="1408"/>
      <c r="F259" s="1408"/>
      <c r="G259" s="1408"/>
      <c r="H259" s="1408"/>
      <c r="I259" s="1408"/>
      <c r="J259" s="1408"/>
      <c r="K259" s="1408"/>
      <c r="L259" s="1408"/>
    </row>
    <row r="260" spans="1:14" ht="28.5" customHeight="1">
      <c r="A260" s="1456" t="s">
        <v>876</v>
      </c>
      <c r="B260" s="1456"/>
      <c r="C260" s="1456"/>
      <c r="D260" s="1456"/>
      <c r="E260" s="1456"/>
      <c r="F260" s="1456"/>
      <c r="G260" s="1456"/>
      <c r="H260" s="1456"/>
      <c r="I260" s="1456"/>
      <c r="J260" s="1456"/>
      <c r="K260" s="1456"/>
      <c r="L260" s="1456"/>
      <c r="M260" s="196"/>
      <c r="N260" s="196"/>
    </row>
    <row r="261" spans="1:14" ht="30.75" customHeight="1">
      <c r="A261" s="1456" t="s">
        <v>877</v>
      </c>
      <c r="B261" s="1456"/>
      <c r="C261" s="1456"/>
      <c r="D261" s="1456"/>
      <c r="E261" s="1456"/>
      <c r="F261" s="1456"/>
      <c r="G261" s="1456"/>
      <c r="H261" s="1456"/>
      <c r="I261" s="1456"/>
      <c r="J261" s="1456"/>
      <c r="K261" s="1456"/>
      <c r="L261" s="1456"/>
    </row>
    <row r="262" spans="1:14" ht="12.75" customHeight="1">
      <c r="A262" s="1456" t="s">
        <v>878</v>
      </c>
      <c r="B262" s="1456"/>
      <c r="C262" s="1456"/>
      <c r="D262" s="1456"/>
      <c r="E262" s="1456"/>
      <c r="F262" s="1456"/>
      <c r="G262" s="1456"/>
      <c r="H262" s="1456"/>
      <c r="I262" s="1456"/>
      <c r="J262" s="1456"/>
      <c r="K262" s="1456"/>
      <c r="L262" s="1456"/>
    </row>
    <row r="263" spans="1:14" ht="12.75" customHeight="1">
      <c r="A263" s="1456" t="s">
        <v>879</v>
      </c>
      <c r="B263" s="1456"/>
      <c r="C263" s="1456"/>
      <c r="D263" s="1456"/>
      <c r="E263" s="1456"/>
      <c r="F263" s="1456"/>
      <c r="G263" s="1456"/>
      <c r="H263" s="1456"/>
      <c r="I263" s="1456"/>
      <c r="J263" s="1456"/>
      <c r="K263" s="1456"/>
      <c r="L263" s="1456"/>
    </row>
    <row r="264" spans="1:14" ht="13" thickBot="1"/>
    <row r="265" spans="1:14" ht="13.5" thickBot="1">
      <c r="A265" s="635" t="s">
        <v>880</v>
      </c>
      <c r="B265" s="636"/>
    </row>
    <row r="266" spans="1:14" ht="52.5" thickBot="1">
      <c r="A266" s="637" t="s">
        <v>699</v>
      </c>
      <c r="B266" s="637" t="s">
        <v>881</v>
      </c>
      <c r="C266" s="637" t="s">
        <v>882</v>
      </c>
      <c r="D266" s="637" t="s">
        <v>702</v>
      </c>
      <c r="E266" s="637" t="s">
        <v>883</v>
      </c>
      <c r="F266" s="637" t="s">
        <v>783</v>
      </c>
      <c r="G266" s="637" t="s">
        <v>884</v>
      </c>
      <c r="H266" s="637" t="s">
        <v>885</v>
      </c>
      <c r="I266" s="637" t="s">
        <v>886</v>
      </c>
      <c r="J266" s="637" t="s">
        <v>850</v>
      </c>
    </row>
    <row r="267" spans="1:14" ht="13">
      <c r="A267" s="516" t="s">
        <v>851</v>
      </c>
      <c r="B267" s="517"/>
      <c r="C267" s="517"/>
      <c r="D267" s="517"/>
      <c r="E267" s="517"/>
      <c r="F267" s="517"/>
      <c r="G267" s="517"/>
      <c r="H267" s="517"/>
      <c r="I267" s="517"/>
      <c r="J267" s="517"/>
    </row>
    <row r="268" spans="1:14" ht="13">
      <c r="A268" s="519" t="s">
        <v>711</v>
      </c>
      <c r="B268" s="521" t="s">
        <v>203</v>
      </c>
      <c r="C268" s="521" t="s">
        <v>203</v>
      </c>
      <c r="D268" s="521" t="s">
        <v>203</v>
      </c>
      <c r="E268" s="521" t="s">
        <v>203</v>
      </c>
      <c r="F268" s="521" t="s">
        <v>203</v>
      </c>
      <c r="G268" s="521" t="s">
        <v>203</v>
      </c>
      <c r="H268" s="521" t="s">
        <v>203</v>
      </c>
      <c r="I268" s="521" t="s">
        <v>203</v>
      </c>
      <c r="J268" s="521" t="s">
        <v>203</v>
      </c>
    </row>
    <row r="269" spans="1:14" ht="13">
      <c r="A269" s="519" t="s">
        <v>712</v>
      </c>
      <c r="B269" s="521" t="s">
        <v>203</v>
      </c>
      <c r="C269" s="521" t="s">
        <v>203</v>
      </c>
      <c r="D269" s="521" t="s">
        <v>203</v>
      </c>
      <c r="E269" s="521" t="s">
        <v>203</v>
      </c>
      <c r="F269" s="521" t="s">
        <v>203</v>
      </c>
      <c r="G269" s="521" t="s">
        <v>203</v>
      </c>
      <c r="H269" s="521" t="s">
        <v>203</v>
      </c>
      <c r="I269" s="521" t="s">
        <v>203</v>
      </c>
      <c r="J269" s="521" t="s">
        <v>203</v>
      </c>
    </row>
    <row r="270" spans="1:14" ht="13">
      <c r="A270" s="519" t="s">
        <v>713</v>
      </c>
      <c r="B270" s="521" t="s">
        <v>203</v>
      </c>
      <c r="C270" s="521" t="s">
        <v>203</v>
      </c>
      <c r="D270" s="521" t="s">
        <v>203</v>
      </c>
      <c r="E270" s="521" t="s">
        <v>203</v>
      </c>
      <c r="F270" s="521" t="s">
        <v>203</v>
      </c>
      <c r="G270" s="521" t="s">
        <v>203</v>
      </c>
      <c r="H270" s="521" t="s">
        <v>203</v>
      </c>
      <c r="I270" s="521" t="s">
        <v>203</v>
      </c>
      <c r="J270" s="521" t="s">
        <v>203</v>
      </c>
    </row>
    <row r="271" spans="1:14" ht="13">
      <c r="A271" s="519" t="s">
        <v>714</v>
      </c>
      <c r="B271" s="521" t="s">
        <v>203</v>
      </c>
      <c r="C271" s="521" t="s">
        <v>203</v>
      </c>
      <c r="D271" s="521" t="s">
        <v>203</v>
      </c>
      <c r="E271" s="521" t="s">
        <v>203</v>
      </c>
      <c r="F271" s="521" t="s">
        <v>203</v>
      </c>
      <c r="G271" s="521" t="s">
        <v>203</v>
      </c>
      <c r="H271" s="521" t="s">
        <v>203</v>
      </c>
      <c r="I271" s="521" t="s">
        <v>203</v>
      </c>
      <c r="J271" s="521" t="s">
        <v>203</v>
      </c>
    </row>
    <row r="272" spans="1:14" ht="13">
      <c r="A272" s="519" t="s">
        <v>715</v>
      </c>
      <c r="B272" s="677"/>
      <c r="C272" s="677"/>
      <c r="D272" s="639"/>
      <c r="E272" s="638"/>
      <c r="F272" s="638"/>
      <c r="G272" s="638"/>
      <c r="H272" s="638"/>
      <c r="I272" s="677"/>
      <c r="J272" s="640"/>
    </row>
    <row r="273" spans="1:10" ht="13">
      <c r="A273" s="519" t="s">
        <v>716</v>
      </c>
      <c r="B273" s="521" t="s">
        <v>203</v>
      </c>
      <c r="C273" s="520" t="s">
        <v>203</v>
      </c>
      <c r="D273" s="521" t="s">
        <v>203</v>
      </c>
      <c r="E273" s="521" t="s">
        <v>203</v>
      </c>
      <c r="F273" s="521" t="s">
        <v>203</v>
      </c>
      <c r="G273" s="521" t="s">
        <v>203</v>
      </c>
      <c r="H273" s="521" t="s">
        <v>203</v>
      </c>
      <c r="I273" s="521" t="s">
        <v>203</v>
      </c>
      <c r="J273" s="521" t="s">
        <v>203</v>
      </c>
    </row>
    <row r="274" spans="1:10" ht="13.5" thickBot="1">
      <c r="A274" s="678" t="s">
        <v>717</v>
      </c>
      <c r="B274" s="676" t="s">
        <v>203</v>
      </c>
      <c r="C274" s="676" t="s">
        <v>203</v>
      </c>
      <c r="D274" s="676" t="s">
        <v>203</v>
      </c>
      <c r="E274" s="676" t="s">
        <v>203</v>
      </c>
      <c r="F274" s="676" t="s">
        <v>203</v>
      </c>
      <c r="G274" s="676" t="s">
        <v>203</v>
      </c>
      <c r="H274" s="676" t="s">
        <v>203</v>
      </c>
      <c r="I274" s="676" t="s">
        <v>203</v>
      </c>
      <c r="J274" s="676" t="s">
        <v>203</v>
      </c>
    </row>
    <row r="275" spans="1:10" ht="12.75" customHeight="1" thickBot="1">
      <c r="A275" s="679" t="s">
        <v>718</v>
      </c>
      <c r="B275" s="1576"/>
      <c r="C275" s="1577"/>
      <c r="D275" s="1577"/>
      <c r="E275" s="1577"/>
      <c r="F275" s="1577"/>
      <c r="G275" s="1577"/>
      <c r="H275" s="1577"/>
      <c r="I275" s="1577"/>
      <c r="J275" s="1578"/>
    </row>
    <row r="276" spans="1:10" ht="13">
      <c r="A276" s="519" t="s">
        <v>887</v>
      </c>
      <c r="B276" s="521" t="s">
        <v>203</v>
      </c>
      <c r="C276" s="521" t="s">
        <v>203</v>
      </c>
      <c r="D276" s="521" t="s">
        <v>203</v>
      </c>
      <c r="E276" s="521" t="s">
        <v>203</v>
      </c>
      <c r="F276" s="521" t="s">
        <v>203</v>
      </c>
      <c r="G276" s="521" t="s">
        <v>203</v>
      </c>
      <c r="H276" s="521" t="s">
        <v>203</v>
      </c>
      <c r="I276" s="521" t="s">
        <v>203</v>
      </c>
      <c r="J276" s="521" t="s">
        <v>203</v>
      </c>
    </row>
    <row r="277" spans="1:10" ht="13">
      <c r="A277" s="519" t="s">
        <v>888</v>
      </c>
      <c r="B277" s="521" t="s">
        <v>203</v>
      </c>
      <c r="C277" s="521" t="s">
        <v>203</v>
      </c>
      <c r="D277" s="521" t="s">
        <v>203</v>
      </c>
      <c r="E277" s="521" t="s">
        <v>203</v>
      </c>
      <c r="F277" s="521" t="s">
        <v>203</v>
      </c>
      <c r="G277" s="521" t="s">
        <v>203</v>
      </c>
      <c r="H277" s="521" t="s">
        <v>203</v>
      </c>
      <c r="I277" s="521" t="s">
        <v>203</v>
      </c>
      <c r="J277" s="521" t="s">
        <v>203</v>
      </c>
    </row>
    <row r="278" spans="1:10" ht="13">
      <c r="A278" s="519" t="s">
        <v>889</v>
      </c>
      <c r="B278" s="521" t="s">
        <v>203</v>
      </c>
      <c r="C278" s="521" t="s">
        <v>203</v>
      </c>
      <c r="D278" s="521" t="s">
        <v>203</v>
      </c>
      <c r="E278" s="521" t="s">
        <v>203</v>
      </c>
      <c r="F278" s="521" t="s">
        <v>203</v>
      </c>
      <c r="G278" s="521" t="s">
        <v>203</v>
      </c>
      <c r="H278" s="521" t="s">
        <v>203</v>
      </c>
      <c r="I278" s="521" t="s">
        <v>203</v>
      </c>
      <c r="J278" s="521" t="s">
        <v>203</v>
      </c>
    </row>
    <row r="279" spans="1:10" ht="13">
      <c r="A279" s="519" t="s">
        <v>890</v>
      </c>
      <c r="B279" s="521" t="s">
        <v>203</v>
      </c>
      <c r="C279" s="521" t="s">
        <v>203</v>
      </c>
      <c r="D279" s="521" t="s">
        <v>203</v>
      </c>
      <c r="E279" s="521" t="s">
        <v>203</v>
      </c>
      <c r="F279" s="521" t="s">
        <v>203</v>
      </c>
      <c r="G279" s="521" t="s">
        <v>203</v>
      </c>
      <c r="H279" s="521" t="s">
        <v>203</v>
      </c>
      <c r="I279" s="521" t="s">
        <v>203</v>
      </c>
      <c r="J279" s="521" t="s">
        <v>203</v>
      </c>
    </row>
    <row r="280" spans="1:10" ht="13">
      <c r="A280" s="519" t="s">
        <v>891</v>
      </c>
      <c r="B280" s="521" t="s">
        <v>203</v>
      </c>
      <c r="C280" s="521" t="s">
        <v>203</v>
      </c>
      <c r="D280" s="521" t="s">
        <v>203</v>
      </c>
      <c r="E280" s="521" t="s">
        <v>203</v>
      </c>
      <c r="F280" s="521" t="s">
        <v>203</v>
      </c>
      <c r="G280" s="521" t="s">
        <v>203</v>
      </c>
      <c r="H280" s="521" t="s">
        <v>203</v>
      </c>
      <c r="I280" s="521" t="s">
        <v>203</v>
      </c>
      <c r="J280" s="521" t="s">
        <v>203</v>
      </c>
    </row>
    <row r="281" spans="1:10" ht="13">
      <c r="A281" s="519" t="s">
        <v>892</v>
      </c>
      <c r="B281" s="521" t="s">
        <v>203</v>
      </c>
      <c r="C281" s="521" t="s">
        <v>203</v>
      </c>
      <c r="D281" s="521" t="s">
        <v>203</v>
      </c>
      <c r="E281" s="521" t="s">
        <v>203</v>
      </c>
      <c r="F281" s="521" t="s">
        <v>203</v>
      </c>
      <c r="G281" s="521" t="s">
        <v>203</v>
      </c>
      <c r="H281" s="521" t="s">
        <v>203</v>
      </c>
      <c r="I281" s="521" t="s">
        <v>203</v>
      </c>
      <c r="J281" s="521" t="s">
        <v>203</v>
      </c>
    </row>
    <row r="282" spans="1:10" ht="13">
      <c r="A282" s="522" t="s">
        <v>790</v>
      </c>
      <c r="B282" s="523"/>
      <c r="C282" s="523"/>
      <c r="D282" s="523"/>
      <c r="E282" s="523"/>
      <c r="F282" s="523"/>
      <c r="G282" s="523"/>
      <c r="H282" s="523"/>
      <c r="I282" s="523"/>
      <c r="J282" s="523"/>
    </row>
    <row r="283" spans="1:10" ht="13">
      <c r="A283" s="288" t="s">
        <v>726</v>
      </c>
      <c r="B283" s="521" t="s">
        <v>203</v>
      </c>
      <c r="C283" s="521" t="s">
        <v>203</v>
      </c>
      <c r="D283" s="521" t="s">
        <v>203</v>
      </c>
      <c r="E283" s="521" t="s">
        <v>203</v>
      </c>
      <c r="F283" s="521" t="s">
        <v>203</v>
      </c>
      <c r="G283" s="521" t="s">
        <v>203</v>
      </c>
      <c r="H283" s="521" t="s">
        <v>203</v>
      </c>
      <c r="I283" s="521" t="s">
        <v>203</v>
      </c>
      <c r="J283" s="521" t="s">
        <v>203</v>
      </c>
    </row>
    <row r="284" spans="1:10" ht="13">
      <c r="A284" s="47" t="s">
        <v>514</v>
      </c>
      <c r="B284" s="521" t="s">
        <v>203</v>
      </c>
      <c r="C284" s="521" t="s">
        <v>203</v>
      </c>
      <c r="D284" s="521" t="s">
        <v>203</v>
      </c>
      <c r="E284" s="521" t="s">
        <v>203</v>
      </c>
      <c r="F284" s="521" t="s">
        <v>203</v>
      </c>
      <c r="G284" s="521" t="s">
        <v>203</v>
      </c>
      <c r="H284" s="521" t="s">
        <v>203</v>
      </c>
      <c r="I284" s="521" t="s">
        <v>203</v>
      </c>
      <c r="J284" s="521" t="s">
        <v>203</v>
      </c>
    </row>
    <row r="285" spans="1:10" ht="13">
      <c r="A285" s="47" t="s">
        <v>893</v>
      </c>
      <c r="B285" s="521" t="s">
        <v>203</v>
      </c>
      <c r="C285" s="521" t="s">
        <v>203</v>
      </c>
      <c r="D285" s="521" t="s">
        <v>203</v>
      </c>
      <c r="E285" s="521" t="s">
        <v>203</v>
      </c>
      <c r="F285" s="521" t="s">
        <v>203</v>
      </c>
      <c r="G285" s="521" t="s">
        <v>203</v>
      </c>
      <c r="H285" s="521" t="s">
        <v>203</v>
      </c>
      <c r="I285" s="521" t="s">
        <v>203</v>
      </c>
      <c r="J285" s="521" t="s">
        <v>203</v>
      </c>
    </row>
    <row r="286" spans="1:10" ht="13">
      <c r="A286" s="47" t="s">
        <v>894</v>
      </c>
      <c r="B286" s="521" t="s">
        <v>203</v>
      </c>
      <c r="C286" s="521" t="s">
        <v>203</v>
      </c>
      <c r="D286" s="521" t="s">
        <v>203</v>
      </c>
      <c r="E286" s="521" t="s">
        <v>203</v>
      </c>
      <c r="F286" s="521" t="s">
        <v>203</v>
      </c>
      <c r="G286" s="521" t="s">
        <v>203</v>
      </c>
      <c r="H286" s="521" t="s">
        <v>203</v>
      </c>
      <c r="I286" s="521" t="s">
        <v>203</v>
      </c>
      <c r="J286" s="521" t="s">
        <v>203</v>
      </c>
    </row>
    <row r="287" spans="1:10" ht="13">
      <c r="A287" s="47" t="s">
        <v>895</v>
      </c>
      <c r="B287" s="521" t="s">
        <v>203</v>
      </c>
      <c r="C287" s="521" t="s">
        <v>203</v>
      </c>
      <c r="D287" s="521" t="s">
        <v>203</v>
      </c>
      <c r="E287" s="521" t="s">
        <v>203</v>
      </c>
      <c r="F287" s="521" t="s">
        <v>203</v>
      </c>
      <c r="G287" s="521" t="s">
        <v>203</v>
      </c>
      <c r="H287" s="521" t="s">
        <v>203</v>
      </c>
      <c r="I287" s="521" t="s">
        <v>203</v>
      </c>
      <c r="J287" s="521" t="s">
        <v>203</v>
      </c>
    </row>
    <row r="288" spans="1:10" ht="13">
      <c r="A288" s="589" t="s">
        <v>896</v>
      </c>
      <c r="B288" s="521" t="s">
        <v>203</v>
      </c>
      <c r="C288" s="521" t="s">
        <v>203</v>
      </c>
      <c r="D288" s="521" t="s">
        <v>203</v>
      </c>
      <c r="E288" s="521" t="s">
        <v>203</v>
      </c>
      <c r="F288" s="521" t="s">
        <v>203</v>
      </c>
      <c r="G288" s="521" t="s">
        <v>203</v>
      </c>
      <c r="H288" s="521" t="s">
        <v>203</v>
      </c>
      <c r="I288" s="521" t="s">
        <v>203</v>
      </c>
      <c r="J288" s="521" t="s">
        <v>203</v>
      </c>
    </row>
    <row r="289" spans="1:10" ht="13">
      <c r="A289" s="589" t="s">
        <v>896</v>
      </c>
      <c r="B289" s="521" t="s">
        <v>203</v>
      </c>
      <c r="C289" s="521" t="s">
        <v>203</v>
      </c>
      <c r="D289" s="521" t="s">
        <v>203</v>
      </c>
      <c r="E289" s="521" t="s">
        <v>203</v>
      </c>
      <c r="F289" s="521" t="s">
        <v>203</v>
      </c>
      <c r="G289" s="521" t="s">
        <v>203</v>
      </c>
      <c r="H289" s="521" t="s">
        <v>203</v>
      </c>
      <c r="I289" s="521" t="s">
        <v>203</v>
      </c>
      <c r="J289" s="521" t="s">
        <v>203</v>
      </c>
    </row>
    <row r="290" spans="1:10" ht="13">
      <c r="A290" s="589" t="s">
        <v>897</v>
      </c>
      <c r="B290" s="521" t="s">
        <v>203</v>
      </c>
      <c r="C290" s="521" t="s">
        <v>203</v>
      </c>
      <c r="D290" s="521" t="s">
        <v>203</v>
      </c>
      <c r="E290" s="521" t="s">
        <v>203</v>
      </c>
      <c r="F290" s="521" t="s">
        <v>203</v>
      </c>
      <c r="G290" s="521" t="s">
        <v>203</v>
      </c>
      <c r="H290" s="521" t="s">
        <v>203</v>
      </c>
      <c r="I290" s="521" t="s">
        <v>203</v>
      </c>
      <c r="J290" s="521" t="s">
        <v>203</v>
      </c>
    </row>
    <row r="291" spans="1:10" ht="13">
      <c r="A291" s="589" t="s">
        <v>897</v>
      </c>
      <c r="B291" s="521" t="s">
        <v>203</v>
      </c>
      <c r="C291" s="521" t="s">
        <v>203</v>
      </c>
      <c r="D291" s="521" t="s">
        <v>203</v>
      </c>
      <c r="E291" s="521" t="s">
        <v>203</v>
      </c>
      <c r="F291" s="521" t="s">
        <v>203</v>
      </c>
      <c r="G291" s="521" t="s">
        <v>203</v>
      </c>
      <c r="H291" s="521" t="s">
        <v>203</v>
      </c>
      <c r="I291" s="521" t="s">
        <v>203</v>
      </c>
      <c r="J291" s="521" t="s">
        <v>203</v>
      </c>
    </row>
    <row r="292" spans="1:10" ht="13">
      <c r="A292" s="589" t="s">
        <v>897</v>
      </c>
      <c r="B292" s="521" t="s">
        <v>203</v>
      </c>
      <c r="C292" s="521" t="s">
        <v>203</v>
      </c>
      <c r="D292" s="521" t="s">
        <v>203</v>
      </c>
      <c r="E292" s="521" t="s">
        <v>203</v>
      </c>
      <c r="F292" s="521" t="s">
        <v>203</v>
      </c>
      <c r="G292" s="521" t="s">
        <v>203</v>
      </c>
      <c r="H292" s="521" t="s">
        <v>203</v>
      </c>
      <c r="I292" s="521" t="s">
        <v>203</v>
      </c>
      <c r="J292" s="521" t="s">
        <v>203</v>
      </c>
    </row>
    <row r="293" spans="1:10" ht="13">
      <c r="A293" s="589" t="s">
        <v>897</v>
      </c>
      <c r="B293" s="521" t="s">
        <v>203</v>
      </c>
      <c r="C293" s="521" t="s">
        <v>203</v>
      </c>
      <c r="D293" s="521" t="s">
        <v>203</v>
      </c>
      <c r="E293" s="521" t="s">
        <v>203</v>
      </c>
      <c r="F293" s="521" t="s">
        <v>203</v>
      </c>
      <c r="G293" s="521" t="s">
        <v>203</v>
      </c>
      <c r="H293" s="521" t="s">
        <v>203</v>
      </c>
      <c r="I293" s="521" t="s">
        <v>203</v>
      </c>
      <c r="J293" s="521" t="s">
        <v>203</v>
      </c>
    </row>
    <row r="294" spans="1:10" ht="13">
      <c r="A294" s="589" t="s">
        <v>898</v>
      </c>
      <c r="B294" s="521" t="s">
        <v>203</v>
      </c>
      <c r="C294" s="521" t="s">
        <v>203</v>
      </c>
      <c r="D294" s="521" t="s">
        <v>203</v>
      </c>
      <c r="E294" s="521" t="s">
        <v>203</v>
      </c>
      <c r="F294" s="521" t="s">
        <v>203</v>
      </c>
      <c r="G294" s="521" t="s">
        <v>203</v>
      </c>
      <c r="H294" s="521" t="s">
        <v>203</v>
      </c>
      <c r="I294" s="521" t="s">
        <v>203</v>
      </c>
      <c r="J294" s="521" t="s">
        <v>203</v>
      </c>
    </row>
    <row r="295" spans="1:10" ht="13">
      <c r="A295" s="516" t="s">
        <v>741</v>
      </c>
      <c r="B295" s="641"/>
      <c r="C295" s="642"/>
      <c r="D295" s="642"/>
      <c r="E295" s="642"/>
      <c r="F295" s="642"/>
      <c r="G295" s="642"/>
      <c r="H295" s="642"/>
      <c r="I295" s="642"/>
      <c r="J295" s="643"/>
    </row>
    <row r="296" spans="1:10" ht="13">
      <c r="A296" s="47" t="s">
        <v>742</v>
      </c>
      <c r="B296" s="521" t="s">
        <v>203</v>
      </c>
      <c r="C296" s="521" t="s">
        <v>203</v>
      </c>
      <c r="D296" s="521" t="s">
        <v>203</v>
      </c>
      <c r="E296" s="521" t="s">
        <v>203</v>
      </c>
      <c r="F296" s="521" t="s">
        <v>203</v>
      </c>
      <c r="G296" s="521" t="s">
        <v>203</v>
      </c>
      <c r="H296" s="521" t="s">
        <v>203</v>
      </c>
      <c r="I296" s="521" t="s">
        <v>203</v>
      </c>
      <c r="J296" s="521" t="s">
        <v>203</v>
      </c>
    </row>
    <row r="297" spans="1:10" ht="13">
      <c r="A297" s="47" t="s">
        <v>743</v>
      </c>
      <c r="B297" s="521" t="s">
        <v>203</v>
      </c>
      <c r="C297" s="521" t="s">
        <v>203</v>
      </c>
      <c r="D297" s="521" t="s">
        <v>203</v>
      </c>
      <c r="E297" s="521" t="s">
        <v>203</v>
      </c>
      <c r="F297" s="521" t="s">
        <v>203</v>
      </c>
      <c r="G297" s="521" t="s">
        <v>203</v>
      </c>
      <c r="H297" s="521" t="s">
        <v>203</v>
      </c>
      <c r="I297" s="521" t="s">
        <v>203</v>
      </c>
      <c r="J297" s="521" t="s">
        <v>203</v>
      </c>
    </row>
    <row r="298" spans="1:10" ht="13">
      <c r="A298" s="47" t="s">
        <v>899</v>
      </c>
      <c r="B298" s="521" t="s">
        <v>203</v>
      </c>
      <c r="C298" s="521" t="s">
        <v>203</v>
      </c>
      <c r="D298" s="521" t="s">
        <v>203</v>
      </c>
      <c r="E298" s="521" t="s">
        <v>203</v>
      </c>
      <c r="F298" s="521" t="s">
        <v>203</v>
      </c>
      <c r="G298" s="521" t="s">
        <v>203</v>
      </c>
      <c r="H298" s="521" t="s">
        <v>203</v>
      </c>
      <c r="I298" s="521" t="s">
        <v>203</v>
      </c>
      <c r="J298" s="521" t="s">
        <v>203</v>
      </c>
    </row>
    <row r="299" spans="1:10" ht="13">
      <c r="A299" s="47" t="s">
        <v>900</v>
      </c>
      <c r="B299" s="521" t="s">
        <v>203</v>
      </c>
      <c r="C299" s="521" t="s">
        <v>203</v>
      </c>
      <c r="D299" s="521" t="s">
        <v>203</v>
      </c>
      <c r="E299" s="521" t="s">
        <v>203</v>
      </c>
      <c r="F299" s="521" t="s">
        <v>203</v>
      </c>
      <c r="G299" s="521" t="s">
        <v>203</v>
      </c>
      <c r="H299" s="521" t="s">
        <v>203</v>
      </c>
      <c r="I299" s="521" t="s">
        <v>203</v>
      </c>
      <c r="J299" s="521" t="s">
        <v>203</v>
      </c>
    </row>
    <row r="300" spans="1:10" ht="13">
      <c r="A300" s="47" t="s">
        <v>901</v>
      </c>
      <c r="B300" s="521" t="s">
        <v>203</v>
      </c>
      <c r="C300" s="521" t="s">
        <v>203</v>
      </c>
      <c r="D300" s="521" t="s">
        <v>203</v>
      </c>
      <c r="E300" s="521" t="s">
        <v>203</v>
      </c>
      <c r="F300" s="521" t="s">
        <v>203</v>
      </c>
      <c r="G300" s="521" t="s">
        <v>203</v>
      </c>
      <c r="H300" s="521" t="s">
        <v>203</v>
      </c>
      <c r="I300" s="521" t="s">
        <v>203</v>
      </c>
      <c r="J300" s="521" t="s">
        <v>203</v>
      </c>
    </row>
    <row r="301" spans="1:10" ht="13.5" thickBot="1">
      <c r="A301" s="135" t="s">
        <v>902</v>
      </c>
      <c r="B301" s="676" t="s">
        <v>203</v>
      </c>
      <c r="C301" s="676" t="s">
        <v>203</v>
      </c>
      <c r="D301" s="676" t="s">
        <v>203</v>
      </c>
      <c r="E301" s="676" t="s">
        <v>203</v>
      </c>
      <c r="F301" s="676" t="s">
        <v>203</v>
      </c>
      <c r="G301" s="676" t="s">
        <v>203</v>
      </c>
      <c r="H301" s="676" t="s">
        <v>203</v>
      </c>
      <c r="I301" s="676" t="s">
        <v>203</v>
      </c>
      <c r="J301" s="676" t="s">
        <v>203</v>
      </c>
    </row>
    <row r="302" spans="1:10" ht="12.75" customHeight="1" thickBot="1">
      <c r="A302" s="680" t="s">
        <v>903</v>
      </c>
      <c r="B302" s="1583"/>
      <c r="C302" s="1584"/>
      <c r="D302" s="1584"/>
      <c r="E302" s="1584"/>
      <c r="F302" s="1584"/>
      <c r="G302" s="1584"/>
      <c r="H302" s="1584"/>
      <c r="I302" s="1584"/>
      <c r="J302" s="1585"/>
    </row>
    <row r="303" spans="1:10" ht="13">
      <c r="A303" s="300" t="s">
        <v>904</v>
      </c>
      <c r="B303" s="521" t="s">
        <v>203</v>
      </c>
      <c r="C303" s="521" t="s">
        <v>203</v>
      </c>
      <c r="D303" s="521" t="s">
        <v>203</v>
      </c>
      <c r="E303" s="521" t="s">
        <v>203</v>
      </c>
      <c r="F303" s="521" t="s">
        <v>203</v>
      </c>
      <c r="G303" s="521" t="s">
        <v>203</v>
      </c>
      <c r="H303" s="521" t="s">
        <v>203</v>
      </c>
      <c r="I303" s="521" t="s">
        <v>203</v>
      </c>
      <c r="J303" s="521" t="s">
        <v>203</v>
      </c>
    </row>
    <row r="304" spans="1:10" ht="13">
      <c r="A304" s="47" t="s">
        <v>905</v>
      </c>
      <c r="B304" s="521" t="s">
        <v>203</v>
      </c>
      <c r="C304" s="521" t="s">
        <v>203</v>
      </c>
      <c r="D304" s="521" t="s">
        <v>203</v>
      </c>
      <c r="E304" s="521" t="s">
        <v>203</v>
      </c>
      <c r="F304" s="521" t="s">
        <v>203</v>
      </c>
      <c r="G304" s="521" t="s">
        <v>203</v>
      </c>
      <c r="H304" s="521" t="s">
        <v>203</v>
      </c>
      <c r="I304" s="521" t="s">
        <v>203</v>
      </c>
      <c r="J304" s="521" t="s">
        <v>203</v>
      </c>
    </row>
    <row r="305" spans="1:10" ht="13">
      <c r="A305" s="47" t="s">
        <v>906</v>
      </c>
      <c r="B305" s="521" t="s">
        <v>203</v>
      </c>
      <c r="C305" s="521" t="s">
        <v>203</v>
      </c>
      <c r="D305" s="521" t="s">
        <v>203</v>
      </c>
      <c r="E305" s="521" t="s">
        <v>203</v>
      </c>
      <c r="F305" s="521" t="s">
        <v>203</v>
      </c>
      <c r="G305" s="521" t="s">
        <v>203</v>
      </c>
      <c r="H305" s="521" t="s">
        <v>203</v>
      </c>
      <c r="I305" s="521" t="s">
        <v>203</v>
      </c>
      <c r="J305" s="521" t="s">
        <v>203</v>
      </c>
    </row>
    <row r="306" spans="1:10" ht="13">
      <c r="A306" s="47" t="s">
        <v>907</v>
      </c>
      <c r="B306" s="521" t="s">
        <v>203</v>
      </c>
      <c r="C306" s="521" t="s">
        <v>203</v>
      </c>
      <c r="D306" s="521" t="s">
        <v>203</v>
      </c>
      <c r="E306" s="521" t="s">
        <v>203</v>
      </c>
      <c r="F306" s="521" t="s">
        <v>203</v>
      </c>
      <c r="G306" s="521" t="s">
        <v>203</v>
      </c>
      <c r="H306" s="521" t="s">
        <v>203</v>
      </c>
      <c r="I306" s="521" t="s">
        <v>203</v>
      </c>
      <c r="J306" s="521" t="s">
        <v>203</v>
      </c>
    </row>
    <row r="307" spans="1:10" ht="13">
      <c r="A307" s="641" t="s">
        <v>753</v>
      </c>
      <c r="B307" s="641"/>
      <c r="C307" s="642"/>
      <c r="D307" s="642"/>
      <c r="E307" s="642"/>
      <c r="F307" s="642"/>
      <c r="G307" s="642"/>
      <c r="H307" s="642"/>
      <c r="I307" s="642"/>
      <c r="J307" s="643"/>
    </row>
    <row r="308" spans="1:10" ht="13.5" thickBot="1">
      <c r="A308" s="47" t="s">
        <v>831</v>
      </c>
      <c r="B308" s="676" t="s">
        <v>203</v>
      </c>
      <c r="C308" s="676" t="s">
        <v>203</v>
      </c>
      <c r="D308" s="676" t="s">
        <v>203</v>
      </c>
      <c r="E308" s="676" t="s">
        <v>203</v>
      </c>
      <c r="F308" s="676" t="s">
        <v>203</v>
      </c>
      <c r="G308" s="676" t="s">
        <v>203</v>
      </c>
      <c r="H308" s="676" t="s">
        <v>203</v>
      </c>
      <c r="I308" s="676" t="s">
        <v>203</v>
      </c>
      <c r="J308" s="676" t="s">
        <v>203</v>
      </c>
    </row>
    <row r="309" spans="1:10" ht="12.75" customHeight="1" thickBot="1">
      <c r="A309" s="278" t="s">
        <v>908</v>
      </c>
      <c r="B309" s="1583"/>
      <c r="C309" s="1584"/>
      <c r="D309" s="1584"/>
      <c r="E309" s="1584"/>
      <c r="F309" s="1584"/>
      <c r="G309" s="1584"/>
      <c r="H309" s="1584"/>
      <c r="I309" s="1584"/>
      <c r="J309" s="1585"/>
    </row>
    <row r="310" spans="1:10" ht="13">
      <c r="A310" s="288" t="s">
        <v>904</v>
      </c>
      <c r="B310" s="521" t="s">
        <v>203</v>
      </c>
      <c r="C310" s="521" t="s">
        <v>203</v>
      </c>
      <c r="D310" s="521" t="s">
        <v>203</v>
      </c>
      <c r="E310" s="521" t="s">
        <v>203</v>
      </c>
      <c r="F310" s="521" t="s">
        <v>203</v>
      </c>
      <c r="G310" s="521" t="s">
        <v>203</v>
      </c>
      <c r="H310" s="521" t="s">
        <v>203</v>
      </c>
      <c r="I310" s="521" t="s">
        <v>203</v>
      </c>
      <c r="J310" s="521" t="s">
        <v>203</v>
      </c>
    </row>
    <row r="311" spans="1:10" ht="13">
      <c r="A311" s="47" t="s">
        <v>905</v>
      </c>
      <c r="B311" s="521" t="s">
        <v>203</v>
      </c>
      <c r="C311" s="521" t="s">
        <v>203</v>
      </c>
      <c r="D311" s="521" t="s">
        <v>203</v>
      </c>
      <c r="E311" s="521" t="s">
        <v>203</v>
      </c>
      <c r="F311" s="521" t="s">
        <v>203</v>
      </c>
      <c r="G311" s="521" t="s">
        <v>203</v>
      </c>
      <c r="H311" s="521" t="s">
        <v>203</v>
      </c>
      <c r="I311" s="521" t="s">
        <v>203</v>
      </c>
      <c r="J311" s="521" t="s">
        <v>203</v>
      </c>
    </row>
    <row r="312" spans="1:10" ht="13">
      <c r="A312" s="47" t="s">
        <v>906</v>
      </c>
      <c r="B312" s="521" t="s">
        <v>203</v>
      </c>
      <c r="C312" s="521" t="s">
        <v>203</v>
      </c>
      <c r="D312" s="521" t="s">
        <v>203</v>
      </c>
      <c r="E312" s="521" t="s">
        <v>203</v>
      </c>
      <c r="F312" s="521" t="s">
        <v>203</v>
      </c>
      <c r="G312" s="521" t="s">
        <v>203</v>
      </c>
      <c r="H312" s="521" t="s">
        <v>203</v>
      </c>
      <c r="I312" s="521" t="s">
        <v>203</v>
      </c>
      <c r="J312" s="521" t="s">
        <v>203</v>
      </c>
    </row>
    <row r="313" spans="1:10" ht="13.5" thickBot="1">
      <c r="A313" s="278" t="s">
        <v>756</v>
      </c>
      <c r="B313" s="681" t="s">
        <v>203</v>
      </c>
      <c r="C313" s="676" t="s">
        <v>203</v>
      </c>
      <c r="D313" s="681" t="s">
        <v>203</v>
      </c>
      <c r="E313" s="681" t="s">
        <v>203</v>
      </c>
      <c r="F313" s="681" t="s">
        <v>203</v>
      </c>
      <c r="G313" s="681" t="s">
        <v>203</v>
      </c>
      <c r="H313" s="681" t="s">
        <v>203</v>
      </c>
      <c r="I313" s="681" t="s">
        <v>203</v>
      </c>
      <c r="J313" s="681" t="s">
        <v>203</v>
      </c>
    </row>
    <row r="314" spans="1:10">
      <c r="C314" s="682"/>
    </row>
  </sheetData>
  <mergeCells count="59">
    <mergeCell ref="A187:L187"/>
    <mergeCell ref="A188:L188"/>
    <mergeCell ref="A189:L189"/>
    <mergeCell ref="A122:L122"/>
    <mergeCell ref="A123:L123"/>
    <mergeCell ref="A124:L124"/>
    <mergeCell ref="A125:L125"/>
    <mergeCell ref="A126:L126"/>
    <mergeCell ref="A73:L73"/>
    <mergeCell ref="A74:L74"/>
    <mergeCell ref="A76:L76"/>
    <mergeCell ref="A75:L75"/>
    <mergeCell ref="A186:L186"/>
    <mergeCell ref="A117:L117"/>
    <mergeCell ref="A118:L118"/>
    <mergeCell ref="A119:L119"/>
    <mergeCell ref="A120:L120"/>
    <mergeCell ref="A182:L182"/>
    <mergeCell ref="A178:L178"/>
    <mergeCell ref="A179:L179"/>
    <mergeCell ref="A180:L180"/>
    <mergeCell ref="A181:L181"/>
    <mergeCell ref="A63:L63"/>
    <mergeCell ref="A64:L64"/>
    <mergeCell ref="A65:L65"/>
    <mergeCell ref="A71:L71"/>
    <mergeCell ref="A72:L72"/>
    <mergeCell ref="A1:L1"/>
    <mergeCell ref="A2:L2"/>
    <mergeCell ref="A3:L3"/>
    <mergeCell ref="A61:L61"/>
    <mergeCell ref="A62:L62"/>
    <mergeCell ref="B302:J302"/>
    <mergeCell ref="B309:J309"/>
    <mergeCell ref="A242:L242"/>
    <mergeCell ref="A246:L246"/>
    <mergeCell ref="A247:L247"/>
    <mergeCell ref="A262:L262"/>
    <mergeCell ref="A259:L259"/>
    <mergeCell ref="A260:L260"/>
    <mergeCell ref="A261:L261"/>
    <mergeCell ref="A254:L254"/>
    <mergeCell ref="A257:L257"/>
    <mergeCell ref="A258:L258"/>
    <mergeCell ref="A248:L248"/>
    <mergeCell ref="A244:L244"/>
    <mergeCell ref="A263:L263"/>
    <mergeCell ref="A256:L256"/>
    <mergeCell ref="B275:J275"/>
    <mergeCell ref="A245:L245"/>
    <mergeCell ref="A255:L255"/>
    <mergeCell ref="A240:L240"/>
    <mergeCell ref="A241:L241"/>
    <mergeCell ref="A243:L243"/>
    <mergeCell ref="A249:L249"/>
    <mergeCell ref="A250:L250"/>
    <mergeCell ref="A251:L251"/>
    <mergeCell ref="A252:L252"/>
    <mergeCell ref="A253:L253"/>
  </mergeCells>
  <printOptions headings="1"/>
  <pageMargins left="0.7" right="0.7" top="0.75" bottom="0.75" header="0.3" footer="0.3"/>
  <pageSetup scale="14" orientation="portrait" r:id="rId1"/>
  <customProperties>
    <customPr name="_pios_id" r:id="rId2"/>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3ED2C-20E5-414F-B2F1-57D2B22E3986}">
  <sheetPr>
    <pageSetUpPr fitToPage="1"/>
  </sheetPr>
  <dimension ref="A1:K20"/>
  <sheetViews>
    <sheetView tabSelected="1" view="pageBreakPreview" zoomScaleNormal="90" zoomScaleSheetLayoutView="100" workbookViewId="0">
      <selection activeCell="A20" sqref="A20:M20"/>
    </sheetView>
  </sheetViews>
  <sheetFormatPr defaultColWidth="17.54296875" defaultRowHeight="14"/>
  <cols>
    <col min="1" max="1" width="20.453125" style="212" customWidth="1"/>
    <col min="2" max="2" width="70.54296875" style="212" customWidth="1"/>
    <col min="3" max="3" width="14.54296875" style="212" customWidth="1"/>
    <col min="4" max="4" width="15.453125" style="212" customWidth="1"/>
    <col min="5" max="5" width="13.453125" style="212" customWidth="1"/>
    <col min="6" max="7" width="15.453125" style="212" customWidth="1"/>
    <col min="8" max="8" width="17.54296875" style="177"/>
    <col min="9" max="16384" width="17.54296875" style="212"/>
  </cols>
  <sheetData>
    <row r="1" spans="1:11" ht="19.5" customHeight="1">
      <c r="A1" s="1587" t="s">
        <v>909</v>
      </c>
      <c r="B1" s="1587"/>
      <c r="C1" s="1587"/>
      <c r="D1" s="1587"/>
      <c r="E1" s="1587"/>
      <c r="F1" s="1587"/>
      <c r="G1" s="1587"/>
    </row>
    <row r="2" spans="1:11" ht="15" customHeight="1">
      <c r="A2" s="1587" t="s">
        <v>1</v>
      </c>
      <c r="B2" s="1587"/>
      <c r="C2" s="1587"/>
      <c r="D2" s="1587"/>
      <c r="E2" s="1587"/>
      <c r="F2" s="1587"/>
    </row>
    <row r="3" spans="1:11" ht="15.75" customHeight="1">
      <c r="A3" s="1592" t="s">
        <v>1255</v>
      </c>
      <c r="B3" s="1592"/>
      <c r="C3" s="1592"/>
      <c r="D3" s="1592"/>
      <c r="E3" s="1592"/>
      <c r="F3" s="1592"/>
    </row>
    <row r="4" spans="1:11" ht="20">
      <c r="A4" s="1050"/>
      <c r="B4"/>
      <c r="C4" s="1051"/>
      <c r="D4" s="1052"/>
    </row>
    <row r="5" spans="1:11" ht="41.25" customHeight="1">
      <c r="A5" s="268" t="s">
        <v>910</v>
      </c>
      <c r="B5" s="268" t="s">
        <v>911</v>
      </c>
      <c r="C5" s="268" t="s">
        <v>912</v>
      </c>
      <c r="D5" s="268" t="s">
        <v>913</v>
      </c>
      <c r="E5" s="268" t="s">
        <v>914</v>
      </c>
      <c r="F5" s="268" t="s">
        <v>915</v>
      </c>
      <c r="G5" s="268" t="s">
        <v>916</v>
      </c>
      <c r="H5"/>
    </row>
    <row r="6" spans="1:11" ht="30" customHeight="1">
      <c r="A6" s="289" t="s">
        <v>917</v>
      </c>
      <c r="B6" s="555" t="s">
        <v>918</v>
      </c>
      <c r="C6" s="167">
        <f>72+738</f>
        <v>810</v>
      </c>
      <c r="D6" s="167">
        <v>0</v>
      </c>
      <c r="E6" s="167">
        <f>72+738</f>
        <v>810</v>
      </c>
      <c r="F6" s="167">
        <f>0+0</f>
        <v>0</v>
      </c>
      <c r="G6" s="167">
        <f>0+0</f>
        <v>0</v>
      </c>
      <c r="H6" s="179"/>
      <c r="I6" s="213"/>
      <c r="J6" s="213"/>
      <c r="K6" s="213"/>
    </row>
    <row r="7" spans="1:11" ht="33.75" customHeight="1">
      <c r="A7" s="289" t="s">
        <v>919</v>
      </c>
      <c r="B7" s="555" t="s">
        <v>920</v>
      </c>
      <c r="C7" s="167">
        <v>4</v>
      </c>
      <c r="D7" s="167">
        <v>0</v>
      </c>
      <c r="E7" s="167">
        <v>0</v>
      </c>
      <c r="F7" s="167">
        <v>0</v>
      </c>
      <c r="G7" s="167">
        <v>0</v>
      </c>
      <c r="I7" s="213"/>
      <c r="J7" s="213"/>
      <c r="K7" s="213"/>
    </row>
    <row r="8" spans="1:11" ht="31.5" customHeight="1">
      <c r="A8" s="289" t="s">
        <v>921</v>
      </c>
      <c r="B8" s="555" t="s">
        <v>922</v>
      </c>
      <c r="C8" s="167" t="s">
        <v>14</v>
      </c>
      <c r="D8" s="167" t="s">
        <v>14</v>
      </c>
      <c r="E8" s="557" t="s">
        <v>14</v>
      </c>
      <c r="F8" s="167">
        <f>13+19+22+20</f>
        <v>74</v>
      </c>
      <c r="G8" s="167" t="s">
        <v>923</v>
      </c>
      <c r="I8" s="213"/>
      <c r="J8" s="213"/>
      <c r="K8" s="213"/>
    </row>
    <row r="9" spans="1:11" ht="50">
      <c r="A9" s="289" t="s">
        <v>924</v>
      </c>
      <c r="B9" s="555" t="s">
        <v>925</v>
      </c>
      <c r="C9" s="167" t="s">
        <v>14</v>
      </c>
      <c r="D9" s="167">
        <v>362</v>
      </c>
      <c r="E9" s="167" t="s">
        <v>14</v>
      </c>
      <c r="F9" s="167" t="s">
        <v>14</v>
      </c>
      <c r="G9" s="167" t="s">
        <v>14</v>
      </c>
      <c r="I9" s="213"/>
      <c r="J9" s="213"/>
      <c r="K9" s="213"/>
    </row>
    <row r="10" spans="1:11" ht="37.5">
      <c r="A10" s="289" t="s">
        <v>926</v>
      </c>
      <c r="B10" s="555" t="s">
        <v>927</v>
      </c>
      <c r="C10" s="167">
        <v>1197</v>
      </c>
      <c r="D10" s="167">
        <v>1587</v>
      </c>
      <c r="E10" s="167">
        <v>1197</v>
      </c>
      <c r="F10" s="167">
        <v>1109</v>
      </c>
      <c r="G10" s="167">
        <v>1109</v>
      </c>
      <c r="I10" s="213"/>
      <c r="J10" s="213"/>
      <c r="K10" s="213"/>
    </row>
    <row r="11" spans="1:11">
      <c r="A11" s="214"/>
      <c r="B11" s="214"/>
    </row>
    <row r="12" spans="1:11">
      <c r="A12" s="556"/>
      <c r="B12" s="208"/>
      <c r="C12" s="215"/>
    </row>
    <row r="13" spans="1:11">
      <c r="A13" s="1593" t="s">
        <v>928</v>
      </c>
      <c r="B13" s="1593"/>
      <c r="C13" s="1593"/>
      <c r="D13" s="1593"/>
      <c r="E13" s="1593"/>
      <c r="F13" s="1593"/>
      <c r="G13" s="1593"/>
    </row>
    <row r="14" spans="1:11">
      <c r="A14" s="212" t="s">
        <v>929</v>
      </c>
      <c r="B14" s="546"/>
    </row>
    <row r="15" spans="1:11" ht="32.25" customHeight="1">
      <c r="A15" s="1590" t="s">
        <v>930</v>
      </c>
      <c r="B15" s="1590"/>
      <c r="C15" s="1590"/>
      <c r="D15" s="1590"/>
      <c r="E15" s="1590"/>
      <c r="F15" s="1590"/>
      <c r="G15" s="1591"/>
    </row>
    <row r="16" spans="1:11" ht="30" customHeight="1">
      <c r="A16" s="1590" t="s">
        <v>931</v>
      </c>
      <c r="B16" s="1590"/>
      <c r="C16" s="1590"/>
      <c r="D16" s="1590"/>
      <c r="E16" s="1590"/>
      <c r="F16" s="1590"/>
      <c r="G16" s="1591"/>
    </row>
    <row r="17" spans="1:7">
      <c r="A17" s="1590" t="s">
        <v>932</v>
      </c>
      <c r="B17" s="1590"/>
      <c r="C17" s="1590"/>
      <c r="D17" s="1590"/>
      <c r="E17" s="1590"/>
      <c r="F17" s="1590"/>
      <c r="G17" s="1591"/>
    </row>
    <row r="18" spans="1:7">
      <c r="A18" s="1590" t="s">
        <v>933</v>
      </c>
      <c r="B18" s="1590"/>
      <c r="C18" s="1590"/>
      <c r="D18" s="1590"/>
      <c r="E18" s="1590"/>
      <c r="F18" s="1590"/>
      <c r="G18" s="1590"/>
    </row>
    <row r="19" spans="1:7" ht="31.5" customHeight="1">
      <c r="A19" s="1590"/>
      <c r="B19" s="1590"/>
      <c r="C19" s="1590"/>
      <c r="D19" s="1590"/>
      <c r="E19" s="1590"/>
      <c r="F19" s="1590"/>
      <c r="G19" s="1590"/>
    </row>
    <row r="20" spans="1:7">
      <c r="A20" s="1373"/>
      <c r="B20" s="1373"/>
      <c r="C20" s="1373"/>
      <c r="D20" s="1373"/>
      <c r="E20" s="1373"/>
      <c r="F20" s="1373"/>
      <c r="G20" s="1373"/>
    </row>
  </sheetData>
  <mergeCells count="9">
    <mergeCell ref="A18:G18"/>
    <mergeCell ref="A19:G19"/>
    <mergeCell ref="A17:G17"/>
    <mergeCell ref="A15:G15"/>
    <mergeCell ref="A1:G1"/>
    <mergeCell ref="A2:F2"/>
    <mergeCell ref="A3:F3"/>
    <mergeCell ref="A16:G16"/>
    <mergeCell ref="A13:G13"/>
  </mergeCells>
  <printOptions headings="1"/>
  <pageMargins left="0.7" right="0.7" top="0.75" bottom="0.75" header="0.3" footer="0.3"/>
  <pageSetup scale="54" orientation="portrait" r:id="rId1"/>
  <customProperties>
    <customPr name="_pios_id" r:id="rId2"/>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AAD3C-5A78-43A9-9134-62151BABCFC5}">
  <sheetPr>
    <pageSetUpPr fitToPage="1"/>
  </sheetPr>
  <dimension ref="A1:J13"/>
  <sheetViews>
    <sheetView tabSelected="1" view="pageBreakPreview" zoomScaleNormal="69" zoomScaleSheetLayoutView="100" workbookViewId="0">
      <selection activeCell="A20" sqref="A20:M20"/>
    </sheetView>
  </sheetViews>
  <sheetFormatPr defaultColWidth="9.453125" defaultRowHeight="12.5"/>
  <cols>
    <col min="1" max="1" width="58.453125" customWidth="1"/>
    <col min="2" max="2" width="19.54296875" customWidth="1"/>
    <col min="3" max="3" width="109.453125" customWidth="1"/>
  </cols>
  <sheetData>
    <row r="1" spans="1:10" ht="15.5">
      <c r="A1" s="1587" t="s">
        <v>934</v>
      </c>
      <c r="B1" s="1587"/>
      <c r="C1" s="1587"/>
      <c r="D1" s="1403"/>
      <c r="E1" s="1403"/>
      <c r="F1" s="1403"/>
      <c r="G1" s="1403"/>
      <c r="H1" s="1403"/>
      <c r="I1" s="1403"/>
      <c r="J1" s="1403"/>
    </row>
    <row r="2" spans="1:10" ht="15.5">
      <c r="A2" s="1512" t="s">
        <v>1</v>
      </c>
      <c r="B2" s="1512"/>
      <c r="C2" s="1512"/>
      <c r="D2" s="1404"/>
      <c r="E2" s="1404"/>
      <c r="F2" s="1404"/>
      <c r="G2" s="1404"/>
      <c r="H2" s="1404"/>
      <c r="I2" s="1404"/>
      <c r="J2" s="1404"/>
    </row>
    <row r="3" spans="1:10" ht="15.5">
      <c r="A3" s="1594" t="s">
        <v>1255</v>
      </c>
      <c r="B3" s="1512"/>
      <c r="C3" s="1512"/>
      <c r="D3" s="1404"/>
      <c r="E3" s="1404"/>
      <c r="F3" s="1404"/>
      <c r="G3" s="1404"/>
      <c r="H3" s="1404"/>
      <c r="I3" s="1404"/>
      <c r="J3" s="1404"/>
    </row>
    <row r="4" spans="1:10" ht="17.25" customHeight="1" thickBot="1"/>
    <row r="5" spans="1:10" ht="50.25" customHeight="1" thickBot="1">
      <c r="A5" s="512" t="s">
        <v>935</v>
      </c>
      <c r="B5" s="513" t="s">
        <v>936</v>
      </c>
      <c r="C5" s="514" t="s">
        <v>937</v>
      </c>
    </row>
    <row r="6" spans="1:10">
      <c r="A6" s="515" t="s">
        <v>938</v>
      </c>
      <c r="B6" s="1306">
        <v>0</v>
      </c>
      <c r="C6" s="555"/>
    </row>
    <row r="7" spans="1:10">
      <c r="A7" s="515" t="s">
        <v>939</v>
      </c>
      <c r="B7" s="1306">
        <v>0</v>
      </c>
      <c r="C7" s="555"/>
    </row>
    <row r="8" spans="1:10" ht="30" customHeight="1">
      <c r="A8" s="515" t="s">
        <v>940</v>
      </c>
      <c r="B8" s="1306">
        <v>0</v>
      </c>
      <c r="C8" s="289"/>
    </row>
    <row r="9" spans="1:10">
      <c r="A9" s="515" t="s">
        <v>941</v>
      </c>
      <c r="B9" s="1306">
        <v>0</v>
      </c>
      <c r="C9" s="555"/>
    </row>
    <row r="10" spans="1:10" ht="25">
      <c r="A10" s="515" t="s">
        <v>942</v>
      </c>
      <c r="B10" s="1306">
        <v>6</v>
      </c>
      <c r="C10" s="555" t="s">
        <v>1266</v>
      </c>
    </row>
    <row r="11" spans="1:10" ht="338.5">
      <c r="A11" s="515" t="s">
        <v>943</v>
      </c>
      <c r="B11" s="1306">
        <f>102</f>
        <v>102</v>
      </c>
      <c r="C11" s="555" t="s">
        <v>944</v>
      </c>
    </row>
    <row r="12" spans="1:10" ht="126">
      <c r="A12" s="515" t="s">
        <v>945</v>
      </c>
      <c r="B12" s="1306">
        <v>38</v>
      </c>
      <c r="C12" s="1307" t="s">
        <v>946</v>
      </c>
    </row>
    <row r="13" spans="1:10" ht="25">
      <c r="A13" s="515" t="s">
        <v>947</v>
      </c>
      <c r="B13" s="1306">
        <v>0</v>
      </c>
      <c r="C13" s="555"/>
    </row>
  </sheetData>
  <mergeCells count="3">
    <mergeCell ref="A1:C1"/>
    <mergeCell ref="A2:C2"/>
    <mergeCell ref="A3:C3"/>
  </mergeCells>
  <printOptions headings="1"/>
  <pageMargins left="0.7" right="0.7" top="0.75" bottom="0.75" header="0.3" footer="0.3"/>
  <pageSetup scale="48" orientation="portrait" r:id="rId1"/>
  <customProperties>
    <customPr name="_pios_id" r:id="rId2"/>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2A294-9121-43D6-9EBC-96BE0CC7F8AF}">
  <sheetPr>
    <pageSetUpPr fitToPage="1"/>
  </sheetPr>
  <dimension ref="A1:P45"/>
  <sheetViews>
    <sheetView tabSelected="1" view="pageBreakPreview" zoomScaleNormal="90" zoomScaleSheetLayoutView="100" workbookViewId="0">
      <selection activeCell="A20" sqref="A20:M20"/>
    </sheetView>
  </sheetViews>
  <sheetFormatPr defaultColWidth="8.54296875" defaultRowHeight="12.5"/>
  <cols>
    <col min="1" max="1" width="38.453125" customWidth="1"/>
    <col min="2" max="2" width="14.453125" bestFit="1" customWidth="1"/>
    <col min="3" max="4" width="14.54296875" bestFit="1" customWidth="1"/>
    <col min="5" max="7" width="14.453125" customWidth="1"/>
    <col min="8" max="8" width="15.54296875" bestFit="1" customWidth="1"/>
    <col min="9" max="9" width="14.54296875" bestFit="1" customWidth="1"/>
    <col min="10" max="10" width="15.54296875" bestFit="1" customWidth="1"/>
    <col min="11" max="11" width="9.453125" customWidth="1"/>
    <col min="12" max="13" width="8.54296875" customWidth="1"/>
    <col min="14" max="14" width="12.54296875" bestFit="1" customWidth="1"/>
    <col min="15" max="15" width="18.81640625" bestFit="1" customWidth="1"/>
    <col min="16" max="16" width="9.54296875" bestFit="1" customWidth="1"/>
  </cols>
  <sheetData>
    <row r="1" spans="1:15" ht="15.5">
      <c r="A1" s="1410" t="s">
        <v>948</v>
      </c>
      <c r="B1" s="1410"/>
      <c r="C1" s="1410"/>
      <c r="D1" s="1410"/>
      <c r="E1" s="1410"/>
      <c r="F1" s="1410"/>
      <c r="G1" s="1410"/>
      <c r="H1" s="1410"/>
      <c r="I1" s="1410"/>
      <c r="J1" s="1410"/>
      <c r="K1" s="1410"/>
      <c r="L1" s="1410"/>
      <c r="M1" s="1410"/>
    </row>
    <row r="2" spans="1:15" ht="15.5">
      <c r="A2" s="1410" t="s">
        <v>1</v>
      </c>
      <c r="B2" s="1410"/>
      <c r="C2" s="1410"/>
      <c r="D2" s="1410"/>
      <c r="E2" s="1410"/>
      <c r="F2" s="1410"/>
      <c r="G2" s="1410"/>
      <c r="H2" s="1410"/>
      <c r="I2" s="1410"/>
      <c r="J2" s="1410"/>
      <c r="K2" s="1410"/>
      <c r="L2" s="1410"/>
      <c r="M2" s="1410"/>
    </row>
    <row r="3" spans="1:15" ht="15.5">
      <c r="A3" s="1595" t="s">
        <v>1255</v>
      </c>
      <c r="B3" s="1596"/>
      <c r="C3" s="1596"/>
      <c r="D3" s="1596"/>
      <c r="E3" s="1596"/>
      <c r="F3" s="1596"/>
      <c r="G3" s="1596"/>
      <c r="H3" s="1596"/>
      <c r="I3" s="1596"/>
      <c r="J3" s="1596"/>
      <c r="K3" s="1596"/>
      <c r="L3" s="1596"/>
      <c r="M3" s="1597"/>
    </row>
    <row r="4" spans="1:15" ht="13">
      <c r="A4" s="323"/>
      <c r="B4" s="1598" t="s">
        <v>29</v>
      </c>
      <c r="C4" s="1599"/>
      <c r="D4" s="1600"/>
      <c r="E4" s="1601" t="s">
        <v>949</v>
      </c>
      <c r="F4" s="1599"/>
      <c r="G4" s="1602"/>
      <c r="H4" s="1603" t="s">
        <v>950</v>
      </c>
      <c r="I4" s="1599"/>
      <c r="J4" s="1602"/>
      <c r="K4" s="1603" t="s">
        <v>5</v>
      </c>
      <c r="L4" s="1599"/>
      <c r="M4" s="1602"/>
    </row>
    <row r="5" spans="1:15" ht="13.5" thickBot="1">
      <c r="A5" s="400" t="s">
        <v>951</v>
      </c>
      <c r="B5" s="401" t="s">
        <v>7</v>
      </c>
      <c r="C5" s="402" t="s">
        <v>8</v>
      </c>
      <c r="D5" s="403" t="s">
        <v>9</v>
      </c>
      <c r="E5" s="404" t="s">
        <v>7</v>
      </c>
      <c r="F5" s="402" t="s">
        <v>8</v>
      </c>
      <c r="G5" s="405" t="s">
        <v>9</v>
      </c>
      <c r="H5" s="406" t="s">
        <v>7</v>
      </c>
      <c r="I5" s="402" t="s">
        <v>8</v>
      </c>
      <c r="J5" s="405" t="s">
        <v>9</v>
      </c>
      <c r="K5" s="401" t="s">
        <v>7</v>
      </c>
      <c r="L5" s="402" t="s">
        <v>8</v>
      </c>
      <c r="M5" s="405" t="s">
        <v>9</v>
      </c>
    </row>
    <row r="6" spans="1:15">
      <c r="A6" s="407" t="s">
        <v>952</v>
      </c>
      <c r="B6" s="862">
        <v>6642080</v>
      </c>
      <c r="C6" s="863">
        <v>1660520</v>
      </c>
      <c r="D6" s="864">
        <v>8302600</v>
      </c>
      <c r="E6" s="862">
        <v>161808.94399999999</v>
      </c>
      <c r="F6" s="863">
        <v>40452.235999999997</v>
      </c>
      <c r="G6" s="864">
        <f>E6+F6</f>
        <v>202261.18</v>
      </c>
      <c r="H6" s="865">
        <v>1871896.9679999999</v>
      </c>
      <c r="I6" s="863">
        <v>467974.24199999997</v>
      </c>
      <c r="J6" s="864">
        <f>H6+I6</f>
        <v>2339871.21</v>
      </c>
      <c r="K6" s="408">
        <f>H6/B6</f>
        <v>0.28182391178666921</v>
      </c>
      <c r="L6" s="409">
        <f>I6/C6</f>
        <v>0.28182391178666921</v>
      </c>
      <c r="M6" s="410">
        <f>J6/D6</f>
        <v>0.28182391178666921</v>
      </c>
      <c r="N6" s="140"/>
      <c r="O6" s="140"/>
    </row>
    <row r="7" spans="1:15">
      <c r="A7" s="411" t="s">
        <v>953</v>
      </c>
      <c r="B7" s="858">
        <v>760000</v>
      </c>
      <c r="C7" s="859">
        <v>190000</v>
      </c>
      <c r="D7" s="860">
        <v>950000</v>
      </c>
      <c r="E7" s="858">
        <v>37786.536</v>
      </c>
      <c r="F7" s="859">
        <v>9446.634</v>
      </c>
      <c r="G7" s="860">
        <f t="shared" ref="G7:G15" si="0">E7+F7</f>
        <v>47233.17</v>
      </c>
      <c r="H7" s="861">
        <v>264259.47200000001</v>
      </c>
      <c r="I7" s="859">
        <v>66064.868000000002</v>
      </c>
      <c r="J7" s="860">
        <f t="shared" ref="J7:J9" si="1">H7+I7</f>
        <v>330324.34000000003</v>
      </c>
      <c r="K7" s="339">
        <f t="shared" ref="K7:M9" si="2">H7/B7</f>
        <v>0.34770983157894736</v>
      </c>
      <c r="L7" s="312">
        <f t="shared" si="2"/>
        <v>0.34770983157894736</v>
      </c>
      <c r="M7" s="412">
        <f t="shared" si="2"/>
        <v>0.34770983157894741</v>
      </c>
      <c r="N7" s="1014"/>
      <c r="O7" s="140"/>
    </row>
    <row r="8" spans="1:15">
      <c r="A8" s="411" t="s">
        <v>954</v>
      </c>
      <c r="B8" s="858">
        <v>1304800</v>
      </c>
      <c r="C8" s="859">
        <v>326200</v>
      </c>
      <c r="D8" s="860">
        <v>1631000</v>
      </c>
      <c r="E8" s="858">
        <v>76941.799999999988</v>
      </c>
      <c r="F8" s="859">
        <v>19235.449999999997</v>
      </c>
      <c r="G8" s="860">
        <f>E8+F8</f>
        <v>96177.249999999985</v>
      </c>
      <c r="H8" s="861">
        <v>519468.34400000004</v>
      </c>
      <c r="I8" s="859">
        <v>129867.08600000001</v>
      </c>
      <c r="J8" s="860">
        <f t="shared" si="1"/>
        <v>649335.43000000005</v>
      </c>
      <c r="K8" s="339">
        <f t="shared" si="2"/>
        <v>0.39812104843654206</v>
      </c>
      <c r="L8" s="312">
        <f t="shared" si="2"/>
        <v>0.39812104843654206</v>
      </c>
      <c r="M8" s="412">
        <f t="shared" si="2"/>
        <v>0.39812104843654206</v>
      </c>
      <c r="N8" s="1014"/>
      <c r="O8" s="140"/>
    </row>
    <row r="9" spans="1:15">
      <c r="A9" s="413" t="s">
        <v>955</v>
      </c>
      <c r="B9" s="858">
        <v>982000</v>
      </c>
      <c r="C9" s="859">
        <v>245500</v>
      </c>
      <c r="D9" s="860">
        <v>1227500</v>
      </c>
      <c r="E9" s="858">
        <v>60062.184000000001</v>
      </c>
      <c r="F9" s="859">
        <v>15015.546</v>
      </c>
      <c r="G9" s="860">
        <f t="shared" si="0"/>
        <v>75077.73</v>
      </c>
      <c r="H9" s="861">
        <v>637183.4</v>
      </c>
      <c r="I9" s="861">
        <v>159295.85</v>
      </c>
      <c r="J9" s="860">
        <f t="shared" si="1"/>
        <v>796479.25</v>
      </c>
      <c r="K9" s="339">
        <f t="shared" si="2"/>
        <v>0.64886293279022411</v>
      </c>
      <c r="L9" s="312">
        <f t="shared" si="2"/>
        <v>0.64886293279022411</v>
      </c>
      <c r="M9" s="412">
        <f t="shared" si="2"/>
        <v>0.648862932790224</v>
      </c>
      <c r="N9" s="148"/>
      <c r="O9" s="140"/>
    </row>
    <row r="10" spans="1:15">
      <c r="A10" s="411" t="s">
        <v>956</v>
      </c>
      <c r="B10" s="858">
        <v>420000</v>
      </c>
      <c r="C10" s="859">
        <v>105000</v>
      </c>
      <c r="D10" s="860">
        <v>525000</v>
      </c>
      <c r="E10" s="858">
        <v>-57180.807999999997</v>
      </c>
      <c r="F10" s="859">
        <v>-14295.201999999999</v>
      </c>
      <c r="G10" s="860">
        <f>E10+F10</f>
        <v>-71476.009999999995</v>
      </c>
      <c r="H10" s="861">
        <v>101104.336</v>
      </c>
      <c r="I10" s="861">
        <v>25276.083999999999</v>
      </c>
      <c r="J10" s="860">
        <f t="shared" ref="J10:J15" si="3">H10+I10</f>
        <v>126380.42</v>
      </c>
      <c r="K10" s="339">
        <f t="shared" ref="K10:M10" si="4">H10/B10</f>
        <v>0.2407246095238095</v>
      </c>
      <c r="L10" s="312">
        <f t="shared" si="4"/>
        <v>0.2407246095238095</v>
      </c>
      <c r="M10" s="412">
        <f t="shared" si="4"/>
        <v>0.24072460952380953</v>
      </c>
      <c r="N10" s="148"/>
      <c r="O10" s="140"/>
    </row>
    <row r="11" spans="1:15">
      <c r="A11" s="411" t="s">
        <v>957</v>
      </c>
      <c r="B11" s="858">
        <v>60000</v>
      </c>
      <c r="C11" s="859">
        <v>15000</v>
      </c>
      <c r="D11" s="860">
        <v>75000</v>
      </c>
      <c r="E11" s="858">
        <v>0</v>
      </c>
      <c r="F11" s="859">
        <v>0</v>
      </c>
      <c r="G11" s="860">
        <f>E11+F11</f>
        <v>0</v>
      </c>
      <c r="H11" s="861">
        <v>-16.928000000000001</v>
      </c>
      <c r="I11" s="861">
        <v>-4.2320000000000002</v>
      </c>
      <c r="J11" s="860">
        <f t="shared" ref="J11" si="5">H11+I11</f>
        <v>-21.16</v>
      </c>
      <c r="K11" s="339">
        <f t="shared" ref="K11:M12" si="6">H11/B11</f>
        <v>-2.8213333333333332E-4</v>
      </c>
      <c r="L11" s="312">
        <f t="shared" si="6"/>
        <v>-2.8213333333333332E-4</v>
      </c>
      <c r="M11" s="412">
        <f t="shared" si="6"/>
        <v>-2.8213333333333332E-4</v>
      </c>
      <c r="N11" s="148"/>
      <c r="O11" s="140"/>
    </row>
    <row r="12" spans="1:15">
      <c r="A12" s="411" t="s">
        <v>958</v>
      </c>
      <c r="B12" s="858">
        <v>160000</v>
      </c>
      <c r="C12" s="859">
        <v>40000</v>
      </c>
      <c r="D12" s="860">
        <v>200000</v>
      </c>
      <c r="E12" s="858">
        <v>25763.200000000001</v>
      </c>
      <c r="F12" s="859">
        <v>6440.8</v>
      </c>
      <c r="G12" s="860">
        <f t="shared" si="0"/>
        <v>32204</v>
      </c>
      <c r="H12" s="861">
        <v>101649.4</v>
      </c>
      <c r="I12" s="859">
        <v>25412.35</v>
      </c>
      <c r="J12" s="860">
        <f t="shared" si="3"/>
        <v>127061.75</v>
      </c>
      <c r="K12" s="339">
        <f t="shared" si="6"/>
        <v>0.63530874999999998</v>
      </c>
      <c r="L12" s="312">
        <f t="shared" si="6"/>
        <v>0.63530874999999998</v>
      </c>
      <c r="M12" s="412">
        <f t="shared" si="6"/>
        <v>0.63530874999999998</v>
      </c>
      <c r="N12" s="148"/>
      <c r="O12" s="140"/>
    </row>
    <row r="13" spans="1:15">
      <c r="A13" s="411" t="s">
        <v>49</v>
      </c>
      <c r="B13" s="858">
        <v>332560</v>
      </c>
      <c r="C13" s="859">
        <v>83140</v>
      </c>
      <c r="D13" s="860">
        <v>415700</v>
      </c>
      <c r="E13" s="858">
        <v>40182.216</v>
      </c>
      <c r="F13" s="859">
        <v>10045.554</v>
      </c>
      <c r="G13" s="860">
        <f t="shared" si="0"/>
        <v>50227.770000000004</v>
      </c>
      <c r="H13" s="861">
        <v>236831.76</v>
      </c>
      <c r="I13" s="859">
        <v>59207.94</v>
      </c>
      <c r="J13" s="860">
        <f>H13+I13</f>
        <v>296039.7</v>
      </c>
      <c r="K13" s="339">
        <f>H13/B13</f>
        <v>0.71214746211210012</v>
      </c>
      <c r="L13" s="312">
        <f t="shared" ref="K13:M15" si="7">I13/C13</f>
        <v>0.71214746211210012</v>
      </c>
      <c r="M13" s="412">
        <f t="shared" si="7"/>
        <v>0.71214746211210012</v>
      </c>
      <c r="N13" s="148"/>
      <c r="O13" s="140"/>
    </row>
    <row r="14" spans="1:15">
      <c r="A14" s="411" t="s">
        <v>50</v>
      </c>
      <c r="B14" s="858">
        <v>1017520</v>
      </c>
      <c r="C14" s="859">
        <v>254380</v>
      </c>
      <c r="D14" s="860">
        <v>1271900</v>
      </c>
      <c r="E14" s="858">
        <v>37478.016000000003</v>
      </c>
      <c r="F14" s="859">
        <v>9369.5040000000008</v>
      </c>
      <c r="G14" s="860">
        <f t="shared" si="0"/>
        <v>46847.520000000004</v>
      </c>
      <c r="H14" s="861">
        <v>324282.68800000002</v>
      </c>
      <c r="I14" s="859">
        <v>81070.672000000006</v>
      </c>
      <c r="J14" s="860">
        <f t="shared" si="3"/>
        <v>405353.36000000004</v>
      </c>
      <c r="K14" s="339">
        <f t="shared" si="7"/>
        <v>0.31869908011636139</v>
      </c>
      <c r="L14" s="312">
        <f t="shared" si="7"/>
        <v>0.31869908011636139</v>
      </c>
      <c r="M14" s="412">
        <f t="shared" si="7"/>
        <v>0.31869908011636139</v>
      </c>
      <c r="N14" s="148"/>
      <c r="O14" s="140"/>
    </row>
    <row r="15" spans="1:15">
      <c r="A15" s="411" t="s">
        <v>51</v>
      </c>
      <c r="B15" s="858">
        <v>151200</v>
      </c>
      <c r="C15" s="859">
        <v>37800</v>
      </c>
      <c r="D15" s="860">
        <v>189000</v>
      </c>
      <c r="E15" s="858">
        <v>2805.3760000000002</v>
      </c>
      <c r="F15" s="859">
        <v>701.34400000000005</v>
      </c>
      <c r="G15" s="860">
        <f t="shared" si="0"/>
        <v>3506.7200000000003</v>
      </c>
      <c r="H15" s="861">
        <v>9465.64</v>
      </c>
      <c r="I15" s="859">
        <v>2366.41</v>
      </c>
      <c r="J15" s="860">
        <f t="shared" si="3"/>
        <v>11832.05</v>
      </c>
      <c r="K15" s="339">
        <f t="shared" si="7"/>
        <v>6.2603439153439147E-2</v>
      </c>
      <c r="L15" s="312">
        <f t="shared" si="7"/>
        <v>6.2603439153439147E-2</v>
      </c>
      <c r="M15" s="412">
        <f t="shared" si="7"/>
        <v>6.2603439153439147E-2</v>
      </c>
      <c r="N15" s="148"/>
      <c r="O15" s="140"/>
    </row>
    <row r="16" spans="1:15">
      <c r="A16" s="413"/>
      <c r="B16" s="858"/>
      <c r="C16" s="859"/>
      <c r="D16" s="860"/>
      <c r="E16" s="858"/>
      <c r="F16" s="859"/>
      <c r="G16" s="860"/>
      <c r="H16" s="861"/>
      <c r="I16" s="859"/>
      <c r="J16" s="860"/>
      <c r="K16" s="340"/>
      <c r="L16" s="313"/>
      <c r="M16" s="414"/>
      <c r="N16" s="148"/>
      <c r="O16" s="140"/>
    </row>
    <row r="17" spans="1:16" ht="13">
      <c r="A17" s="415" t="s">
        <v>959</v>
      </c>
      <c r="B17" s="866">
        <f>SUM(B6:B15)</f>
        <v>11830160</v>
      </c>
      <c r="C17" s="867">
        <f>SUM(C6:C15)</f>
        <v>2957540</v>
      </c>
      <c r="D17" s="868">
        <f>SUM(D6:D15)</f>
        <v>14787700</v>
      </c>
      <c r="E17" s="866">
        <f>SUM(E6:E9,E10:E15)</f>
        <v>385647.46399999998</v>
      </c>
      <c r="F17" s="867">
        <f>SUM(F6:F9,F10:F15)</f>
        <v>96411.865999999995</v>
      </c>
      <c r="G17" s="868">
        <f t="shared" ref="G17" si="8">SUM(E17:F17)</f>
        <v>482059.32999999996</v>
      </c>
      <c r="H17" s="869">
        <f>SUM(H6:H9,H10:H15)</f>
        <v>4066125.0800000005</v>
      </c>
      <c r="I17" s="867">
        <f>SUM(I6:I9,I10:I15)</f>
        <v>1016531.2700000001</v>
      </c>
      <c r="J17" s="868">
        <f t="shared" ref="J17" si="9">SUM(H17:I17)</f>
        <v>5082656.3500000006</v>
      </c>
      <c r="K17" s="341">
        <f>H17/B17</f>
        <v>0.34370837587995434</v>
      </c>
      <c r="L17" s="314">
        <f>I17/C17</f>
        <v>0.34370837587995434</v>
      </c>
      <c r="M17" s="416">
        <f>J17/D17</f>
        <v>0.34370837587995434</v>
      </c>
      <c r="N17" s="148"/>
      <c r="O17" s="140"/>
    </row>
    <row r="18" spans="1:16">
      <c r="A18" s="413"/>
      <c r="B18" s="858"/>
      <c r="C18" s="859"/>
      <c r="D18" s="860"/>
      <c r="E18" s="858"/>
      <c r="F18" s="859"/>
      <c r="G18" s="860"/>
      <c r="H18" s="861"/>
      <c r="I18" s="859"/>
      <c r="J18" s="860"/>
      <c r="K18" s="340"/>
      <c r="L18" s="313"/>
      <c r="M18" s="414"/>
      <c r="N18" s="148"/>
      <c r="O18" s="140"/>
    </row>
    <row r="19" spans="1:16">
      <c r="A19" s="411" t="s">
        <v>960</v>
      </c>
      <c r="B19" s="1239">
        <v>564533600</v>
      </c>
      <c r="C19" s="859">
        <v>141133400</v>
      </c>
      <c r="D19" s="860">
        <v>705667000</v>
      </c>
      <c r="E19" s="1239">
        <v>102491736.94</v>
      </c>
      <c r="F19" s="859">
        <v>8627877.8899999987</v>
      </c>
      <c r="G19" s="860">
        <f t="shared" ref="G19" si="10">E19+F19</f>
        <v>111119614.83</v>
      </c>
      <c r="H19" s="858">
        <v>518221987.04000002</v>
      </c>
      <c r="I19" s="859">
        <v>107603356.26000001</v>
      </c>
      <c r="J19" s="860">
        <f t="shared" ref="J19" si="11">H19+I19</f>
        <v>625825343.30000007</v>
      </c>
      <c r="K19" s="339">
        <f>H19/B19</f>
        <v>0.91796482448520345</v>
      </c>
      <c r="L19" s="312">
        <f>I19/C19</f>
        <v>0.76242304273828876</v>
      </c>
      <c r="M19" s="412">
        <f>J19/D19</f>
        <v>0.88685646813582053</v>
      </c>
      <c r="O19" s="140"/>
    </row>
    <row r="20" spans="1:16">
      <c r="A20" s="413"/>
      <c r="B20" s="858"/>
      <c r="C20" s="859"/>
      <c r="D20" s="860"/>
      <c r="E20" s="858"/>
      <c r="F20" s="859"/>
      <c r="G20" s="860"/>
      <c r="H20" s="861"/>
      <c r="I20" s="859"/>
      <c r="J20" s="860"/>
      <c r="K20" s="340"/>
      <c r="L20" s="313"/>
      <c r="M20" s="414"/>
      <c r="N20" s="148"/>
      <c r="O20" s="140"/>
    </row>
    <row r="21" spans="1:16" s="9" customFormat="1" ht="27.75" customHeight="1" thickBot="1">
      <c r="A21" s="1054" t="s">
        <v>961</v>
      </c>
      <c r="B21" s="870">
        <f>+B17+B19</f>
        <v>576363760</v>
      </c>
      <c r="C21" s="871">
        <f>+C17+C19</f>
        <v>144090940</v>
      </c>
      <c r="D21" s="872">
        <f>+D17+D19</f>
        <v>720454700</v>
      </c>
      <c r="E21" s="870">
        <f t="shared" ref="E21:J21" si="12">SUM(E17,E19)</f>
        <v>102877384.404</v>
      </c>
      <c r="F21" s="871">
        <f t="shared" si="12"/>
        <v>8724289.7559999991</v>
      </c>
      <c r="G21" s="872">
        <f>SUM(G17,G19)</f>
        <v>111601674.16</v>
      </c>
      <c r="H21" s="873">
        <f t="shared" si="12"/>
        <v>522288112.12</v>
      </c>
      <c r="I21" s="871">
        <f t="shared" si="12"/>
        <v>108619887.53</v>
      </c>
      <c r="J21" s="872">
        <f t="shared" si="12"/>
        <v>630907999.6500001</v>
      </c>
      <c r="K21" s="417">
        <f>H21/B21</f>
        <v>0.90617791812587245</v>
      </c>
      <c r="L21" s="418">
        <f>I21/C21</f>
        <v>0.7538287107433681</v>
      </c>
      <c r="M21" s="419">
        <f>J21/D21</f>
        <v>0.87570807664937167</v>
      </c>
      <c r="N21" s="148"/>
      <c r="O21" s="1298"/>
    </row>
    <row r="22" spans="1:16" s="149" customFormat="1" ht="10">
      <c r="A22" s="426"/>
      <c r="B22" s="427"/>
      <c r="C22" s="428"/>
      <c r="D22" s="429"/>
      <c r="E22" s="430"/>
      <c r="F22" s="428"/>
      <c r="G22" s="431"/>
      <c r="H22" s="427"/>
      <c r="I22" s="428"/>
      <c r="J22" s="431"/>
      <c r="K22" s="427"/>
      <c r="L22" s="428"/>
      <c r="M22" s="432"/>
    </row>
    <row r="23" spans="1:16" s="149" customFormat="1">
      <c r="A23" s="411" t="s">
        <v>962</v>
      </c>
      <c r="B23" s="321"/>
      <c r="C23" s="150"/>
      <c r="D23" s="322"/>
      <c r="E23" s="319"/>
      <c r="F23" s="150"/>
      <c r="G23" s="320"/>
      <c r="H23" s="321"/>
      <c r="I23" s="150"/>
      <c r="J23" s="320"/>
      <c r="K23" s="321"/>
      <c r="L23" s="150"/>
      <c r="M23" s="433"/>
    </row>
    <row r="24" spans="1:16" s="149" customFormat="1" ht="12.75" customHeight="1">
      <c r="A24" s="434" t="s">
        <v>963</v>
      </c>
      <c r="B24" s="325" t="s">
        <v>964</v>
      </c>
      <c r="C24" s="151"/>
      <c r="D24" s="326"/>
      <c r="E24" s="874">
        <v>3008057.52</v>
      </c>
      <c r="F24" s="875"/>
      <c r="G24" s="876">
        <f>E24</f>
        <v>3008057.52</v>
      </c>
      <c r="H24" s="877">
        <v>13885360.59</v>
      </c>
      <c r="I24" s="878"/>
      <c r="J24" s="876">
        <f>H24</f>
        <v>13885360.59</v>
      </c>
      <c r="K24" s="342"/>
      <c r="L24" s="151"/>
      <c r="M24" s="435"/>
      <c r="O24" s="152"/>
    </row>
    <row r="25" spans="1:16" s="149" customFormat="1">
      <c r="A25" s="411" t="s">
        <v>965</v>
      </c>
      <c r="B25" s="325"/>
      <c r="C25" s="151"/>
      <c r="D25" s="326"/>
      <c r="E25" s="874">
        <v>10115899.119999999</v>
      </c>
      <c r="F25" s="879">
        <v>549266.09179424541</v>
      </c>
      <c r="G25" s="876">
        <f>E25+F25</f>
        <v>10665165.211794244</v>
      </c>
      <c r="H25" s="877">
        <v>59423497.719999991</v>
      </c>
      <c r="I25" s="879">
        <v>8287246.851863509</v>
      </c>
      <c r="J25" s="876">
        <f>H25+I25</f>
        <v>67710744.571863502</v>
      </c>
      <c r="K25" s="342"/>
      <c r="L25" s="151"/>
      <c r="M25" s="435"/>
      <c r="O25" s="152"/>
      <c r="P25" s="152"/>
    </row>
    <row r="26" spans="1:16" s="149" customFormat="1" ht="15.75" customHeight="1">
      <c r="A26" s="436" t="s">
        <v>966</v>
      </c>
      <c r="B26" s="325"/>
      <c r="C26" s="151"/>
      <c r="D26" s="326"/>
      <c r="E26" s="880"/>
      <c r="F26" s="875"/>
      <c r="G26" s="881"/>
      <c r="H26" s="882"/>
      <c r="I26" s="875"/>
      <c r="J26" s="881"/>
      <c r="K26" s="342"/>
      <c r="L26" s="151"/>
      <c r="M26" s="435"/>
      <c r="O26" s="152"/>
    </row>
    <row r="27" spans="1:16" s="149" customFormat="1">
      <c r="A27" s="437" t="s">
        <v>967</v>
      </c>
      <c r="B27" s="325"/>
      <c r="C27" s="151"/>
      <c r="D27" s="326"/>
      <c r="E27" s="880"/>
      <c r="F27" s="875"/>
      <c r="G27" s="881"/>
      <c r="H27" s="882"/>
      <c r="I27" s="875"/>
      <c r="J27" s="881"/>
      <c r="K27" s="342"/>
      <c r="L27" s="151"/>
      <c r="M27" s="435"/>
      <c r="O27" s="152"/>
    </row>
    <row r="28" spans="1:16" s="149" customFormat="1" ht="13.5" thickBot="1">
      <c r="A28" s="438" t="s">
        <v>968</v>
      </c>
      <c r="B28" s="439"/>
      <c r="C28" s="440"/>
      <c r="D28" s="441"/>
      <c r="E28" s="883">
        <f t="shared" ref="E28:J28" si="13">SUM(E24:E27)</f>
        <v>13123956.639999999</v>
      </c>
      <c r="F28" s="884">
        <f t="shared" si="13"/>
        <v>549266.09179424541</v>
      </c>
      <c r="G28" s="885">
        <f t="shared" si="13"/>
        <v>13673222.731794244</v>
      </c>
      <c r="H28" s="886">
        <f>SUM(H24:H27)</f>
        <v>73308858.309999987</v>
      </c>
      <c r="I28" s="884">
        <f t="shared" si="13"/>
        <v>8287246.851863509</v>
      </c>
      <c r="J28" s="885">
        <f t="shared" si="13"/>
        <v>81596105.161863506</v>
      </c>
      <c r="K28" s="442"/>
      <c r="L28" s="440"/>
      <c r="M28" s="443"/>
      <c r="O28" s="152"/>
    </row>
    <row r="29" spans="1:16" s="149" customFormat="1" ht="13">
      <c r="A29" s="420"/>
      <c r="B29" s="421"/>
      <c r="C29" s="422"/>
      <c r="D29" s="423"/>
      <c r="E29" s="424"/>
      <c r="F29" s="422"/>
      <c r="G29" s="425"/>
      <c r="H29" s="421"/>
      <c r="I29" s="422"/>
      <c r="J29" s="425"/>
      <c r="K29" s="421"/>
      <c r="L29" s="422"/>
      <c r="M29" s="425"/>
    </row>
    <row r="30" spans="1:16" s="149" customFormat="1" ht="12.75" customHeight="1">
      <c r="A30" s="324" t="s">
        <v>55</v>
      </c>
      <c r="B30" s="332"/>
      <c r="C30" s="333"/>
      <c r="D30" s="334"/>
      <c r="E30" s="335"/>
      <c r="F30" s="336"/>
      <c r="G30" s="337"/>
      <c r="H30" s="338"/>
      <c r="I30" s="336"/>
      <c r="J30" s="337"/>
      <c r="K30" s="343"/>
      <c r="L30" s="327"/>
      <c r="M30" s="328"/>
      <c r="N30" s="153"/>
      <c r="O30" s="152"/>
    </row>
    <row r="32" spans="1:16" ht="12" customHeight="1">
      <c r="A32" s="1489" t="s">
        <v>969</v>
      </c>
      <c r="B32" s="1489"/>
      <c r="C32" s="1489"/>
      <c r="D32" s="1489"/>
      <c r="E32" s="1489"/>
      <c r="F32" s="1489"/>
      <c r="G32" s="1489"/>
      <c r="H32" s="1489"/>
      <c r="I32" s="1489"/>
      <c r="J32" s="1489"/>
      <c r="K32" s="1489"/>
      <c r="L32" s="1489"/>
      <c r="M32" s="1489"/>
    </row>
    <row r="33" spans="1:16">
      <c r="A33" s="1429" t="s">
        <v>970</v>
      </c>
      <c r="B33" s="1429"/>
      <c r="C33" s="1429"/>
      <c r="D33" s="1429"/>
      <c r="E33" s="1429"/>
      <c r="F33" s="1429"/>
      <c r="G33" s="1429"/>
      <c r="H33" s="1429"/>
      <c r="I33" s="1429"/>
      <c r="J33" s="1429"/>
      <c r="K33" s="1429"/>
      <c r="L33" s="1429"/>
      <c r="M33" s="1429"/>
    </row>
    <row r="34" spans="1:16" ht="12.75" customHeight="1">
      <c r="A34" s="1429" t="s">
        <v>971</v>
      </c>
      <c r="B34" s="1429"/>
      <c r="C34" s="1429"/>
      <c r="D34" s="1429"/>
      <c r="E34" s="1429"/>
      <c r="F34" s="1429"/>
      <c r="G34" s="1429"/>
      <c r="H34" s="1429"/>
      <c r="I34" s="1429"/>
      <c r="J34" s="1429"/>
      <c r="K34" s="1429"/>
      <c r="L34" s="1429"/>
      <c r="M34" s="1429"/>
      <c r="O34" s="526"/>
    </row>
    <row r="35" spans="1:16" ht="12.75" customHeight="1">
      <c r="A35" s="1604" t="s">
        <v>972</v>
      </c>
      <c r="B35" s="1604"/>
      <c r="C35" s="1604"/>
      <c r="D35" s="1604"/>
      <c r="E35" s="1604"/>
      <c r="F35" s="1604"/>
      <c r="G35" s="1604"/>
      <c r="H35" s="1604"/>
      <c r="I35" s="1604"/>
      <c r="J35" s="1604"/>
      <c r="K35" s="1604"/>
      <c r="L35" s="1604"/>
      <c r="M35" s="1604"/>
      <c r="O35" s="526"/>
    </row>
    <row r="36" spans="1:16" ht="12.75" customHeight="1">
      <c r="A36" s="1604" t="s">
        <v>973</v>
      </c>
      <c r="B36" s="1604"/>
      <c r="C36" s="1604"/>
      <c r="D36" s="1604"/>
      <c r="E36" s="1604"/>
      <c r="F36" s="1604"/>
      <c r="G36" s="1604"/>
      <c r="H36" s="1604"/>
      <c r="I36" s="1604"/>
      <c r="J36" s="1604"/>
      <c r="K36" s="1604"/>
      <c r="L36" s="1604"/>
      <c r="M36" s="1604"/>
      <c r="O36" s="526"/>
    </row>
    <row r="37" spans="1:16" ht="12.75" customHeight="1">
      <c r="A37" s="1430" t="s">
        <v>974</v>
      </c>
      <c r="B37" s="1430"/>
      <c r="C37" s="1430"/>
      <c r="D37" s="1430"/>
      <c r="E37" s="1430"/>
      <c r="F37" s="1430"/>
      <c r="G37" s="1430"/>
      <c r="H37" s="1430"/>
      <c r="I37" s="1430"/>
      <c r="J37" s="1430"/>
      <c r="K37" s="1430"/>
      <c r="L37" s="1430"/>
      <c r="M37" s="1430"/>
    </row>
    <row r="38" spans="1:16" ht="27.75" customHeight="1">
      <c r="A38" s="1429" t="s">
        <v>975</v>
      </c>
      <c r="B38" s="1429"/>
      <c r="C38" s="1429"/>
      <c r="D38" s="1429"/>
      <c r="E38" s="1429"/>
      <c r="F38" s="1429"/>
      <c r="G38" s="1429"/>
      <c r="H38" s="1429"/>
      <c r="I38" s="1429"/>
      <c r="J38" s="1429"/>
      <c r="K38" s="1429"/>
      <c r="L38" s="1429"/>
      <c r="M38" s="1429"/>
    </row>
    <row r="39" spans="1:16">
      <c r="A39" s="1581"/>
      <c r="B39" s="1581"/>
      <c r="C39" s="1581"/>
      <c r="D39" s="1581"/>
      <c r="E39" s="1581"/>
      <c r="F39" s="1581"/>
      <c r="G39" s="1581"/>
      <c r="H39" s="1581"/>
      <c r="I39" s="1581"/>
      <c r="J39" s="1581"/>
      <c r="K39" s="1581"/>
      <c r="L39" s="1581"/>
      <c r="M39" s="1581"/>
      <c r="N39" s="177"/>
      <c r="O39" s="177"/>
      <c r="P39" s="177"/>
    </row>
    <row r="40" spans="1:16">
      <c r="A40" s="290" t="s">
        <v>976</v>
      </c>
    </row>
    <row r="41" spans="1:16" hidden="1"/>
    <row r="42" spans="1:16">
      <c r="B42" s="154"/>
      <c r="C42" s="154"/>
    </row>
    <row r="44" spans="1:16">
      <c r="B44" s="505"/>
    </row>
    <row r="45" spans="1:16">
      <c r="B45" s="598"/>
    </row>
  </sheetData>
  <mergeCells count="15">
    <mergeCell ref="A39:M39"/>
    <mergeCell ref="A38:M38"/>
    <mergeCell ref="A35:M35"/>
    <mergeCell ref="A32:M32"/>
    <mergeCell ref="A34:M34"/>
    <mergeCell ref="A33:M33"/>
    <mergeCell ref="A37:M37"/>
    <mergeCell ref="A36:M36"/>
    <mergeCell ref="A1:M1"/>
    <mergeCell ref="A2:M2"/>
    <mergeCell ref="A3:M3"/>
    <mergeCell ref="B4:D4"/>
    <mergeCell ref="E4:G4"/>
    <mergeCell ref="H4:J4"/>
    <mergeCell ref="K4:M4"/>
  </mergeCells>
  <printOptions headings="1"/>
  <pageMargins left="0.7" right="0.7" top="0.75" bottom="0.75" header="0.3" footer="0.3"/>
  <pageSetup scale="45" orientation="portrait" r:id="rId1"/>
  <customProperties>
    <customPr name="_pios_id" r:id="rId2"/>
  </customProperties>
  <ignoredErrors>
    <ignoredError sqref="G17" formula="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B34CB-1109-44F2-A8B5-B823C37199CD}">
  <sheetPr>
    <pageSetUpPr fitToPage="1"/>
  </sheetPr>
  <dimension ref="A1:AC30"/>
  <sheetViews>
    <sheetView tabSelected="1" view="pageBreakPreview" zoomScale="80" zoomScaleNormal="75" zoomScaleSheetLayoutView="80" workbookViewId="0">
      <selection activeCell="A20" sqref="A20:M20"/>
    </sheetView>
  </sheetViews>
  <sheetFormatPr defaultColWidth="9.453125" defaultRowHeight="12.5"/>
  <cols>
    <col min="1" max="1" width="14.453125" customWidth="1"/>
    <col min="2" max="2" width="8" bestFit="1" customWidth="1"/>
    <col min="3" max="3" width="8.453125" customWidth="1"/>
    <col min="4" max="4" width="13.54296875" customWidth="1"/>
    <col min="5" max="5" width="11.54296875" customWidth="1"/>
    <col min="6" max="6" width="10.453125" customWidth="1"/>
    <col min="7" max="7" width="9.1796875" bestFit="1" customWidth="1"/>
    <col min="8" max="8" width="8.54296875" customWidth="1"/>
    <col min="9" max="9" width="12.453125" customWidth="1"/>
    <col min="10" max="10" width="12" style="5" customWidth="1"/>
    <col min="11" max="11" width="12.453125" customWidth="1"/>
    <col min="12" max="12" width="12.54296875" customWidth="1"/>
    <col min="13" max="13" width="14" customWidth="1"/>
    <col min="14" max="14" width="12.453125" bestFit="1" customWidth="1"/>
    <col min="15" max="15" width="17.54296875" customWidth="1"/>
    <col min="16" max="16" width="13" customWidth="1"/>
    <col min="17" max="17" width="9.453125" customWidth="1"/>
    <col min="18" max="18" width="17" customWidth="1"/>
    <col min="19" max="19" width="9.453125" customWidth="1"/>
    <col min="20" max="20" width="14.453125" customWidth="1"/>
    <col min="21" max="21" width="10" customWidth="1"/>
    <col min="22" max="22" width="11.453125" customWidth="1"/>
    <col min="23" max="23" width="14.453125" customWidth="1"/>
    <col min="24" max="24" width="12.453125" customWidth="1"/>
    <col min="25" max="25" width="13.54296875" customWidth="1"/>
    <col min="26" max="26" width="13" customWidth="1"/>
    <col min="27" max="29" width="10.54296875" customWidth="1"/>
  </cols>
  <sheetData>
    <row r="1" spans="1:29" ht="15.5">
      <c r="A1" s="1410" t="s">
        <v>977</v>
      </c>
      <c r="B1" s="1410"/>
      <c r="C1" s="1410"/>
      <c r="D1" s="1410"/>
      <c r="E1" s="1410"/>
      <c r="F1" s="1410"/>
      <c r="G1" s="1410"/>
      <c r="H1" s="1410"/>
      <c r="I1" s="1410"/>
      <c r="J1" s="1410"/>
      <c r="K1" s="1410"/>
      <c r="L1" s="1410"/>
      <c r="M1" s="1410"/>
      <c r="N1" s="1410"/>
      <c r="O1" s="1410"/>
      <c r="P1" s="1410"/>
      <c r="Q1" s="1410"/>
      <c r="R1" s="1410"/>
      <c r="S1" s="1410"/>
      <c r="T1" s="1410"/>
      <c r="U1" s="1410"/>
      <c r="V1" s="1410"/>
      <c r="W1" s="1410"/>
      <c r="X1" s="1410"/>
      <c r="Y1" s="1410"/>
      <c r="Z1" s="1410"/>
      <c r="AA1" s="1410"/>
      <c r="AB1" s="1410"/>
      <c r="AC1" s="1410"/>
    </row>
    <row r="2" spans="1:29" ht="15.5">
      <c r="A2" s="1412" t="s">
        <v>1</v>
      </c>
      <c r="B2" s="1412"/>
      <c r="C2" s="1412"/>
      <c r="D2" s="1412"/>
      <c r="E2" s="1412"/>
      <c r="F2" s="1412"/>
      <c r="G2" s="1412"/>
      <c r="H2" s="1412"/>
      <c r="I2" s="1412"/>
      <c r="J2" s="1412"/>
      <c r="K2" s="1412"/>
      <c r="L2" s="1412"/>
      <c r="M2" s="1412"/>
      <c r="N2" s="1412"/>
      <c r="O2" s="1412"/>
      <c r="P2" s="1412"/>
      <c r="Q2" s="1412"/>
      <c r="R2" s="1412"/>
      <c r="S2" s="1412"/>
      <c r="T2" s="1412"/>
      <c r="U2" s="1412"/>
      <c r="V2" s="1412"/>
      <c r="W2" s="1412"/>
      <c r="X2" s="1412"/>
      <c r="Y2" s="1412"/>
      <c r="Z2" s="1412"/>
      <c r="AA2" s="1412"/>
      <c r="AB2" s="1412"/>
      <c r="AC2" s="1412"/>
    </row>
    <row r="3" spans="1:29" ht="16" thickBot="1">
      <c r="A3" s="1414" t="s">
        <v>1255</v>
      </c>
      <c r="B3" s="1414"/>
      <c r="C3" s="1414"/>
      <c r="D3" s="1414"/>
      <c r="E3" s="1414"/>
      <c r="F3" s="1414"/>
      <c r="G3" s="1414"/>
      <c r="H3" s="1414"/>
      <c r="I3" s="1414"/>
      <c r="J3" s="1414"/>
      <c r="K3" s="1414"/>
      <c r="L3" s="1414"/>
      <c r="M3" s="1414"/>
      <c r="N3" s="1414"/>
      <c r="O3" s="1414"/>
      <c r="P3" s="1414"/>
      <c r="Q3" s="1414"/>
      <c r="R3" s="1414"/>
      <c r="S3" s="1414"/>
      <c r="T3" s="1414"/>
      <c r="U3" s="1414"/>
      <c r="V3" s="1414"/>
      <c r="W3" s="1414"/>
      <c r="X3" s="1414"/>
      <c r="Y3" s="1414"/>
      <c r="Z3" s="1414"/>
      <c r="AA3" s="1414"/>
      <c r="AB3" s="1414"/>
      <c r="AC3" s="1414"/>
    </row>
    <row r="4" spans="1:29" ht="15.75" customHeight="1" thickBot="1">
      <c r="A4" s="1623"/>
      <c r="B4" s="1626" t="s">
        <v>978</v>
      </c>
      <c r="C4" s="1627"/>
      <c r="D4" s="1627"/>
      <c r="E4" s="1627"/>
      <c r="F4" s="1627"/>
      <c r="G4" s="1627"/>
      <c r="H4" s="1627"/>
      <c r="I4" s="1627"/>
      <c r="J4" s="1627"/>
      <c r="K4" s="1628"/>
      <c r="L4" s="1629" t="s">
        <v>979</v>
      </c>
      <c r="M4" s="1630"/>
      <c r="N4" s="1630"/>
      <c r="O4" s="1631"/>
      <c r="P4" s="1632" t="s">
        <v>980</v>
      </c>
      <c r="Q4" s="1421"/>
      <c r="R4" s="1421"/>
      <c r="S4" s="1421"/>
      <c r="T4" s="1421"/>
      <c r="U4" s="1633" t="s">
        <v>981</v>
      </c>
      <c r="V4" s="1634"/>
      <c r="W4" s="1620" t="s">
        <v>982</v>
      </c>
      <c r="X4" s="1611" t="s">
        <v>983</v>
      </c>
      <c r="Y4" s="1637" t="s">
        <v>984</v>
      </c>
      <c r="Z4" s="1606" t="s">
        <v>985</v>
      </c>
      <c r="AA4" s="1620" t="s">
        <v>986</v>
      </c>
      <c r="AB4" s="1611" t="s">
        <v>635</v>
      </c>
      <c r="AC4" s="1637" t="s">
        <v>634</v>
      </c>
    </row>
    <row r="5" spans="1:29" ht="15" customHeight="1">
      <c r="A5" s="1624"/>
      <c r="B5" s="1417" t="s">
        <v>987</v>
      </c>
      <c r="C5" s="1609"/>
      <c r="D5" s="1609"/>
      <c r="E5" s="1617"/>
      <c r="F5" s="1632" t="s">
        <v>988</v>
      </c>
      <c r="G5" s="1421"/>
      <c r="H5" s="1421"/>
      <c r="I5" s="1421"/>
      <c r="J5" s="1640"/>
      <c r="K5" s="1421" t="s">
        <v>989</v>
      </c>
      <c r="L5" s="1417" t="s">
        <v>990</v>
      </c>
      <c r="M5" s="1609" t="s">
        <v>991</v>
      </c>
      <c r="N5" s="1609" t="s">
        <v>992</v>
      </c>
      <c r="O5" s="1637" t="s">
        <v>993</v>
      </c>
      <c r="P5" s="1417" t="s">
        <v>994</v>
      </c>
      <c r="Q5" s="1609" t="s">
        <v>995</v>
      </c>
      <c r="R5" s="1609" t="s">
        <v>996</v>
      </c>
      <c r="S5" s="1611" t="s">
        <v>997</v>
      </c>
      <c r="T5" s="1617" t="s">
        <v>998</v>
      </c>
      <c r="U5" s="1417" t="s">
        <v>999</v>
      </c>
      <c r="V5" s="1615" t="s">
        <v>1000</v>
      </c>
      <c r="W5" s="1621"/>
      <c r="X5" s="1635"/>
      <c r="Y5" s="1638"/>
      <c r="Z5" s="1607"/>
      <c r="AA5" s="1621"/>
      <c r="AB5" s="1635"/>
      <c r="AC5" s="1638"/>
    </row>
    <row r="6" spans="1:29" ht="28.5" thickBot="1">
      <c r="A6" s="1625"/>
      <c r="B6" s="350" t="s">
        <v>1001</v>
      </c>
      <c r="C6" s="351" t="s">
        <v>1002</v>
      </c>
      <c r="D6" s="351" t="s">
        <v>1003</v>
      </c>
      <c r="E6" s="352" t="s">
        <v>1004</v>
      </c>
      <c r="F6" s="350" t="s">
        <v>1005</v>
      </c>
      <c r="G6" s="351" t="s">
        <v>1006</v>
      </c>
      <c r="H6" s="351" t="s">
        <v>1007</v>
      </c>
      <c r="I6" s="353" t="s">
        <v>1008</v>
      </c>
      <c r="J6" s="352" t="s">
        <v>1009</v>
      </c>
      <c r="K6" s="1641"/>
      <c r="L6" s="1419"/>
      <c r="M6" s="1610"/>
      <c r="N6" s="1610"/>
      <c r="O6" s="1639"/>
      <c r="P6" s="1419"/>
      <c r="Q6" s="1610"/>
      <c r="R6" s="1610"/>
      <c r="S6" s="1612"/>
      <c r="T6" s="1618"/>
      <c r="U6" s="1619"/>
      <c r="V6" s="1616"/>
      <c r="W6" s="1622"/>
      <c r="X6" s="1636"/>
      <c r="Y6" s="1639"/>
      <c r="Z6" s="1608"/>
      <c r="AA6" s="1622"/>
      <c r="AB6" s="1636"/>
      <c r="AC6" s="1639"/>
    </row>
    <row r="7" spans="1:29" ht="13">
      <c r="A7" s="354" t="s">
        <v>640</v>
      </c>
      <c r="B7" s="357">
        <v>0</v>
      </c>
      <c r="C7" s="163">
        <v>2955</v>
      </c>
      <c r="D7" s="163">
        <v>0</v>
      </c>
      <c r="E7" s="358">
        <f t="shared" ref="E7:E8" si="0">B7+C7+D7</f>
        <v>2955</v>
      </c>
      <c r="F7" s="357">
        <v>22084</v>
      </c>
      <c r="G7" s="163">
        <v>3165</v>
      </c>
      <c r="H7" s="163">
        <v>684</v>
      </c>
      <c r="I7" s="359">
        <v>44</v>
      </c>
      <c r="J7" s="360">
        <f t="shared" ref="J7:J8" si="1">F7+G7+H7+I7</f>
        <v>25977</v>
      </c>
      <c r="K7" s="361">
        <f t="shared" ref="K7:K12" si="2">E7+J7</f>
        <v>28932</v>
      </c>
      <c r="L7" s="357">
        <v>8374</v>
      </c>
      <c r="M7" s="163">
        <v>32743</v>
      </c>
      <c r="N7" s="362">
        <v>7621</v>
      </c>
      <c r="O7" s="363">
        <f t="shared" ref="O7:O8" si="3">L7+M7+N7</f>
        <v>48738</v>
      </c>
      <c r="P7" s="364" t="s">
        <v>1010</v>
      </c>
      <c r="Q7" s="362">
        <v>32443</v>
      </c>
      <c r="R7" s="362">
        <v>8417</v>
      </c>
      <c r="S7" s="363">
        <v>10009</v>
      </c>
      <c r="T7" s="363">
        <f t="shared" ref="T7:T8" si="4">Q7+R7+S7</f>
        <v>50869</v>
      </c>
      <c r="U7" s="1200">
        <f t="shared" ref="U7" si="5">K7+O7</f>
        <v>77670</v>
      </c>
      <c r="V7" s="1201">
        <f t="shared" ref="V7" si="6">K7-T7</f>
        <v>-21937</v>
      </c>
      <c r="W7" s="1197">
        <v>1368455</v>
      </c>
      <c r="X7" s="163">
        <v>1439074</v>
      </c>
      <c r="Y7" s="387">
        <f t="shared" ref="Y7" si="7">W7/X7</f>
        <v>0.95092747141564649</v>
      </c>
      <c r="Z7" s="390">
        <v>5737907</v>
      </c>
      <c r="AA7" s="394">
        <v>859903</v>
      </c>
      <c r="AB7" s="391">
        <v>343681</v>
      </c>
      <c r="AC7" s="395">
        <v>164871</v>
      </c>
    </row>
    <row r="8" spans="1:29" ht="13">
      <c r="A8" s="355" t="s">
        <v>641</v>
      </c>
      <c r="B8" s="357">
        <v>0</v>
      </c>
      <c r="C8" s="163">
        <v>1374</v>
      </c>
      <c r="D8" s="167">
        <v>0</v>
      </c>
      <c r="E8" s="358">
        <f t="shared" si="0"/>
        <v>1374</v>
      </c>
      <c r="F8" s="367">
        <v>19465</v>
      </c>
      <c r="G8" s="167">
        <v>3090</v>
      </c>
      <c r="H8" s="167">
        <v>817</v>
      </c>
      <c r="I8" s="368">
        <v>45</v>
      </c>
      <c r="J8" s="360">
        <f t="shared" si="1"/>
        <v>23417</v>
      </c>
      <c r="K8" s="361">
        <f t="shared" si="2"/>
        <v>24791</v>
      </c>
      <c r="L8" s="367">
        <v>7780</v>
      </c>
      <c r="M8" s="167">
        <v>21322</v>
      </c>
      <c r="N8" s="369">
        <v>8375</v>
      </c>
      <c r="O8" s="363">
        <f t="shared" si="3"/>
        <v>37477</v>
      </c>
      <c r="P8" s="565" t="s">
        <v>1010</v>
      </c>
      <c r="Q8" s="369">
        <v>15182</v>
      </c>
      <c r="R8" s="369">
        <v>6581</v>
      </c>
      <c r="S8" s="363">
        <v>4990</v>
      </c>
      <c r="T8" s="363">
        <f t="shared" si="4"/>
        <v>26753</v>
      </c>
      <c r="U8" s="364">
        <f t="shared" ref="U8" si="8">K8+O8</f>
        <v>62268</v>
      </c>
      <c r="V8" s="365">
        <f t="shared" ref="V8" si="9">K8-T8</f>
        <v>-1962</v>
      </c>
      <c r="W8" s="1198">
        <f t="shared" ref="W8:W13" si="10">W7+V8</f>
        <v>1366493</v>
      </c>
      <c r="X8" s="163">
        <v>1439074</v>
      </c>
      <c r="Y8" s="387">
        <f t="shared" ref="Y8:Y13" si="11">W8/X8</f>
        <v>0.94956409468866787</v>
      </c>
      <c r="Z8" s="544">
        <v>5737907</v>
      </c>
      <c r="AA8" s="396">
        <v>858259</v>
      </c>
      <c r="AB8" s="392">
        <v>343787</v>
      </c>
      <c r="AC8" s="397">
        <v>164447</v>
      </c>
    </row>
    <row r="9" spans="1:29" ht="13">
      <c r="A9" s="355" t="s">
        <v>642</v>
      </c>
      <c r="B9" s="357">
        <v>0</v>
      </c>
      <c r="C9" s="163">
        <v>1678</v>
      </c>
      <c r="D9" s="167">
        <v>0</v>
      </c>
      <c r="E9" s="358">
        <f>B9+C9+D9</f>
        <v>1678</v>
      </c>
      <c r="F9" s="367">
        <v>20297</v>
      </c>
      <c r="G9" s="167">
        <v>4831</v>
      </c>
      <c r="H9" s="167">
        <v>715</v>
      </c>
      <c r="I9" s="368">
        <v>66</v>
      </c>
      <c r="J9" s="360">
        <f>F9+G9+H9+I9</f>
        <v>25909</v>
      </c>
      <c r="K9" s="361">
        <f t="shared" si="2"/>
        <v>27587</v>
      </c>
      <c r="L9" s="367">
        <v>11641</v>
      </c>
      <c r="M9" s="167">
        <v>19428</v>
      </c>
      <c r="N9" s="369">
        <v>8954</v>
      </c>
      <c r="O9" s="363">
        <f>L9+M9+N9</f>
        <v>40023</v>
      </c>
      <c r="P9" s="565" t="s">
        <v>1010</v>
      </c>
      <c r="Q9" s="369">
        <v>9220</v>
      </c>
      <c r="R9" s="369">
        <v>5204</v>
      </c>
      <c r="S9" s="363">
        <v>8161</v>
      </c>
      <c r="T9" s="363">
        <f>Q9+R9+S9</f>
        <v>22585</v>
      </c>
      <c r="U9" s="787">
        <f>K9+O9</f>
        <v>67610</v>
      </c>
      <c r="V9" s="1126">
        <f>K9-T9</f>
        <v>5002</v>
      </c>
      <c r="W9" s="1198">
        <f t="shared" si="10"/>
        <v>1371495</v>
      </c>
      <c r="X9" s="163">
        <v>1439074</v>
      </c>
      <c r="Y9" s="387">
        <f t="shared" si="11"/>
        <v>0.95303994096203526</v>
      </c>
      <c r="Z9" s="544">
        <v>5737907</v>
      </c>
      <c r="AA9" s="396">
        <v>861135</v>
      </c>
      <c r="AB9" s="392">
        <v>345266</v>
      </c>
      <c r="AC9" s="397">
        <v>165094</v>
      </c>
    </row>
    <row r="10" spans="1:29" ht="13">
      <c r="A10" s="355" t="s">
        <v>643</v>
      </c>
      <c r="B10" s="357">
        <v>0</v>
      </c>
      <c r="C10" s="163">
        <v>1661</v>
      </c>
      <c r="D10" s="167">
        <v>0</v>
      </c>
      <c r="E10" s="358">
        <f>B10+C10+D10</f>
        <v>1661</v>
      </c>
      <c r="F10" s="367">
        <v>17379</v>
      </c>
      <c r="G10" s="167">
        <v>4555</v>
      </c>
      <c r="H10" s="167">
        <v>453</v>
      </c>
      <c r="I10" s="368">
        <v>46</v>
      </c>
      <c r="J10" s="360">
        <f>F10+G10+H10+I10</f>
        <v>22433</v>
      </c>
      <c r="K10" s="361">
        <f t="shared" si="2"/>
        <v>24094</v>
      </c>
      <c r="L10" s="367">
        <v>18860</v>
      </c>
      <c r="M10" s="167">
        <v>17389</v>
      </c>
      <c r="N10" s="369">
        <v>5384</v>
      </c>
      <c r="O10" s="363">
        <f>L10+M10+N10</f>
        <v>41633</v>
      </c>
      <c r="P10" s="565" t="s">
        <v>1010</v>
      </c>
      <c r="Q10" s="369">
        <v>9186</v>
      </c>
      <c r="R10" s="369">
        <v>6344</v>
      </c>
      <c r="S10" s="363">
        <v>9710</v>
      </c>
      <c r="T10" s="363">
        <f>Q10+R10+S10</f>
        <v>25240</v>
      </c>
      <c r="U10" s="787">
        <f>K10+O10</f>
        <v>65727</v>
      </c>
      <c r="V10" s="1126">
        <f>K10-T10</f>
        <v>-1146</v>
      </c>
      <c r="W10" s="1198">
        <f t="shared" si="10"/>
        <v>1370349</v>
      </c>
      <c r="X10" s="163">
        <v>1439074</v>
      </c>
      <c r="Y10" s="387">
        <f t="shared" si="11"/>
        <v>0.95224359553435056</v>
      </c>
      <c r="Z10" s="544">
        <v>5737907</v>
      </c>
      <c r="AA10" s="396">
        <v>859854</v>
      </c>
      <c r="AB10" s="392">
        <v>345996</v>
      </c>
      <c r="AC10" s="397">
        <v>164499</v>
      </c>
    </row>
    <row r="11" spans="1:29" ht="13">
      <c r="A11" s="355" t="s">
        <v>644</v>
      </c>
      <c r="B11" s="357">
        <v>0</v>
      </c>
      <c r="C11" s="163">
        <v>1541</v>
      </c>
      <c r="D11" s="167">
        <v>0</v>
      </c>
      <c r="E11" s="358">
        <f>B11+C11+D11</f>
        <v>1541</v>
      </c>
      <c r="F11" s="367">
        <v>14770</v>
      </c>
      <c r="G11" s="167">
        <v>3587</v>
      </c>
      <c r="H11" s="167">
        <v>175</v>
      </c>
      <c r="I11" s="368">
        <v>80</v>
      </c>
      <c r="J11" s="360">
        <f>F11+G11+H11+I11</f>
        <v>18612</v>
      </c>
      <c r="K11" s="361">
        <f t="shared" si="2"/>
        <v>20153</v>
      </c>
      <c r="L11" s="367">
        <v>15146</v>
      </c>
      <c r="M11" s="167">
        <v>16302</v>
      </c>
      <c r="N11" s="369">
        <v>5711</v>
      </c>
      <c r="O11" s="363">
        <f>L11+M11+N11</f>
        <v>37159</v>
      </c>
      <c r="P11" s="1196" t="s">
        <v>1010</v>
      </c>
      <c r="Q11" s="369">
        <v>10046</v>
      </c>
      <c r="R11" s="369">
        <v>10370</v>
      </c>
      <c r="S11" s="363">
        <v>9917</v>
      </c>
      <c r="T11" s="363">
        <f>Q11+R11+S11</f>
        <v>30333</v>
      </c>
      <c r="U11" s="787">
        <f>K11+O11</f>
        <v>57312</v>
      </c>
      <c r="V11" s="1126">
        <f>K11-T11</f>
        <v>-10180</v>
      </c>
      <c r="W11" s="1198">
        <f t="shared" si="10"/>
        <v>1360169</v>
      </c>
      <c r="X11" s="163">
        <v>1439074</v>
      </c>
      <c r="Y11" s="387">
        <f t="shared" si="11"/>
        <v>0.94516960211914047</v>
      </c>
      <c r="Z11" s="544">
        <v>5737907</v>
      </c>
      <c r="AA11" s="396">
        <v>852703</v>
      </c>
      <c r="AB11" s="392">
        <v>344984</v>
      </c>
      <c r="AC11" s="397">
        <v>162482</v>
      </c>
    </row>
    <row r="12" spans="1:29" ht="13">
      <c r="A12" s="355" t="s">
        <v>645</v>
      </c>
      <c r="B12" s="357">
        <v>0</v>
      </c>
      <c r="C12" s="163">
        <v>1394</v>
      </c>
      <c r="D12" s="167">
        <v>0</v>
      </c>
      <c r="E12" s="358">
        <f>B12+C12+D12</f>
        <v>1394</v>
      </c>
      <c r="F12" s="367">
        <v>17467</v>
      </c>
      <c r="G12" s="167">
        <v>5157</v>
      </c>
      <c r="H12" s="167">
        <v>613</v>
      </c>
      <c r="I12" s="368">
        <v>84</v>
      </c>
      <c r="J12" s="360">
        <f>F12+G12+H12+I12</f>
        <v>23321</v>
      </c>
      <c r="K12" s="361">
        <f t="shared" si="2"/>
        <v>24715</v>
      </c>
      <c r="L12" s="367">
        <v>13053</v>
      </c>
      <c r="M12" s="167">
        <v>17447</v>
      </c>
      <c r="N12" s="369">
        <v>5064</v>
      </c>
      <c r="O12" s="363">
        <f>L12+M12+N12</f>
        <v>35564</v>
      </c>
      <c r="P12" s="370" t="s">
        <v>1010</v>
      </c>
      <c r="Q12" s="369">
        <v>8328</v>
      </c>
      <c r="R12" s="369">
        <v>10481</v>
      </c>
      <c r="S12" s="363">
        <v>8613</v>
      </c>
      <c r="T12" s="363">
        <f>Q12+R12+S12</f>
        <v>27422</v>
      </c>
      <c r="U12" s="787">
        <f>K12+O12</f>
        <v>60279</v>
      </c>
      <c r="V12" s="1126">
        <f>K12-T12</f>
        <v>-2707</v>
      </c>
      <c r="W12" s="1198">
        <f t="shared" si="10"/>
        <v>1357462</v>
      </c>
      <c r="X12" s="163">
        <v>1439074</v>
      </c>
      <c r="Y12" s="387">
        <f t="shared" si="11"/>
        <v>0.94328853137503699</v>
      </c>
      <c r="Z12" s="544">
        <v>5737907</v>
      </c>
      <c r="AA12" s="396">
        <v>850810</v>
      </c>
      <c r="AB12" s="392">
        <v>345626</v>
      </c>
      <c r="AC12" s="397">
        <v>161026</v>
      </c>
    </row>
    <row r="13" spans="1:29" ht="13">
      <c r="A13" s="355" t="s">
        <v>646</v>
      </c>
      <c r="B13" s="357">
        <v>0</v>
      </c>
      <c r="C13" s="163">
        <v>1503</v>
      </c>
      <c r="D13" s="167">
        <v>0</v>
      </c>
      <c r="E13" s="358">
        <f>B13+C13+D13</f>
        <v>1503</v>
      </c>
      <c r="F13" s="367">
        <v>19399</v>
      </c>
      <c r="G13" s="167">
        <v>6368</v>
      </c>
      <c r="H13" s="167">
        <v>383</v>
      </c>
      <c r="I13" s="368">
        <v>68</v>
      </c>
      <c r="J13" s="360">
        <f>F13+G13+H13+I13</f>
        <v>26218</v>
      </c>
      <c r="K13" s="361">
        <f>E13+J13</f>
        <v>27721</v>
      </c>
      <c r="L13" s="367">
        <v>12412</v>
      </c>
      <c r="M13" s="167">
        <v>18201</v>
      </c>
      <c r="N13" s="369">
        <v>5429</v>
      </c>
      <c r="O13" s="363">
        <f>L13+M13+N13</f>
        <v>36042</v>
      </c>
      <c r="P13" s="370" t="s">
        <v>1010</v>
      </c>
      <c r="Q13" s="369">
        <v>3894</v>
      </c>
      <c r="R13" s="369">
        <v>10662</v>
      </c>
      <c r="S13" s="363">
        <v>10046</v>
      </c>
      <c r="T13" s="363">
        <f>Q13+R13+S13</f>
        <v>24602</v>
      </c>
      <c r="U13" s="787">
        <f>K13+O13</f>
        <v>63763</v>
      </c>
      <c r="V13" s="1126">
        <f>K13-T13</f>
        <v>3119</v>
      </c>
      <c r="W13" s="1198">
        <f t="shared" si="10"/>
        <v>1360581</v>
      </c>
      <c r="X13" s="163">
        <v>1439074</v>
      </c>
      <c r="Y13" s="387">
        <f t="shared" si="11"/>
        <v>0.94545589733398006</v>
      </c>
      <c r="Z13" s="544">
        <v>5737907</v>
      </c>
      <c r="AA13" s="396">
        <v>853076</v>
      </c>
      <c r="AB13" s="392">
        <v>347665</v>
      </c>
      <c r="AC13" s="397">
        <v>159840</v>
      </c>
    </row>
    <row r="14" spans="1:29" ht="13">
      <c r="A14" s="355" t="s">
        <v>647</v>
      </c>
      <c r="B14" s="357"/>
      <c r="C14" s="163"/>
      <c r="D14" s="167"/>
      <c r="E14" s="358"/>
      <c r="F14" s="367"/>
      <c r="G14" s="167"/>
      <c r="H14" s="167"/>
      <c r="I14" s="368"/>
      <c r="J14" s="360"/>
      <c r="K14" s="361"/>
      <c r="L14" s="367"/>
      <c r="M14" s="167"/>
      <c r="N14" s="369"/>
      <c r="O14" s="363"/>
      <c r="P14" s="370"/>
      <c r="Q14" s="369"/>
      <c r="R14" s="369"/>
      <c r="S14" s="363"/>
      <c r="T14" s="363"/>
      <c r="U14" s="364"/>
      <c r="V14" s="365"/>
      <c r="W14" s="1198"/>
      <c r="X14" s="163"/>
      <c r="Y14" s="387"/>
      <c r="Z14" s="544"/>
      <c r="AA14" s="396"/>
      <c r="AB14" s="392"/>
      <c r="AC14" s="397"/>
    </row>
    <row r="15" spans="1:29" ht="13">
      <c r="A15" s="355" t="s">
        <v>648</v>
      </c>
      <c r="B15" s="357"/>
      <c r="C15" s="163"/>
      <c r="D15" s="167"/>
      <c r="E15" s="358"/>
      <c r="F15" s="367"/>
      <c r="G15" s="167"/>
      <c r="H15" s="167"/>
      <c r="I15" s="368"/>
      <c r="J15" s="360"/>
      <c r="K15" s="361"/>
      <c r="L15" s="367"/>
      <c r="M15" s="167"/>
      <c r="N15" s="369"/>
      <c r="O15" s="363"/>
      <c r="P15" s="370"/>
      <c r="Q15" s="369"/>
      <c r="R15" s="369"/>
      <c r="S15" s="363"/>
      <c r="T15" s="363"/>
      <c r="U15" s="364"/>
      <c r="V15" s="365"/>
      <c r="W15" s="1198"/>
      <c r="X15" s="163"/>
      <c r="Y15" s="387"/>
      <c r="Z15" s="544"/>
      <c r="AA15" s="396"/>
      <c r="AB15" s="392"/>
      <c r="AC15" s="397"/>
    </row>
    <row r="16" spans="1:29" ht="13">
      <c r="A16" s="355" t="s">
        <v>656</v>
      </c>
      <c r="B16" s="357"/>
      <c r="C16" s="163"/>
      <c r="D16" s="167"/>
      <c r="E16" s="358"/>
      <c r="F16" s="367"/>
      <c r="G16" s="167"/>
      <c r="H16" s="167"/>
      <c r="I16" s="368"/>
      <c r="J16" s="360"/>
      <c r="K16" s="361"/>
      <c r="L16" s="367"/>
      <c r="M16" s="167"/>
      <c r="N16" s="369"/>
      <c r="O16" s="363"/>
      <c r="P16" s="370"/>
      <c r="Q16" s="369"/>
      <c r="R16" s="369"/>
      <c r="S16" s="363"/>
      <c r="T16" s="363"/>
      <c r="U16" s="364"/>
      <c r="V16" s="365"/>
      <c r="W16" s="1198"/>
      <c r="X16" s="163"/>
      <c r="Y16" s="387"/>
      <c r="Z16" s="544"/>
      <c r="AA16" s="396"/>
      <c r="AB16" s="392"/>
      <c r="AC16" s="397"/>
    </row>
    <row r="17" spans="1:29" ht="13">
      <c r="A17" s="355" t="s">
        <v>650</v>
      </c>
      <c r="B17" s="357"/>
      <c r="C17" s="163"/>
      <c r="D17" s="167"/>
      <c r="E17" s="358"/>
      <c r="F17" s="367"/>
      <c r="G17" s="167"/>
      <c r="H17" s="167"/>
      <c r="I17" s="368"/>
      <c r="J17" s="360"/>
      <c r="K17" s="361"/>
      <c r="L17" s="367"/>
      <c r="M17" s="167"/>
      <c r="N17" s="369"/>
      <c r="O17" s="363"/>
      <c r="P17" s="370"/>
      <c r="Q17" s="369"/>
      <c r="R17" s="369"/>
      <c r="S17" s="363"/>
      <c r="T17" s="363"/>
      <c r="U17" s="364"/>
      <c r="V17" s="365"/>
      <c r="W17" s="1198"/>
      <c r="X17" s="163"/>
      <c r="Y17" s="387"/>
      <c r="Z17" s="544"/>
      <c r="AA17" s="396"/>
      <c r="AB17" s="392"/>
      <c r="AC17" s="397"/>
    </row>
    <row r="18" spans="1:29" ht="13.5" thickBot="1">
      <c r="A18" s="599" t="s">
        <v>651</v>
      </c>
      <c r="B18" s="1068"/>
      <c r="C18" s="163"/>
      <c r="D18" s="169"/>
      <c r="E18" s="358"/>
      <c r="F18" s="371"/>
      <c r="G18" s="169"/>
      <c r="H18" s="169"/>
      <c r="I18" s="372"/>
      <c r="J18" s="360"/>
      <c r="K18" s="361"/>
      <c r="L18" s="371"/>
      <c r="M18" s="169"/>
      <c r="N18" s="373"/>
      <c r="O18" s="363"/>
      <c r="P18" s="374"/>
      <c r="Q18" s="1063"/>
      <c r="R18" s="1063"/>
      <c r="S18" s="1065"/>
      <c r="T18" s="363"/>
      <c r="U18" s="787"/>
      <c r="V18" s="1126"/>
      <c r="W18" s="1199"/>
      <c r="X18" s="163"/>
      <c r="Y18" s="387"/>
      <c r="Z18" s="544"/>
      <c r="AA18" s="398"/>
      <c r="AB18" s="393"/>
      <c r="AC18" s="399"/>
    </row>
    <row r="19" spans="1:29" ht="13.5" thickBot="1">
      <c r="A19" s="1067" t="s">
        <v>1011</v>
      </c>
      <c r="B19" s="375">
        <f>SUM(B7:B18)</f>
        <v>0</v>
      </c>
      <c r="C19" s="1066">
        <f>SUM(C7:C18)</f>
        <v>12106</v>
      </c>
      <c r="D19" s="171">
        <v>0</v>
      </c>
      <c r="E19" s="1061">
        <f t="shared" ref="E19:V19" si="12">SUM(E7:E18)</f>
        <v>12106</v>
      </c>
      <c r="F19" s="1062">
        <f t="shared" si="12"/>
        <v>130861</v>
      </c>
      <c r="G19" s="1061">
        <f t="shared" si="12"/>
        <v>30753</v>
      </c>
      <c r="H19" s="1061">
        <f t="shared" si="12"/>
        <v>3840</v>
      </c>
      <c r="I19" s="171">
        <f>SUM(I7:I18)</f>
        <v>433</v>
      </c>
      <c r="J19" s="1060">
        <f t="shared" si="12"/>
        <v>165887</v>
      </c>
      <c r="K19" s="1061">
        <f t="shared" si="12"/>
        <v>177993</v>
      </c>
      <c r="L19" s="1062">
        <f t="shared" si="12"/>
        <v>87266</v>
      </c>
      <c r="M19" s="1061">
        <f t="shared" si="12"/>
        <v>142832</v>
      </c>
      <c r="N19" s="171">
        <f t="shared" si="12"/>
        <v>46538</v>
      </c>
      <c r="O19" s="1064">
        <f t="shared" si="12"/>
        <v>276636</v>
      </c>
      <c r="P19" s="1062">
        <f t="shared" si="12"/>
        <v>0</v>
      </c>
      <c r="Q19" s="1061">
        <f t="shared" si="12"/>
        <v>88299</v>
      </c>
      <c r="R19" s="1061">
        <f t="shared" si="12"/>
        <v>58059</v>
      </c>
      <c r="S19" s="171">
        <f t="shared" si="12"/>
        <v>61446</v>
      </c>
      <c r="T19" s="1064">
        <f t="shared" si="12"/>
        <v>207804</v>
      </c>
      <c r="U19" s="375">
        <f t="shared" si="12"/>
        <v>454629</v>
      </c>
      <c r="V19" s="1060">
        <f t="shared" si="12"/>
        <v>-29811</v>
      </c>
      <c r="W19" s="388">
        <f>W13</f>
        <v>1360581</v>
      </c>
      <c r="X19" s="377">
        <v>1439074</v>
      </c>
      <c r="Y19" s="389">
        <f t="shared" ref="Y19" si="13">W19/X19</f>
        <v>0.94545589733398006</v>
      </c>
      <c r="Z19" s="1058">
        <v>5737907</v>
      </c>
      <c r="AA19" s="1058">
        <v>853076</v>
      </c>
      <c r="AB19" s="1059">
        <v>347665</v>
      </c>
      <c r="AC19" s="1057">
        <v>159840</v>
      </c>
    </row>
    <row r="20" spans="1:29" ht="14">
      <c r="A20" s="155"/>
      <c r="B20" s="156"/>
      <c r="C20" s="156"/>
      <c r="D20" s="156"/>
      <c r="E20" s="156"/>
      <c r="F20" s="156"/>
      <c r="G20" s="156"/>
      <c r="H20" s="156"/>
      <c r="I20" s="156"/>
      <c r="J20" s="157"/>
      <c r="K20" s="156"/>
      <c r="L20" s="156"/>
      <c r="M20" s="156"/>
      <c r="N20" s="156"/>
      <c r="O20" s="156"/>
      <c r="P20" s="194"/>
      <c r="Q20" s="194"/>
      <c r="R20" s="194"/>
      <c r="S20" s="194"/>
      <c r="T20" s="194"/>
      <c r="U20" s="194"/>
      <c r="W20" s="194"/>
    </row>
    <row r="21" spans="1:29" ht="16.5">
      <c r="A21" s="1614" t="s">
        <v>1012</v>
      </c>
      <c r="B21" s="1614"/>
      <c r="C21" s="1614"/>
      <c r="D21" s="1614"/>
      <c r="E21" s="1614"/>
      <c r="F21" s="1614"/>
      <c r="G21" s="1614"/>
      <c r="H21" s="1614"/>
      <c r="I21" s="1614"/>
      <c r="J21" s="1614"/>
      <c r="K21" s="1614"/>
      <c r="L21" s="1614"/>
      <c r="M21" s="1614"/>
      <c r="N21" s="1614"/>
      <c r="O21" s="1614"/>
      <c r="V21" s="2"/>
      <c r="X21" s="856"/>
    </row>
    <row r="22" spans="1:29" ht="16.5">
      <c r="A22" s="1614" t="s">
        <v>1013</v>
      </c>
      <c r="B22" s="1614"/>
      <c r="C22" s="1614"/>
      <c r="D22" s="1614"/>
      <c r="E22" s="1614"/>
      <c r="F22" s="1614"/>
      <c r="G22" s="1614"/>
      <c r="H22" s="1614"/>
      <c r="I22" s="1614"/>
      <c r="J22" s="1614"/>
      <c r="K22" s="1614"/>
      <c r="L22" s="1614"/>
      <c r="M22" s="1614"/>
      <c r="N22" s="1614"/>
      <c r="O22" s="1614"/>
      <c r="W22" s="92"/>
    </row>
    <row r="23" spans="1:29" ht="16.5">
      <c r="A23" s="1614" t="s">
        <v>1014</v>
      </c>
      <c r="B23" s="1614"/>
      <c r="C23" s="1614"/>
      <c r="D23" s="1614"/>
      <c r="E23" s="1614"/>
      <c r="F23" s="1614"/>
      <c r="G23" s="1614"/>
      <c r="H23" s="1614"/>
      <c r="I23" s="1614"/>
      <c r="J23" s="1614"/>
      <c r="K23" s="1614"/>
      <c r="L23" s="1614"/>
      <c r="M23" s="1614"/>
      <c r="N23" s="1614"/>
      <c r="O23" s="1614"/>
    </row>
    <row r="24" spans="1:29" ht="17.25" customHeight="1">
      <c r="A24" s="211" t="s">
        <v>1015</v>
      </c>
      <c r="B24" s="211"/>
      <c r="C24" s="211"/>
      <c r="D24" s="211"/>
      <c r="E24" s="211"/>
      <c r="F24" s="211"/>
      <c r="G24" s="211"/>
      <c r="H24" s="211"/>
      <c r="I24" s="211"/>
      <c r="J24" s="211"/>
      <c r="K24" s="211"/>
      <c r="L24" s="211"/>
      <c r="M24" s="211"/>
      <c r="N24" s="211"/>
      <c r="O24" s="211"/>
      <c r="W24" s="92"/>
    </row>
    <row r="25" spans="1:29" ht="17.25" customHeight="1">
      <c r="A25" s="211" t="s">
        <v>1016</v>
      </c>
      <c r="B25" s="211"/>
      <c r="C25" s="211"/>
      <c r="D25" s="211"/>
      <c r="E25" s="211"/>
      <c r="F25" s="211"/>
      <c r="G25" s="211"/>
      <c r="H25" s="211"/>
      <c r="I25" s="211"/>
      <c r="J25" s="211"/>
      <c r="K25" s="211"/>
      <c r="L25" s="211"/>
      <c r="M25" s="211"/>
      <c r="N25" s="211"/>
      <c r="O25" s="211"/>
      <c r="W25" s="92"/>
    </row>
    <row r="26" spans="1:29" ht="16.5">
      <c r="A26" s="1605" t="s">
        <v>1017</v>
      </c>
      <c r="B26" s="1605"/>
      <c r="C26" s="1605"/>
      <c r="D26" s="1605"/>
      <c r="E26" s="1605"/>
      <c r="F26" s="1605"/>
      <c r="G26" s="1605"/>
      <c r="H26" s="1605"/>
      <c r="I26" s="1605"/>
      <c r="J26" s="1605"/>
      <c r="K26" s="1605"/>
      <c r="L26" s="1605"/>
      <c r="M26" s="1605"/>
      <c r="N26" s="1605"/>
      <c r="O26" s="1605"/>
      <c r="W26" s="92"/>
    </row>
    <row r="27" spans="1:29" ht="16.5">
      <c r="A27" s="194" t="s">
        <v>1018</v>
      </c>
      <c r="B27" s="194"/>
      <c r="C27" s="194"/>
      <c r="D27" s="194"/>
      <c r="E27" s="194"/>
      <c r="F27" s="194"/>
      <c r="G27" s="194"/>
      <c r="H27" s="194"/>
      <c r="I27" s="194"/>
      <c r="J27" s="194"/>
      <c r="K27" s="194"/>
      <c r="L27" s="194"/>
      <c r="M27" s="194"/>
      <c r="N27" s="194"/>
      <c r="O27" s="194"/>
      <c r="W27" s="92"/>
    </row>
    <row r="28" spans="1:29">
      <c r="A28" s="1613"/>
      <c r="B28" s="1613"/>
      <c r="C28" s="1613"/>
      <c r="D28" s="1613"/>
      <c r="E28" s="1613"/>
      <c r="F28" s="1613"/>
      <c r="G28" s="1613"/>
      <c r="H28" s="1613"/>
      <c r="I28" s="1613"/>
    </row>
    <row r="29" spans="1:29" ht="14">
      <c r="A29" s="1605" t="s">
        <v>1019</v>
      </c>
      <c r="B29" s="1605"/>
      <c r="C29" s="1605"/>
      <c r="D29" s="1605"/>
      <c r="E29" s="1605"/>
      <c r="F29" s="1605"/>
      <c r="G29" s="1605"/>
      <c r="H29" s="1605"/>
      <c r="I29" s="1605"/>
      <c r="J29" s="1605"/>
      <c r="K29" s="1605"/>
      <c r="L29" s="1605"/>
      <c r="M29" s="1605"/>
      <c r="N29" s="1605"/>
      <c r="O29" s="1605"/>
    </row>
    <row r="30" spans="1:29">
      <c r="T30" s="93"/>
    </row>
  </sheetData>
  <mergeCells count="35">
    <mergeCell ref="A3:AC3"/>
    <mergeCell ref="AC4:AC6"/>
    <mergeCell ref="AB4:AB6"/>
    <mergeCell ref="A22:O22"/>
    <mergeCell ref="N5:N6"/>
    <mergeCell ref="O5:O6"/>
    <mergeCell ref="A1:AC1"/>
    <mergeCell ref="A2:AC2"/>
    <mergeCell ref="AA4:AA6"/>
    <mergeCell ref="A4:A6"/>
    <mergeCell ref="B4:K4"/>
    <mergeCell ref="L4:O4"/>
    <mergeCell ref="P4:T4"/>
    <mergeCell ref="U4:V4"/>
    <mergeCell ref="W4:W6"/>
    <mergeCell ref="X4:X6"/>
    <mergeCell ref="Y4:Y6"/>
    <mergeCell ref="B5:E5"/>
    <mergeCell ref="F5:J5"/>
    <mergeCell ref="K5:K6"/>
    <mergeCell ref="L5:L6"/>
    <mergeCell ref="P5:P6"/>
    <mergeCell ref="A29:O29"/>
    <mergeCell ref="Z4:Z6"/>
    <mergeCell ref="A26:O26"/>
    <mergeCell ref="Q5:Q6"/>
    <mergeCell ref="S5:S6"/>
    <mergeCell ref="A28:I28"/>
    <mergeCell ref="A23:O23"/>
    <mergeCell ref="V5:V6"/>
    <mergeCell ref="R5:R6"/>
    <mergeCell ref="T5:T6"/>
    <mergeCell ref="M5:M6"/>
    <mergeCell ref="U5:U6"/>
    <mergeCell ref="A21:O21"/>
  </mergeCells>
  <printOptions headings="1"/>
  <pageMargins left="0.7" right="0.7" top="0.75" bottom="0.75" header="0.3" footer="0.3"/>
  <pageSetup scale="26" orientation="portrait" r:id="rId1"/>
  <customProperties>
    <customPr name="_pios_id" r:id="rId2"/>
  </customPropertie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9B229-3E5D-4532-B53A-CC2872E44323}">
  <sheetPr>
    <pageSetUpPr fitToPage="1"/>
  </sheetPr>
  <dimension ref="A1:L48"/>
  <sheetViews>
    <sheetView tabSelected="1" view="pageBreakPreview" topLeftCell="A2" zoomScale="90" zoomScaleNormal="80" zoomScaleSheetLayoutView="90" workbookViewId="0">
      <selection activeCell="A20" sqref="A20:M20"/>
    </sheetView>
  </sheetViews>
  <sheetFormatPr defaultColWidth="9.453125" defaultRowHeight="12.5"/>
  <cols>
    <col min="1" max="1" width="12.453125" bestFit="1" customWidth="1"/>
    <col min="2" max="2" width="12.54296875" customWidth="1"/>
    <col min="3" max="3" width="14.453125" customWidth="1"/>
    <col min="4" max="4" width="12.54296875" customWidth="1"/>
    <col min="5" max="6" width="13.54296875" customWidth="1"/>
    <col min="7" max="9" width="14.54296875" customWidth="1"/>
  </cols>
  <sheetData>
    <row r="1" spans="1:12" ht="15.5">
      <c r="A1" s="1645" t="s">
        <v>1020</v>
      </c>
      <c r="B1" s="1646"/>
      <c r="C1" s="1646"/>
      <c r="D1" s="1646"/>
      <c r="E1" s="1646"/>
      <c r="F1" s="1646"/>
      <c r="G1" s="1646"/>
      <c r="H1" s="1646"/>
      <c r="I1" s="1647"/>
    </row>
    <row r="2" spans="1:12" ht="15.5">
      <c r="A2" s="1648" t="s">
        <v>1</v>
      </c>
      <c r="B2" s="1413"/>
      <c r="C2" s="1413"/>
      <c r="D2" s="1413"/>
      <c r="E2" s="1413"/>
      <c r="F2" s="1413"/>
      <c r="G2" s="1413"/>
      <c r="H2" s="1413"/>
      <c r="I2" s="1413"/>
    </row>
    <row r="3" spans="1:12" ht="16.5" customHeight="1" thickBot="1">
      <c r="A3" s="1649" t="s">
        <v>1255</v>
      </c>
      <c r="B3" s="1650"/>
      <c r="C3" s="1650"/>
      <c r="D3" s="1650"/>
      <c r="E3" s="1650"/>
      <c r="F3" s="1650"/>
      <c r="G3" s="1650"/>
      <c r="H3" s="1650"/>
      <c r="I3" s="1651"/>
    </row>
    <row r="4" spans="1:12" ht="75" customHeight="1" thickBot="1">
      <c r="A4" s="158" t="s">
        <v>655</v>
      </c>
      <c r="B4" s="159" t="s">
        <v>1021</v>
      </c>
      <c r="C4" s="159" t="s">
        <v>1022</v>
      </c>
      <c r="D4" s="160" t="s">
        <v>1023</v>
      </c>
      <c r="E4" s="159" t="s">
        <v>1024</v>
      </c>
      <c r="F4" s="159" t="s">
        <v>1025</v>
      </c>
      <c r="G4" s="159" t="s">
        <v>1026</v>
      </c>
      <c r="H4" s="160" t="s">
        <v>1027</v>
      </c>
      <c r="I4" s="161" t="s">
        <v>1028</v>
      </c>
    </row>
    <row r="5" spans="1:12" ht="13">
      <c r="A5" s="162" t="s">
        <v>640</v>
      </c>
      <c r="B5" s="163">
        <v>1368455</v>
      </c>
      <c r="C5" s="1202">
        <v>10307</v>
      </c>
      <c r="D5" s="164">
        <f t="shared" ref="D5:D10" si="0">C5/B5</f>
        <v>7.5318516136811224E-3</v>
      </c>
      <c r="E5" s="1222">
        <v>8056</v>
      </c>
      <c r="F5" s="1202">
        <v>155</v>
      </c>
      <c r="G5" s="163">
        <f>E5+F5</f>
        <v>8211</v>
      </c>
      <c r="H5" s="164">
        <f>G5/C5</f>
        <v>0.79664305811584357</v>
      </c>
      <c r="I5" s="165">
        <f>G5/B5</f>
        <v>6.0001973027976807E-3</v>
      </c>
    </row>
    <row r="6" spans="1:12" ht="13">
      <c r="A6" s="166" t="s">
        <v>641</v>
      </c>
      <c r="B6" s="163">
        <v>1366493</v>
      </c>
      <c r="C6" s="1202">
        <v>10100</v>
      </c>
      <c r="D6" s="164">
        <f t="shared" si="0"/>
        <v>7.3911831235139881E-3</v>
      </c>
      <c r="E6" s="1222">
        <v>7837</v>
      </c>
      <c r="F6" s="1202">
        <v>215</v>
      </c>
      <c r="G6" s="163">
        <f>E6+F6</f>
        <v>8052</v>
      </c>
      <c r="H6" s="164">
        <f>G6/C6</f>
        <v>0.79722772277227727</v>
      </c>
      <c r="I6" s="165">
        <f>G6/B6</f>
        <v>5.892456090151944E-3</v>
      </c>
    </row>
    <row r="7" spans="1:12" ht="13">
      <c r="A7" s="166" t="s">
        <v>642</v>
      </c>
      <c r="B7" s="163">
        <v>1371495</v>
      </c>
      <c r="C7" s="1202">
        <v>10277</v>
      </c>
      <c r="D7" s="164">
        <f t="shared" si="0"/>
        <v>7.4932828774439573E-3</v>
      </c>
      <c r="E7" s="1222">
        <v>8065</v>
      </c>
      <c r="F7" s="1202">
        <v>200</v>
      </c>
      <c r="G7" s="163">
        <f>E7+F7</f>
        <v>8265</v>
      </c>
      <c r="H7" s="164">
        <f>G7/C7</f>
        <v>0.80422302228276732</v>
      </c>
      <c r="I7" s="165">
        <f>G7/B7</f>
        <v>6.0262706025176905E-3</v>
      </c>
    </row>
    <row r="8" spans="1:12" ht="13">
      <c r="A8" s="166" t="s">
        <v>643</v>
      </c>
      <c r="B8" s="1198">
        <v>1370349</v>
      </c>
      <c r="C8" s="1202">
        <v>10015</v>
      </c>
      <c r="D8" s="164">
        <f t="shared" si="0"/>
        <v>7.3083572141111495E-3</v>
      </c>
      <c r="E8" s="1222">
        <v>7604</v>
      </c>
      <c r="F8" s="1202">
        <v>201</v>
      </c>
      <c r="G8" s="163">
        <f>E8+F8</f>
        <v>7805</v>
      </c>
      <c r="H8" s="164">
        <f>G8/C8</f>
        <v>0.77933100349475781</v>
      </c>
      <c r="I8" s="165">
        <f>G8/B8</f>
        <v>5.695629361571395E-3</v>
      </c>
    </row>
    <row r="9" spans="1:12" ht="13">
      <c r="A9" s="166" t="s">
        <v>644</v>
      </c>
      <c r="B9" s="163">
        <v>1360169</v>
      </c>
      <c r="C9" s="1202">
        <v>4640</v>
      </c>
      <c r="D9" s="164">
        <f t="shared" si="0"/>
        <v>3.4113407966215965E-3</v>
      </c>
      <c r="E9" s="1222">
        <v>3369</v>
      </c>
      <c r="F9" s="1202">
        <v>109</v>
      </c>
      <c r="G9" s="163">
        <f>E9+F9</f>
        <v>3478</v>
      </c>
      <c r="H9" s="164">
        <f>G9/C9</f>
        <v>0.74956896551724139</v>
      </c>
      <c r="I9" s="165">
        <f>G9/B9</f>
        <v>2.5570351919504122E-3</v>
      </c>
    </row>
    <row r="10" spans="1:12" ht="13">
      <c r="A10" s="166" t="s">
        <v>645</v>
      </c>
      <c r="B10" s="163">
        <v>1357462</v>
      </c>
      <c r="C10" s="1202">
        <v>4589</v>
      </c>
      <c r="D10" s="164">
        <f t="shared" si="0"/>
        <v>3.3805734525165347E-3</v>
      </c>
      <c r="E10" s="1222" t="s">
        <v>203</v>
      </c>
      <c r="F10" s="1202" t="s">
        <v>203</v>
      </c>
      <c r="G10" s="163" t="s">
        <v>203</v>
      </c>
      <c r="H10" s="164" t="s">
        <v>203</v>
      </c>
      <c r="I10" s="165" t="s">
        <v>203</v>
      </c>
    </row>
    <row r="11" spans="1:12" ht="13">
      <c r="A11" s="166" t="s">
        <v>646</v>
      </c>
      <c r="B11" s="163">
        <v>1360581</v>
      </c>
      <c r="C11" s="1202">
        <v>9531</v>
      </c>
      <c r="D11" s="164">
        <f>C11/B11</f>
        <v>7.0050956172399877E-3</v>
      </c>
      <c r="E11" s="1222" t="s">
        <v>203</v>
      </c>
      <c r="F11" s="1202" t="s">
        <v>203</v>
      </c>
      <c r="G11" s="163" t="s">
        <v>203</v>
      </c>
      <c r="H11" s="164" t="s">
        <v>203</v>
      </c>
      <c r="I11" s="165" t="s">
        <v>203</v>
      </c>
    </row>
    <row r="12" spans="1:12" ht="13">
      <c r="A12" s="166" t="s">
        <v>647</v>
      </c>
      <c r="B12" s="167"/>
      <c r="C12" s="1202"/>
      <c r="D12" s="164"/>
      <c r="E12" s="1222"/>
      <c r="F12" s="1202"/>
      <c r="G12" s="163"/>
      <c r="H12" s="164"/>
      <c r="I12" s="165"/>
      <c r="J12" s="655"/>
      <c r="K12" s="92"/>
    </row>
    <row r="13" spans="1:12" ht="13">
      <c r="A13" s="166" t="s">
        <v>648</v>
      </c>
      <c r="B13" s="167"/>
      <c r="C13" s="1202"/>
      <c r="D13" s="164"/>
      <c r="E13" s="1222"/>
      <c r="F13" s="1202"/>
      <c r="G13" s="163"/>
      <c r="H13" s="164"/>
      <c r="I13" s="165"/>
      <c r="J13" s="728"/>
      <c r="K13" s="92"/>
      <c r="L13" s="92"/>
    </row>
    <row r="14" spans="1:12" ht="13">
      <c r="A14" s="166" t="s">
        <v>656</v>
      </c>
      <c r="B14" s="167"/>
      <c r="C14" s="1202"/>
      <c r="D14" s="164"/>
      <c r="E14" s="1222"/>
      <c r="F14" s="1202"/>
      <c r="G14" s="163"/>
      <c r="H14" s="164"/>
      <c r="I14" s="165"/>
    </row>
    <row r="15" spans="1:12" ht="13">
      <c r="A15" s="166" t="s">
        <v>650</v>
      </c>
      <c r="B15" s="163"/>
      <c r="C15" s="1202"/>
      <c r="D15" s="164"/>
      <c r="E15" s="1222"/>
      <c r="F15" s="1202"/>
      <c r="G15" s="163"/>
      <c r="H15" s="164"/>
      <c r="I15" s="165"/>
    </row>
    <row r="16" spans="1:12" ht="13.5" thickBot="1">
      <c r="A16" s="168" t="s">
        <v>651</v>
      </c>
      <c r="B16" s="195"/>
      <c r="C16" s="1202"/>
      <c r="D16" s="164"/>
      <c r="E16" s="1222"/>
      <c r="F16" s="1202"/>
      <c r="G16" s="163"/>
      <c r="H16" s="164"/>
      <c r="I16" s="165"/>
    </row>
    <row r="17" spans="1:12" ht="13.5" thickBot="1">
      <c r="A17" s="170" t="s">
        <v>1011</v>
      </c>
      <c r="B17" s="171">
        <f>B11</f>
        <v>1360581</v>
      </c>
      <c r="C17" s="171">
        <f>SUM(C5:C16)</f>
        <v>59459</v>
      </c>
      <c r="D17" s="172">
        <f>C17/B17</f>
        <v>4.3701183538503038E-2</v>
      </c>
      <c r="E17" s="171">
        <f>SUM(E5:E13)</f>
        <v>34931</v>
      </c>
      <c r="F17" s="171">
        <f>SUM(F5:F13)</f>
        <v>880</v>
      </c>
      <c r="G17" s="171">
        <f>SUM(G5:G13)</f>
        <v>35811</v>
      </c>
      <c r="H17" s="172">
        <f>G17/SUM(C5:C9)</f>
        <v>0.7898497981869913</v>
      </c>
      <c r="I17" s="173">
        <f>G17/B17</f>
        <v>2.6320373428704354E-2</v>
      </c>
    </row>
    <row r="18" spans="1:12" ht="15" customHeight="1">
      <c r="A18" s="174"/>
      <c r="B18" s="175"/>
      <c r="C18" s="175"/>
      <c r="D18" s="176"/>
      <c r="E18" s="175"/>
      <c r="F18" s="175"/>
      <c r="G18" s="175"/>
      <c r="H18" s="176"/>
      <c r="I18" s="176"/>
    </row>
    <row r="19" spans="1:12">
      <c r="A19" s="1652" t="s">
        <v>1029</v>
      </c>
      <c r="B19" s="1430"/>
      <c r="C19" s="1430"/>
      <c r="D19" s="1430"/>
      <c r="E19" s="1430"/>
      <c r="F19" s="1430"/>
      <c r="G19" s="1430"/>
      <c r="H19" s="1430"/>
      <c r="I19" s="1430"/>
      <c r="J19" s="177"/>
      <c r="K19" s="177"/>
      <c r="L19" s="178"/>
    </row>
    <row r="20" spans="1:12">
      <c r="A20" s="1652" t="s">
        <v>1030</v>
      </c>
      <c r="B20" s="1430"/>
      <c r="C20" s="1430"/>
      <c r="D20" s="1430"/>
      <c r="E20" s="1430"/>
      <c r="F20" s="1430"/>
      <c r="G20" s="1430"/>
      <c r="H20" s="1430"/>
      <c r="I20" s="1430"/>
      <c r="J20" s="177"/>
      <c r="K20" s="177"/>
      <c r="L20" s="177"/>
    </row>
    <row r="21" spans="1:12" ht="12.75" customHeight="1">
      <c r="A21" s="1644"/>
      <c r="B21" s="1442"/>
      <c r="C21" s="1442"/>
      <c r="D21" s="1442"/>
      <c r="E21" s="1442"/>
      <c r="F21" s="1442"/>
      <c r="G21" s="1442"/>
      <c r="H21" s="1442"/>
      <c r="I21" s="180"/>
      <c r="J21" s="177"/>
      <c r="K21" s="177"/>
      <c r="L21" s="177"/>
    </row>
    <row r="22" spans="1:12">
      <c r="A22" s="1442" t="s">
        <v>1031</v>
      </c>
      <c r="B22" s="1442"/>
      <c r="C22" s="1442"/>
      <c r="D22" s="1442"/>
      <c r="E22" s="1442"/>
      <c r="F22" s="1442"/>
      <c r="G22" s="1442"/>
      <c r="H22" s="1442"/>
      <c r="I22" s="1442"/>
      <c r="J22" s="177"/>
      <c r="K22" s="177"/>
      <c r="L22" s="177"/>
    </row>
    <row r="23" spans="1:12" ht="13">
      <c r="A23" s="344"/>
      <c r="B23" s="180"/>
      <c r="C23" s="180"/>
      <c r="D23" s="180"/>
      <c r="E23" s="180"/>
      <c r="F23" s="180"/>
      <c r="G23" s="180"/>
      <c r="H23" s="180"/>
      <c r="I23" s="180"/>
      <c r="J23" s="177"/>
      <c r="K23" s="177"/>
      <c r="L23" s="177"/>
    </row>
    <row r="24" spans="1:12" ht="13.5" thickBot="1">
      <c r="A24" s="9"/>
      <c r="B24" s="92"/>
      <c r="C24" s="92"/>
      <c r="E24" s="92"/>
      <c r="F24" s="92"/>
      <c r="G24" s="92"/>
    </row>
    <row r="25" spans="1:12" ht="15.5">
      <c r="A25" s="1645" t="s">
        <v>1032</v>
      </c>
      <c r="B25" s="1646"/>
      <c r="C25" s="1646"/>
      <c r="D25" s="1646"/>
      <c r="E25" s="1646"/>
      <c r="F25" s="1646"/>
      <c r="G25" s="1646"/>
      <c r="H25" s="1646"/>
      <c r="I25" s="1653"/>
    </row>
    <row r="26" spans="1:12" ht="16.5" customHeight="1">
      <c r="A26" s="1648" t="s">
        <v>1</v>
      </c>
      <c r="B26" s="1413"/>
      <c r="C26" s="1413"/>
      <c r="D26" s="1413"/>
      <c r="E26" s="1413"/>
      <c r="F26" s="1413"/>
      <c r="G26" s="1413"/>
      <c r="H26" s="1413"/>
      <c r="I26" s="1654"/>
    </row>
    <row r="27" spans="1:12" ht="16.5" customHeight="1" thickBot="1">
      <c r="A27" s="1649" t="s">
        <v>1255</v>
      </c>
      <c r="B27" s="1650"/>
      <c r="C27" s="1650"/>
      <c r="D27" s="1650"/>
      <c r="E27" s="1650"/>
      <c r="F27" s="1650"/>
      <c r="G27" s="1650"/>
      <c r="H27" s="1650"/>
      <c r="I27" s="1655"/>
    </row>
    <row r="28" spans="1:12" ht="75" customHeight="1" thickBot="1">
      <c r="A28" s="158" t="s">
        <v>655</v>
      </c>
      <c r="B28" s="159" t="s">
        <v>1021</v>
      </c>
      <c r="C28" s="159" t="s">
        <v>1033</v>
      </c>
      <c r="D28" s="160" t="s">
        <v>1023</v>
      </c>
      <c r="E28" s="159" t="s">
        <v>1024</v>
      </c>
      <c r="F28" s="159" t="s">
        <v>1034</v>
      </c>
      <c r="G28" s="159" t="s">
        <v>1035</v>
      </c>
      <c r="H28" s="160" t="s">
        <v>1027</v>
      </c>
      <c r="I28" s="161" t="s">
        <v>1036</v>
      </c>
    </row>
    <row r="29" spans="1:12" ht="13">
      <c r="A29" s="162" t="s">
        <v>640</v>
      </c>
      <c r="B29" s="163">
        <v>1368455</v>
      </c>
      <c r="C29" s="1223">
        <v>1479</v>
      </c>
      <c r="D29" s="164">
        <f t="shared" ref="D29:D34" si="1">C29/B29</f>
        <v>1.0807808806281537E-3</v>
      </c>
      <c r="E29" s="1222">
        <v>1203</v>
      </c>
      <c r="F29" s="1202">
        <v>15</v>
      </c>
      <c r="G29" s="163">
        <f>E29+F29</f>
        <v>1218</v>
      </c>
      <c r="H29" s="164">
        <f>G29/C29</f>
        <v>0.82352941176470584</v>
      </c>
      <c r="I29" s="165">
        <f>G29/B29</f>
        <v>8.9005484287024413E-4</v>
      </c>
    </row>
    <row r="30" spans="1:12" ht="13">
      <c r="A30" s="166" t="s">
        <v>641</v>
      </c>
      <c r="B30" s="167">
        <v>1366493</v>
      </c>
      <c r="C30" s="1223">
        <v>1739</v>
      </c>
      <c r="D30" s="164">
        <f t="shared" si="1"/>
        <v>1.2726007378010718E-3</v>
      </c>
      <c r="E30" s="1222">
        <v>1408</v>
      </c>
      <c r="F30" s="1202">
        <v>19</v>
      </c>
      <c r="G30" s="163">
        <f>E30+F30</f>
        <v>1427</v>
      </c>
      <c r="H30" s="164">
        <f>G30/C30</f>
        <v>0.82058654399079933</v>
      </c>
      <c r="I30" s="165">
        <f>G30/B30</f>
        <v>1.0442790413123229E-3</v>
      </c>
    </row>
    <row r="31" spans="1:12" ht="13">
      <c r="A31" s="166" t="s">
        <v>642</v>
      </c>
      <c r="B31" s="163">
        <v>1371495</v>
      </c>
      <c r="C31" s="1223">
        <v>2791</v>
      </c>
      <c r="D31" s="164">
        <f t="shared" si="1"/>
        <v>2.0350055960831064E-3</v>
      </c>
      <c r="E31" s="1222">
        <v>2331</v>
      </c>
      <c r="F31" s="1202">
        <v>30</v>
      </c>
      <c r="G31" s="163">
        <f>E31+F31</f>
        <v>2361</v>
      </c>
      <c r="H31" s="164">
        <f>G31/C31</f>
        <v>0.84593335721963459</v>
      </c>
      <c r="I31" s="165">
        <f>G31/B31</f>
        <v>1.7214791158553257E-3</v>
      </c>
    </row>
    <row r="32" spans="1:12" ht="13">
      <c r="A32" s="166" t="s">
        <v>643</v>
      </c>
      <c r="B32" s="1198">
        <v>1370349</v>
      </c>
      <c r="C32" s="181">
        <v>1034</v>
      </c>
      <c r="D32" s="164">
        <f t="shared" si="1"/>
        <v>7.5455230747787608E-4</v>
      </c>
      <c r="E32" s="1222">
        <v>813</v>
      </c>
      <c r="F32" s="1202">
        <v>12</v>
      </c>
      <c r="G32" s="163">
        <f>E32+F32</f>
        <v>825</v>
      </c>
      <c r="H32" s="164">
        <f>G32/C32</f>
        <v>0.7978723404255319</v>
      </c>
      <c r="I32" s="165">
        <f>G32/B32</f>
        <v>6.0203641554085858E-4</v>
      </c>
    </row>
    <row r="33" spans="1:12" ht="13">
      <c r="A33" s="166" t="s">
        <v>644</v>
      </c>
      <c r="B33" s="163">
        <v>1360169</v>
      </c>
      <c r="C33" s="181">
        <v>710</v>
      </c>
      <c r="D33" s="164">
        <f t="shared" si="1"/>
        <v>5.2199395810373567E-4</v>
      </c>
      <c r="E33" s="1222">
        <v>547</v>
      </c>
      <c r="F33" s="1202">
        <v>15</v>
      </c>
      <c r="G33" s="163">
        <v>562</v>
      </c>
      <c r="H33" s="164">
        <f>G33/C33</f>
        <v>0.79154929577464783</v>
      </c>
      <c r="I33" s="165">
        <f>G33/B33</f>
        <v>4.1318394993563299E-4</v>
      </c>
    </row>
    <row r="34" spans="1:12" ht="13">
      <c r="A34" s="166" t="s">
        <v>645</v>
      </c>
      <c r="B34" s="163">
        <v>1357462</v>
      </c>
      <c r="C34" s="181">
        <v>819</v>
      </c>
      <c r="D34" s="164">
        <f t="shared" si="1"/>
        <v>6.0333180597320585E-4</v>
      </c>
      <c r="E34" s="1222" t="s">
        <v>203</v>
      </c>
      <c r="F34" s="1202" t="s">
        <v>203</v>
      </c>
      <c r="G34" s="163" t="s">
        <v>203</v>
      </c>
      <c r="H34" s="164" t="s">
        <v>203</v>
      </c>
      <c r="I34" s="165" t="s">
        <v>203</v>
      </c>
    </row>
    <row r="35" spans="1:12" ht="13">
      <c r="A35" s="166" t="s">
        <v>646</v>
      </c>
      <c r="B35" s="163">
        <v>1360581</v>
      </c>
      <c r="C35" s="167">
        <v>892</v>
      </c>
      <c r="D35" s="164">
        <f>C35/B35</f>
        <v>6.5560227579247396E-4</v>
      </c>
      <c r="E35" s="1222" t="s">
        <v>203</v>
      </c>
      <c r="F35" s="1202" t="s">
        <v>203</v>
      </c>
      <c r="G35" s="163" t="s">
        <v>203</v>
      </c>
      <c r="H35" s="164" t="s">
        <v>203</v>
      </c>
      <c r="I35" s="165" t="s">
        <v>203</v>
      </c>
    </row>
    <row r="36" spans="1:12" ht="13">
      <c r="A36" s="166" t="s">
        <v>647</v>
      </c>
      <c r="B36" s="167"/>
      <c r="C36" s="167"/>
      <c r="D36" s="164"/>
      <c r="E36" s="167"/>
      <c r="F36" s="167"/>
      <c r="G36" s="163"/>
      <c r="H36" s="164"/>
      <c r="I36" s="165"/>
    </row>
    <row r="37" spans="1:12" ht="13">
      <c r="A37" s="166" t="s">
        <v>648</v>
      </c>
      <c r="B37" s="167"/>
      <c r="C37" s="167"/>
      <c r="D37" s="164"/>
      <c r="E37" s="167"/>
      <c r="F37" s="167"/>
      <c r="G37" s="163"/>
      <c r="H37" s="164"/>
      <c r="I37" s="165"/>
      <c r="J37" s="30"/>
    </row>
    <row r="38" spans="1:12" ht="13">
      <c r="A38" s="166" t="s">
        <v>656</v>
      </c>
      <c r="B38" s="167"/>
      <c r="C38" s="167"/>
      <c r="D38" s="164"/>
      <c r="E38" s="167"/>
      <c r="F38" s="167"/>
      <c r="G38" s="163"/>
      <c r="H38" s="164"/>
      <c r="I38" s="165"/>
    </row>
    <row r="39" spans="1:12" ht="13">
      <c r="A39" s="166" t="s">
        <v>650</v>
      </c>
      <c r="B39" s="163"/>
      <c r="C39" s="167"/>
      <c r="D39" s="164"/>
      <c r="E39" s="167"/>
      <c r="F39" s="167"/>
      <c r="G39" s="163"/>
      <c r="H39" s="164"/>
      <c r="I39" s="165"/>
    </row>
    <row r="40" spans="1:12" ht="13.5" thickBot="1">
      <c r="A40" s="168" t="s">
        <v>651</v>
      </c>
      <c r="B40" s="167"/>
      <c r="C40" s="169"/>
      <c r="D40" s="164"/>
      <c r="E40" s="169"/>
      <c r="F40" s="169"/>
      <c r="G40" s="163"/>
      <c r="H40" s="164"/>
      <c r="I40" s="165"/>
    </row>
    <row r="41" spans="1:12" ht="13.5" thickBot="1">
      <c r="A41" s="170" t="s">
        <v>1011</v>
      </c>
      <c r="B41" s="171">
        <f>B35</f>
        <v>1360581</v>
      </c>
      <c r="C41" s="171">
        <f>SUM(C29:C40)</f>
        <v>9464</v>
      </c>
      <c r="D41" s="172">
        <f>C41/B41</f>
        <v>6.9558519485425708E-3</v>
      </c>
      <c r="E41" s="171">
        <f>SUM(E29:E37)</f>
        <v>6302</v>
      </c>
      <c r="F41" s="171">
        <f>SUM(F29:F37)</f>
        <v>91</v>
      </c>
      <c r="G41" s="171">
        <f>SUM(G29:G37)</f>
        <v>6393</v>
      </c>
      <c r="H41" s="172">
        <f>G41/SUM(C29:C33)</f>
        <v>0.82458403198761765</v>
      </c>
      <c r="I41" s="173">
        <f>G41/B41</f>
        <v>4.6987279698893344E-3</v>
      </c>
      <c r="K41" s="92"/>
      <c r="L41" s="30"/>
    </row>
    <row r="42" spans="1:12" s="177" customFormat="1">
      <c r="A42" s="182"/>
      <c r="B42" s="182"/>
      <c r="C42" s="182"/>
      <c r="D42" s="182"/>
      <c r="E42" s="182"/>
      <c r="F42" s="182"/>
      <c r="G42" s="182"/>
      <c r="H42" s="182"/>
      <c r="I42" s="182"/>
      <c r="J42"/>
      <c r="K42"/>
      <c r="L42"/>
    </row>
    <row r="43" spans="1:12" ht="12" customHeight="1">
      <c r="A43" s="1642" t="s">
        <v>1037</v>
      </c>
      <c r="B43" s="1408"/>
      <c r="C43" s="1408"/>
      <c r="D43" s="1408"/>
      <c r="E43" s="1408"/>
      <c r="F43" s="1408"/>
      <c r="G43" s="1408"/>
      <c r="H43" s="1408"/>
      <c r="I43" s="1643"/>
    </row>
    <row r="44" spans="1:12">
      <c r="A44" s="1642" t="s">
        <v>1038</v>
      </c>
      <c r="B44" s="1408"/>
      <c r="C44" s="1408"/>
      <c r="D44" s="1408"/>
      <c r="E44" s="1408"/>
      <c r="F44" s="1408"/>
      <c r="G44" s="1408"/>
      <c r="H44" s="1408"/>
      <c r="I44" s="1408"/>
    </row>
    <row r="45" spans="1:12" s="177" customFormat="1" ht="25.5" customHeight="1">
      <c r="A45" s="1569" t="s">
        <v>1039</v>
      </c>
      <c r="B45" s="1643"/>
      <c r="C45" s="1643"/>
      <c r="D45" s="1643"/>
      <c r="E45" s="1643"/>
      <c r="F45" s="1643"/>
      <c r="G45" s="1643"/>
      <c r="H45" s="1643"/>
      <c r="I45" s="1643"/>
    </row>
    <row r="46" spans="1:12" s="177" customFormat="1" ht="13">
      <c r="A46" s="1644"/>
      <c r="B46" s="1442"/>
      <c r="C46" s="1442"/>
      <c r="D46" s="1442"/>
      <c r="E46" s="1442"/>
      <c r="F46" s="1442"/>
      <c r="G46" s="1442"/>
      <c r="H46" s="1442"/>
      <c r="I46" s="208"/>
    </row>
    <row r="47" spans="1:12" ht="13">
      <c r="A47" s="1644" t="s">
        <v>1040</v>
      </c>
      <c r="B47" s="1644"/>
      <c r="C47" s="1644"/>
      <c r="D47" s="1644"/>
      <c r="E47" s="1644"/>
      <c r="F47" s="1644"/>
      <c r="G47" s="1644"/>
      <c r="H47" s="1644"/>
      <c r="I47" s="1644"/>
      <c r="J47" s="177"/>
      <c r="K47" s="177"/>
      <c r="L47" s="177"/>
    </row>
    <row r="48" spans="1:12">
      <c r="B48" s="149"/>
    </row>
  </sheetData>
  <mergeCells count="15">
    <mergeCell ref="A21:H21"/>
    <mergeCell ref="A22:I22"/>
    <mergeCell ref="A25:I25"/>
    <mergeCell ref="A26:I26"/>
    <mergeCell ref="A27:I27"/>
    <mergeCell ref="A1:I1"/>
    <mergeCell ref="A2:I2"/>
    <mergeCell ref="A3:I3"/>
    <mergeCell ref="A19:I19"/>
    <mergeCell ref="A20:I20"/>
    <mergeCell ref="A44:I44"/>
    <mergeCell ref="A45:I45"/>
    <mergeCell ref="A46:H46"/>
    <mergeCell ref="A47:I47"/>
    <mergeCell ref="A43:I43"/>
  </mergeCells>
  <printOptions headings="1"/>
  <pageMargins left="0.7" right="0.7" top="0.75" bottom="0.75" header="0.3" footer="0.3"/>
  <pageSetup scale="73" orientation="portrait" r:id="rId1"/>
  <customProperties>
    <customPr name="_pios_id" r:id="rId2"/>
  </customPropertie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C95F4-7515-4424-8C12-1F96FBE455B3}">
  <sheetPr>
    <pageSetUpPr fitToPage="1"/>
  </sheetPr>
  <dimension ref="A1:N66"/>
  <sheetViews>
    <sheetView tabSelected="1" view="pageBreakPreview" zoomScale="90" zoomScaleNormal="80" zoomScaleSheetLayoutView="90" workbookViewId="0">
      <selection activeCell="A20" sqref="A20:M20"/>
    </sheetView>
  </sheetViews>
  <sheetFormatPr defaultColWidth="8.54296875" defaultRowHeight="12.5"/>
  <cols>
    <col min="1" max="1" width="20" customWidth="1"/>
    <col min="2" max="6" width="10.54296875" customWidth="1"/>
    <col min="7" max="7" width="11.54296875" customWidth="1"/>
    <col min="8" max="10" width="10.54296875" customWidth="1"/>
  </cols>
  <sheetData>
    <row r="1" spans="1:14" ht="15.5">
      <c r="A1" s="1410" t="s">
        <v>1041</v>
      </c>
      <c r="B1" s="1410"/>
      <c r="C1" s="1410"/>
      <c r="D1" s="1410"/>
      <c r="E1" s="1410"/>
      <c r="F1" s="1410"/>
      <c r="G1" s="1410"/>
      <c r="H1" s="1410"/>
      <c r="I1" s="1410"/>
      <c r="J1" s="1410"/>
    </row>
    <row r="2" spans="1:14" ht="15.5">
      <c r="A2" s="1412" t="s">
        <v>1</v>
      </c>
      <c r="B2" s="1413"/>
      <c r="C2" s="1413"/>
      <c r="D2" s="1413"/>
      <c r="E2" s="1413"/>
      <c r="F2" s="1413"/>
      <c r="G2" s="1413"/>
      <c r="H2" s="1413"/>
      <c r="I2" s="1413"/>
      <c r="J2" s="1413"/>
    </row>
    <row r="3" spans="1:14" ht="16" thickBot="1">
      <c r="A3" s="1433" t="s">
        <v>1255</v>
      </c>
      <c r="B3" s="1413"/>
      <c r="C3" s="1413"/>
      <c r="D3" s="1413"/>
      <c r="E3" s="1413"/>
      <c r="F3" s="1413"/>
      <c r="G3" s="1413"/>
      <c r="H3" s="1413"/>
      <c r="I3" s="1413"/>
      <c r="J3" s="1413"/>
      <c r="N3" s="2"/>
    </row>
    <row r="4" spans="1:14" ht="36" customHeight="1" thickBot="1">
      <c r="A4" s="1659" t="s">
        <v>513</v>
      </c>
      <c r="B4" s="1620" t="s">
        <v>1042</v>
      </c>
      <c r="C4" s="1611"/>
      <c r="D4" s="1637"/>
      <c r="E4" s="1620" t="s">
        <v>1043</v>
      </c>
      <c r="F4" s="1611"/>
      <c r="G4" s="1637"/>
      <c r="H4" s="1422" t="s">
        <v>1044</v>
      </c>
      <c r="I4" s="1611"/>
      <c r="J4" s="1637"/>
    </row>
    <row r="5" spans="1:14" ht="13.5" thickBot="1">
      <c r="A5" s="1660"/>
      <c r="B5" s="158" t="s">
        <v>515</v>
      </c>
      <c r="C5" s="160" t="s">
        <v>1045</v>
      </c>
      <c r="D5" s="161" t="s">
        <v>9</v>
      </c>
      <c r="E5" s="158" t="s">
        <v>515</v>
      </c>
      <c r="F5" s="725" t="s">
        <v>514</v>
      </c>
      <c r="G5" s="161" t="s">
        <v>9</v>
      </c>
      <c r="H5" s="726" t="s">
        <v>515</v>
      </c>
      <c r="I5" s="160" t="s">
        <v>514</v>
      </c>
      <c r="J5" s="161" t="s">
        <v>9</v>
      </c>
    </row>
    <row r="6" spans="1:14">
      <c r="A6" s="89" t="s">
        <v>1046</v>
      </c>
      <c r="B6" s="357">
        <v>123692.628484712</v>
      </c>
      <c r="C6" s="163">
        <v>5.564172288</v>
      </c>
      <c r="D6" s="163">
        <f>SUM(B6:C6)</f>
        <v>123698.19265699999</v>
      </c>
      <c r="E6" s="163">
        <v>116546</v>
      </c>
      <c r="F6" s="163">
        <v>0</v>
      </c>
      <c r="G6" s="163">
        <f t="shared" ref="G6:G53" si="0">E6+F6</f>
        <v>116546</v>
      </c>
      <c r="H6" s="724">
        <f>E6/B6</f>
        <v>0.94222268075097704</v>
      </c>
      <c r="I6" s="724">
        <f>F6/C6</f>
        <v>0</v>
      </c>
      <c r="J6" s="387">
        <f>G6/D6</f>
        <v>0.94218029784127766</v>
      </c>
    </row>
    <row r="7" spans="1:14">
      <c r="A7" s="83" t="s">
        <v>1047</v>
      </c>
      <c r="B7" s="367">
        <v>0</v>
      </c>
      <c r="C7" s="167">
        <v>150.44229200000001</v>
      </c>
      <c r="D7" s="167">
        <f t="shared" ref="D7:D53" si="1">SUM(B7:C7)</f>
        <v>150.44229200000001</v>
      </c>
      <c r="E7" s="167">
        <v>0</v>
      </c>
      <c r="F7" s="167">
        <v>9</v>
      </c>
      <c r="G7" s="163">
        <f t="shared" si="0"/>
        <v>9</v>
      </c>
      <c r="H7" s="723" t="s">
        <v>1010</v>
      </c>
      <c r="I7" s="723">
        <f t="shared" ref="I7:I21" si="2">F7/C7</f>
        <v>5.982360332558613E-2</v>
      </c>
      <c r="J7" s="291">
        <f t="shared" ref="J7:J21" si="3">G7/D7</f>
        <v>5.982360332558613E-2</v>
      </c>
    </row>
    <row r="8" spans="1:14">
      <c r="A8" s="83" t="s">
        <v>1048</v>
      </c>
      <c r="B8" s="367">
        <v>0.63756536340588355</v>
      </c>
      <c r="C8" s="167">
        <v>4660.7513696365941</v>
      </c>
      <c r="D8" s="167">
        <f t="shared" si="1"/>
        <v>4661.3889349999999</v>
      </c>
      <c r="E8" s="167">
        <v>0</v>
      </c>
      <c r="F8" s="167">
        <v>4188</v>
      </c>
      <c r="G8" s="163">
        <f t="shared" si="0"/>
        <v>4188</v>
      </c>
      <c r="H8" s="723">
        <f t="shared" ref="H8:H15" si="4">E8/B8</f>
        <v>0</v>
      </c>
      <c r="I8" s="723">
        <f t="shared" si="2"/>
        <v>0.89856756300788143</v>
      </c>
      <c r="J8" s="291">
        <f t="shared" si="3"/>
        <v>0.89844466067923168</v>
      </c>
    </row>
    <row r="9" spans="1:14">
      <c r="A9" s="83" t="s">
        <v>1049</v>
      </c>
      <c r="B9" s="367">
        <v>22097.345921921737</v>
      </c>
      <c r="C9" s="167">
        <v>11216.713492078261</v>
      </c>
      <c r="D9" s="167">
        <f t="shared" si="1"/>
        <v>33314.059413999996</v>
      </c>
      <c r="E9" s="167">
        <v>19710</v>
      </c>
      <c r="F9" s="167">
        <v>11308</v>
      </c>
      <c r="G9" s="163">
        <f t="shared" si="0"/>
        <v>31018</v>
      </c>
      <c r="H9" s="723">
        <f t="shared" si="4"/>
        <v>0.89196232297049927</v>
      </c>
      <c r="I9" s="723">
        <f t="shared" si="2"/>
        <v>1.0081384362706785</v>
      </c>
      <c r="J9" s="291">
        <f t="shared" si="3"/>
        <v>0.93107836587950932</v>
      </c>
    </row>
    <row r="10" spans="1:14">
      <c r="A10" s="83" t="s">
        <v>1050</v>
      </c>
      <c r="B10" s="367">
        <v>27.324088258403492</v>
      </c>
      <c r="C10" s="167">
        <v>8338.0988407415971</v>
      </c>
      <c r="D10" s="167">
        <f t="shared" si="1"/>
        <v>8365.4229290000003</v>
      </c>
      <c r="E10" s="167">
        <v>14</v>
      </c>
      <c r="F10" s="167">
        <v>5006</v>
      </c>
      <c r="G10" s="163">
        <f t="shared" si="0"/>
        <v>5020</v>
      </c>
      <c r="H10" s="723">
        <f t="shared" si="4"/>
        <v>0.51236842260214543</v>
      </c>
      <c r="I10" s="723">
        <f t="shared" si="2"/>
        <v>0.60037666806487056</v>
      </c>
      <c r="J10" s="291">
        <f t="shared" si="3"/>
        <v>0.60008920560339074</v>
      </c>
    </row>
    <row r="11" spans="1:14">
      <c r="A11" s="83" t="s">
        <v>1051</v>
      </c>
      <c r="B11" s="367">
        <v>11.768446771510071</v>
      </c>
      <c r="C11" s="167">
        <v>3101.6697332284898</v>
      </c>
      <c r="D11" s="167">
        <f t="shared" si="1"/>
        <v>3113.4381800000001</v>
      </c>
      <c r="E11" s="167">
        <v>4</v>
      </c>
      <c r="F11" s="167">
        <v>3309</v>
      </c>
      <c r="G11" s="163">
        <f t="shared" si="0"/>
        <v>3313</v>
      </c>
      <c r="H11" s="723">
        <f t="shared" si="4"/>
        <v>0.33989192266931068</v>
      </c>
      <c r="I11" s="723">
        <f t="shared" si="2"/>
        <v>1.0668447270676051</v>
      </c>
      <c r="J11" s="291">
        <f t="shared" si="3"/>
        <v>1.0640969270827147</v>
      </c>
    </row>
    <row r="12" spans="1:14">
      <c r="A12" s="83" t="s">
        <v>1052</v>
      </c>
      <c r="B12" s="367">
        <v>81704.453544749529</v>
      </c>
      <c r="C12" s="167">
        <v>8.6590250481000011E-2</v>
      </c>
      <c r="D12" s="167">
        <f t="shared" si="1"/>
        <v>81704.540135000003</v>
      </c>
      <c r="E12" s="167">
        <v>86990</v>
      </c>
      <c r="F12" s="167">
        <v>0</v>
      </c>
      <c r="G12" s="163">
        <f t="shared" si="0"/>
        <v>86990</v>
      </c>
      <c r="H12" s="723">
        <f t="shared" si="4"/>
        <v>1.0646910446852884</v>
      </c>
      <c r="I12" s="723">
        <f t="shared" si="2"/>
        <v>0</v>
      </c>
      <c r="J12" s="291">
        <f t="shared" si="3"/>
        <v>1.0646899163286012</v>
      </c>
    </row>
    <row r="13" spans="1:14">
      <c r="A13" s="83" t="s">
        <v>1053</v>
      </c>
      <c r="B13" s="367">
        <v>7220.6222028912498</v>
      </c>
      <c r="C13" s="167">
        <v>6293.9659321087493</v>
      </c>
      <c r="D13" s="167">
        <f t="shared" si="1"/>
        <v>13514.588134999998</v>
      </c>
      <c r="E13" s="167">
        <v>5450</v>
      </c>
      <c r="F13" s="167">
        <v>5428</v>
      </c>
      <c r="G13" s="163">
        <f t="shared" si="0"/>
        <v>10878</v>
      </c>
      <c r="H13" s="723">
        <f t="shared" si="4"/>
        <v>0.75478260001163544</v>
      </c>
      <c r="I13" s="723">
        <f t="shared" si="2"/>
        <v>0.86241331118571629</v>
      </c>
      <c r="J13" s="291">
        <f t="shared" si="3"/>
        <v>0.80490799211470021</v>
      </c>
    </row>
    <row r="14" spans="1:14">
      <c r="A14" s="83" t="s">
        <v>1054</v>
      </c>
      <c r="B14" s="367">
        <v>125278.51530014881</v>
      </c>
      <c r="C14" s="167">
        <v>169.32843385118801</v>
      </c>
      <c r="D14" s="167">
        <f t="shared" si="1"/>
        <v>125447.84373399999</v>
      </c>
      <c r="E14" s="167">
        <v>152447</v>
      </c>
      <c r="F14" s="167">
        <v>89</v>
      </c>
      <c r="G14" s="163">
        <f t="shared" si="0"/>
        <v>152536</v>
      </c>
      <c r="H14" s="723">
        <f t="shared" si="4"/>
        <v>1.2168646765549505</v>
      </c>
      <c r="I14" s="723">
        <f t="shared" si="2"/>
        <v>0.52560575903168416</v>
      </c>
      <c r="J14" s="291">
        <f t="shared" si="3"/>
        <v>1.21593162114</v>
      </c>
    </row>
    <row r="15" spans="1:14">
      <c r="A15" s="83" t="s">
        <v>1055</v>
      </c>
      <c r="B15" s="367">
        <v>0.67625612584583905</v>
      </c>
      <c r="C15" s="167">
        <v>4335.3156728741542</v>
      </c>
      <c r="D15" s="167">
        <f t="shared" si="1"/>
        <v>4335.9919289999998</v>
      </c>
      <c r="E15" s="167">
        <v>0</v>
      </c>
      <c r="F15" s="167">
        <v>4545</v>
      </c>
      <c r="G15" s="163">
        <f t="shared" si="0"/>
        <v>4545</v>
      </c>
      <c r="H15" s="723">
        <f t="shared" si="4"/>
        <v>0</v>
      </c>
      <c r="I15" s="723">
        <f t="shared" si="2"/>
        <v>1.0483665649626923</v>
      </c>
      <c r="J15" s="291">
        <f t="shared" si="3"/>
        <v>1.0482030581288935</v>
      </c>
    </row>
    <row r="16" spans="1:14">
      <c r="A16" s="83" t="s">
        <v>1056</v>
      </c>
      <c r="B16" s="367">
        <v>0</v>
      </c>
      <c r="C16" s="167">
        <v>22898.093918000002</v>
      </c>
      <c r="D16" s="167">
        <f t="shared" si="1"/>
        <v>22898.093918000002</v>
      </c>
      <c r="E16" s="167">
        <v>0</v>
      </c>
      <c r="F16" s="167">
        <v>17661</v>
      </c>
      <c r="G16" s="163">
        <f t="shared" si="0"/>
        <v>17661</v>
      </c>
      <c r="H16" s="723" t="s">
        <v>1010</v>
      </c>
      <c r="I16" s="723">
        <f t="shared" si="2"/>
        <v>0.77128690550600087</v>
      </c>
      <c r="J16" s="291">
        <f t="shared" si="3"/>
        <v>0.77128690550600087</v>
      </c>
    </row>
    <row r="17" spans="1:10">
      <c r="A17" s="83" t="s">
        <v>1057</v>
      </c>
      <c r="B17" s="367">
        <v>39343.060185330192</v>
      </c>
      <c r="C17" s="167">
        <v>55593.378313669818</v>
      </c>
      <c r="D17" s="167">
        <f t="shared" si="1"/>
        <v>94936.438499000011</v>
      </c>
      <c r="E17" s="167">
        <v>49210</v>
      </c>
      <c r="F17" s="167">
        <v>67507</v>
      </c>
      <c r="G17" s="163">
        <f t="shared" si="0"/>
        <v>116717</v>
      </c>
      <c r="H17" s="723">
        <f>E17/B17</f>
        <v>1.2507923829054071</v>
      </c>
      <c r="I17" s="723">
        <f t="shared" si="2"/>
        <v>1.2142992933279024</v>
      </c>
      <c r="J17" s="291">
        <f t="shared" si="3"/>
        <v>1.229422567829205</v>
      </c>
    </row>
    <row r="18" spans="1:10">
      <c r="A18" s="83" t="s">
        <v>1058</v>
      </c>
      <c r="B18" s="367">
        <v>202.97540008039505</v>
      </c>
      <c r="C18" s="167">
        <v>7941.2414229196047</v>
      </c>
      <c r="D18" s="167">
        <f t="shared" si="1"/>
        <v>8144.2168229999997</v>
      </c>
      <c r="E18" s="167">
        <v>124</v>
      </c>
      <c r="F18" s="167">
        <v>9634</v>
      </c>
      <c r="G18" s="163">
        <f t="shared" si="0"/>
        <v>9758</v>
      </c>
      <c r="H18" s="723">
        <f>E18/B18</f>
        <v>0.61091146981794708</v>
      </c>
      <c r="I18" s="723">
        <f t="shared" si="2"/>
        <v>1.2131604477097047</v>
      </c>
      <c r="J18" s="291">
        <f t="shared" si="3"/>
        <v>1.1981508120513849</v>
      </c>
    </row>
    <row r="19" spans="1:10">
      <c r="A19" s="83" t="s">
        <v>1059</v>
      </c>
      <c r="B19" s="367">
        <v>0</v>
      </c>
      <c r="C19" s="167">
        <v>13452.679415000001</v>
      </c>
      <c r="D19" s="167">
        <f t="shared" si="1"/>
        <v>13452.679415000001</v>
      </c>
      <c r="E19" s="167">
        <v>0</v>
      </c>
      <c r="F19" s="167">
        <v>12411</v>
      </c>
      <c r="G19" s="163">
        <f t="shared" si="0"/>
        <v>12411</v>
      </c>
      <c r="H19" s="723" t="s">
        <v>1010</v>
      </c>
      <c r="I19" s="723">
        <f t="shared" si="2"/>
        <v>0.9225671419896837</v>
      </c>
      <c r="J19" s="291">
        <f t="shared" si="3"/>
        <v>0.9225671419896837</v>
      </c>
    </row>
    <row r="20" spans="1:10">
      <c r="A20" s="83" t="s">
        <v>1060</v>
      </c>
      <c r="B20" s="367">
        <v>0</v>
      </c>
      <c r="C20" s="167">
        <v>281.15200000000004</v>
      </c>
      <c r="D20" s="167">
        <f t="shared" si="1"/>
        <v>281.15200000000004</v>
      </c>
      <c r="E20" s="167">
        <v>0</v>
      </c>
      <c r="F20" s="167">
        <v>162</v>
      </c>
      <c r="G20" s="163">
        <f t="shared" si="0"/>
        <v>162</v>
      </c>
      <c r="H20" s="723" t="s">
        <v>1010</v>
      </c>
      <c r="I20" s="723">
        <f t="shared" si="2"/>
        <v>0.57620077395857039</v>
      </c>
      <c r="J20" s="291">
        <f t="shared" si="3"/>
        <v>0.57620077395857039</v>
      </c>
    </row>
    <row r="21" spans="1:10">
      <c r="A21" s="83" t="s">
        <v>1061</v>
      </c>
      <c r="B21" s="367">
        <v>14082.923863944625</v>
      </c>
      <c r="C21" s="167">
        <v>5126.402278055376</v>
      </c>
      <c r="D21" s="167">
        <f t="shared" si="1"/>
        <v>19209.326142000002</v>
      </c>
      <c r="E21" s="167">
        <v>17752</v>
      </c>
      <c r="F21" s="167">
        <v>5521</v>
      </c>
      <c r="G21" s="163">
        <f t="shared" si="0"/>
        <v>23273</v>
      </c>
      <c r="H21" s="723">
        <f t="shared" ref="H21:H42" si="5">E21/B21</f>
        <v>1.2605336911214167</v>
      </c>
      <c r="I21" s="723">
        <f t="shared" si="2"/>
        <v>1.0769736162988577</v>
      </c>
      <c r="J21" s="291">
        <f t="shared" si="3"/>
        <v>1.2115469240284815</v>
      </c>
    </row>
    <row r="22" spans="1:10">
      <c r="A22" s="83" t="s">
        <v>1062</v>
      </c>
      <c r="B22" s="367">
        <v>17975.604606999997</v>
      </c>
      <c r="C22" s="167">
        <v>0</v>
      </c>
      <c r="D22" s="167">
        <f t="shared" si="1"/>
        <v>17975.604606999997</v>
      </c>
      <c r="E22" s="167">
        <v>12305</v>
      </c>
      <c r="F22" s="167">
        <v>0</v>
      </c>
      <c r="G22" s="163">
        <f t="shared" si="0"/>
        <v>12305</v>
      </c>
      <c r="H22" s="723">
        <f t="shared" si="5"/>
        <v>0.68453886637049355</v>
      </c>
      <c r="I22" s="723" t="s">
        <v>1010</v>
      </c>
      <c r="J22" s="291">
        <f t="shared" ref="J22:J54" si="6">G22/D22</f>
        <v>0.68453886637049355</v>
      </c>
    </row>
    <row r="23" spans="1:10">
      <c r="A23" s="83" t="s">
        <v>1063</v>
      </c>
      <c r="B23" s="367">
        <v>19.949647543056017</v>
      </c>
      <c r="C23" s="167">
        <v>3400.771810456944</v>
      </c>
      <c r="D23" s="167">
        <f t="shared" si="1"/>
        <v>3420.721458</v>
      </c>
      <c r="E23" s="167">
        <v>18</v>
      </c>
      <c r="F23" s="167">
        <v>2233</v>
      </c>
      <c r="G23" s="163">
        <f t="shared" si="0"/>
        <v>2251</v>
      </c>
      <c r="H23" s="723">
        <f t="shared" si="5"/>
        <v>0.90227157954303605</v>
      </c>
      <c r="I23" s="723">
        <f t="shared" ref="I23:I30" si="7">F23/C23</f>
        <v>0.6566156521098554</v>
      </c>
      <c r="J23" s="291">
        <f t="shared" si="6"/>
        <v>0.65804831747864578</v>
      </c>
    </row>
    <row r="24" spans="1:10">
      <c r="A24" s="83" t="s">
        <v>1064</v>
      </c>
      <c r="B24" s="367">
        <v>12.595814220600005</v>
      </c>
      <c r="C24" s="167">
        <v>13523.585218779401</v>
      </c>
      <c r="D24" s="167">
        <f t="shared" si="1"/>
        <v>13536.181033000001</v>
      </c>
      <c r="E24" s="167">
        <v>2</v>
      </c>
      <c r="F24" s="167">
        <v>10042</v>
      </c>
      <c r="G24" s="163">
        <f t="shared" si="0"/>
        <v>10044</v>
      </c>
      <c r="H24" s="723">
        <f t="shared" si="5"/>
        <v>0.15878290716046536</v>
      </c>
      <c r="I24" s="723">
        <f t="shared" si="7"/>
        <v>0.74255456948319221</v>
      </c>
      <c r="J24" s="291">
        <f t="shared" si="6"/>
        <v>0.74201135279689479</v>
      </c>
    </row>
    <row r="25" spans="1:10">
      <c r="A25" s="83" t="s">
        <v>1065</v>
      </c>
      <c r="B25" s="367">
        <v>17430.53031592054</v>
      </c>
      <c r="C25" s="167">
        <v>19318.140693079466</v>
      </c>
      <c r="D25" s="167">
        <f t="shared" si="1"/>
        <v>36748.671009000005</v>
      </c>
      <c r="E25" s="167">
        <v>19653</v>
      </c>
      <c r="F25" s="167">
        <v>21521</v>
      </c>
      <c r="G25" s="163">
        <f t="shared" si="0"/>
        <v>41174</v>
      </c>
      <c r="H25" s="723">
        <f t="shared" si="5"/>
        <v>1.1275044214833509</v>
      </c>
      <c r="I25" s="723">
        <f t="shared" si="7"/>
        <v>1.1140306068745884</v>
      </c>
      <c r="J25" s="291">
        <f t="shared" si="6"/>
        <v>1.1204214702054449</v>
      </c>
    </row>
    <row r="26" spans="1:10">
      <c r="A26" s="83" t="s">
        <v>1066</v>
      </c>
      <c r="B26" s="367">
        <v>34230.922154439868</v>
      </c>
      <c r="C26" s="167">
        <v>4695.1537055601229</v>
      </c>
      <c r="D26" s="167">
        <f t="shared" si="1"/>
        <v>38926.07585999999</v>
      </c>
      <c r="E26" s="167">
        <v>33778</v>
      </c>
      <c r="F26" s="167">
        <v>5611</v>
      </c>
      <c r="G26" s="163">
        <f t="shared" si="0"/>
        <v>39389</v>
      </c>
      <c r="H26" s="723">
        <f t="shared" si="5"/>
        <v>0.98676862538507093</v>
      </c>
      <c r="I26" s="723">
        <f t="shared" si="7"/>
        <v>1.1950620473522109</v>
      </c>
      <c r="J26" s="291">
        <f t="shared" si="6"/>
        <v>1.0118923916622098</v>
      </c>
    </row>
    <row r="27" spans="1:10">
      <c r="A27" s="83" t="s">
        <v>1067</v>
      </c>
      <c r="B27" s="367">
        <v>12212.713073317387</v>
      </c>
      <c r="C27" s="167">
        <v>1.0638006826119999</v>
      </c>
      <c r="D27" s="167">
        <f t="shared" si="1"/>
        <v>12213.776873999999</v>
      </c>
      <c r="E27" s="167">
        <v>9933</v>
      </c>
      <c r="F27" s="167">
        <v>0</v>
      </c>
      <c r="G27" s="163">
        <f t="shared" si="0"/>
        <v>9933</v>
      </c>
      <c r="H27" s="723">
        <f t="shared" si="5"/>
        <v>0.81333279021365401</v>
      </c>
      <c r="I27" s="723">
        <f t="shared" si="7"/>
        <v>0</v>
      </c>
      <c r="J27" s="291">
        <f t="shared" si="6"/>
        <v>0.81326195021171632</v>
      </c>
    </row>
    <row r="28" spans="1:10">
      <c r="A28" s="83" t="s">
        <v>1068</v>
      </c>
      <c r="B28" s="367">
        <v>16.64887289464059</v>
      </c>
      <c r="C28" s="167">
        <v>11288.143788105359</v>
      </c>
      <c r="D28" s="167">
        <f t="shared" si="1"/>
        <v>11304.792660999999</v>
      </c>
      <c r="E28" s="167">
        <v>0</v>
      </c>
      <c r="F28" s="167">
        <v>8943</v>
      </c>
      <c r="G28" s="163">
        <f t="shared" si="0"/>
        <v>8943</v>
      </c>
      <c r="H28" s="723">
        <f t="shared" si="5"/>
        <v>0</v>
      </c>
      <c r="I28" s="723">
        <f t="shared" si="7"/>
        <v>0.79224717259745536</v>
      </c>
      <c r="J28" s="291">
        <f t="shared" si="6"/>
        <v>0.7910804088297998</v>
      </c>
    </row>
    <row r="29" spans="1:10">
      <c r="A29" s="83" t="s">
        <v>1069</v>
      </c>
      <c r="B29" s="367">
        <v>19971.500219796497</v>
      </c>
      <c r="C29" s="167">
        <v>9762.7947202035029</v>
      </c>
      <c r="D29" s="167">
        <f t="shared" si="1"/>
        <v>29734.29494</v>
      </c>
      <c r="E29" s="167">
        <v>13526</v>
      </c>
      <c r="F29" s="167">
        <v>6838</v>
      </c>
      <c r="G29" s="163">
        <f t="shared" si="0"/>
        <v>20364</v>
      </c>
      <c r="H29" s="723">
        <f t="shared" si="5"/>
        <v>0.6772650953178031</v>
      </c>
      <c r="I29" s="723">
        <f t="shared" si="7"/>
        <v>0.70041419449793196</v>
      </c>
      <c r="J29" s="291">
        <f t="shared" si="6"/>
        <v>0.68486574311218562</v>
      </c>
    </row>
    <row r="30" spans="1:10">
      <c r="A30" s="83" t="s">
        <v>1070</v>
      </c>
      <c r="B30" s="367">
        <v>65.157312714317868</v>
      </c>
      <c r="C30" s="167">
        <v>2838.5956492856822</v>
      </c>
      <c r="D30" s="167">
        <f t="shared" si="1"/>
        <v>2903.752962</v>
      </c>
      <c r="E30" s="167">
        <v>11</v>
      </c>
      <c r="F30" s="167">
        <v>1344</v>
      </c>
      <c r="G30" s="163">
        <f t="shared" si="0"/>
        <v>1355</v>
      </c>
      <c r="H30" s="723">
        <f t="shared" si="5"/>
        <v>0.16882218651695294</v>
      </c>
      <c r="I30" s="723">
        <f t="shared" si="7"/>
        <v>0.47347356441492844</v>
      </c>
      <c r="J30" s="291">
        <f t="shared" si="6"/>
        <v>0.46663749214627576</v>
      </c>
    </row>
    <row r="31" spans="1:10">
      <c r="A31" s="83" t="s">
        <v>1071</v>
      </c>
      <c r="B31" s="367">
        <v>119735.58083299999</v>
      </c>
      <c r="C31" s="167">
        <v>0</v>
      </c>
      <c r="D31" s="167">
        <f t="shared" si="1"/>
        <v>119735.58083299999</v>
      </c>
      <c r="E31" s="167">
        <v>83208</v>
      </c>
      <c r="F31" s="167">
        <v>0</v>
      </c>
      <c r="G31" s="163">
        <f t="shared" si="0"/>
        <v>83208</v>
      </c>
      <c r="H31" s="723">
        <f t="shared" si="5"/>
        <v>0.69493127624322071</v>
      </c>
      <c r="I31" s="723" t="s">
        <v>1010</v>
      </c>
      <c r="J31" s="291">
        <f t="shared" si="6"/>
        <v>0.69493127624322071</v>
      </c>
    </row>
    <row r="32" spans="1:10">
      <c r="A32" s="83" t="s">
        <v>1072</v>
      </c>
      <c r="B32" s="367">
        <v>91.500867785269904</v>
      </c>
      <c r="C32" s="167">
        <v>4343.5026492147308</v>
      </c>
      <c r="D32" s="167">
        <f t="shared" si="1"/>
        <v>4435.003517000001</v>
      </c>
      <c r="E32" s="167">
        <v>82</v>
      </c>
      <c r="F32" s="167">
        <v>5147</v>
      </c>
      <c r="G32" s="163">
        <f t="shared" si="0"/>
        <v>5229</v>
      </c>
      <c r="H32" s="723">
        <f t="shared" si="5"/>
        <v>0.89616636415333117</v>
      </c>
      <c r="I32" s="723">
        <f>F32/C32</f>
        <v>1.1849883413632853</v>
      </c>
      <c r="J32" s="291">
        <f t="shared" si="6"/>
        <v>1.1790295047019685</v>
      </c>
    </row>
    <row r="33" spans="1:10">
      <c r="A33" s="83" t="s">
        <v>1073</v>
      </c>
      <c r="B33" s="367">
        <v>59.099130668479972</v>
      </c>
      <c r="C33" s="167">
        <v>299.06656533152</v>
      </c>
      <c r="D33" s="167">
        <f t="shared" si="1"/>
        <v>358.16569599999997</v>
      </c>
      <c r="E33" s="167">
        <v>14</v>
      </c>
      <c r="F33" s="167">
        <v>245</v>
      </c>
      <c r="G33" s="163">
        <f t="shared" si="0"/>
        <v>259</v>
      </c>
      <c r="H33" s="723">
        <f t="shared" si="5"/>
        <v>0.23689011736118112</v>
      </c>
      <c r="I33" s="723">
        <f>F33/C33</f>
        <v>0.81921561418413202</v>
      </c>
      <c r="J33" s="291">
        <f t="shared" si="6"/>
        <v>0.72312899558086108</v>
      </c>
    </row>
    <row r="34" spans="1:10">
      <c r="A34" s="83" t="s">
        <v>1074</v>
      </c>
      <c r="B34" s="367">
        <v>72747.603276000009</v>
      </c>
      <c r="C34" s="167">
        <v>0</v>
      </c>
      <c r="D34" s="167">
        <f t="shared" si="1"/>
        <v>72747.603276000009</v>
      </c>
      <c r="E34" s="167">
        <v>49737</v>
      </c>
      <c r="F34" s="167">
        <v>0</v>
      </c>
      <c r="G34" s="163">
        <f t="shared" si="0"/>
        <v>49737</v>
      </c>
      <c r="H34" s="723">
        <f t="shared" si="5"/>
        <v>0.6836926271137872</v>
      </c>
      <c r="I34" s="723" t="s">
        <v>1010</v>
      </c>
      <c r="J34" s="291">
        <f t="shared" si="6"/>
        <v>0.6836926271137872</v>
      </c>
    </row>
    <row r="35" spans="1:10">
      <c r="A35" s="83" t="s">
        <v>1075</v>
      </c>
      <c r="B35" s="367">
        <v>64992.795471922946</v>
      </c>
      <c r="C35" s="167">
        <v>7934.3483630770461</v>
      </c>
      <c r="D35" s="167">
        <f t="shared" si="1"/>
        <v>72927.143834999995</v>
      </c>
      <c r="E35" s="167">
        <v>77761</v>
      </c>
      <c r="F35" s="167">
        <v>8851</v>
      </c>
      <c r="G35" s="163">
        <f t="shared" si="0"/>
        <v>86612</v>
      </c>
      <c r="H35" s="723">
        <f t="shared" si="5"/>
        <v>1.1964556907479531</v>
      </c>
      <c r="I35" s="723">
        <f>F35/C35</f>
        <v>1.1155295425631482</v>
      </c>
      <c r="J35" s="291">
        <f t="shared" si="6"/>
        <v>1.1876510644097407</v>
      </c>
    </row>
    <row r="36" spans="1:10">
      <c r="A36" s="83" t="s">
        <v>546</v>
      </c>
      <c r="B36" s="367">
        <v>12631.088203084128</v>
      </c>
      <c r="C36" s="167">
        <v>18184.554294915873</v>
      </c>
      <c r="D36" s="167">
        <f t="shared" si="1"/>
        <v>30815.642498000001</v>
      </c>
      <c r="E36" s="167">
        <v>5192</v>
      </c>
      <c r="F36" s="167">
        <v>12252</v>
      </c>
      <c r="G36" s="163">
        <f t="shared" si="0"/>
        <v>17444</v>
      </c>
      <c r="H36" s="723">
        <f t="shared" si="5"/>
        <v>0.41104930284092794</v>
      </c>
      <c r="I36" s="723">
        <f>F36/C36</f>
        <v>0.67375860861354597</v>
      </c>
      <c r="J36" s="291">
        <f t="shared" si="6"/>
        <v>0.56607614139903628</v>
      </c>
    </row>
    <row r="37" spans="1:10">
      <c r="A37" s="83" t="s">
        <v>1076</v>
      </c>
      <c r="B37" s="367">
        <v>41970.547788000003</v>
      </c>
      <c r="C37" s="167">
        <v>0</v>
      </c>
      <c r="D37" s="167">
        <f t="shared" si="1"/>
        <v>41970.547788000003</v>
      </c>
      <c r="E37" s="167">
        <v>34002</v>
      </c>
      <c r="F37" s="167">
        <v>0</v>
      </c>
      <c r="G37" s="163">
        <f t="shared" si="0"/>
        <v>34002</v>
      </c>
      <c r="H37" s="723">
        <f t="shared" si="5"/>
        <v>0.8101395333639575</v>
      </c>
      <c r="I37" s="723" t="s">
        <v>1010</v>
      </c>
      <c r="J37" s="291">
        <f t="shared" si="6"/>
        <v>0.8101395333639575</v>
      </c>
    </row>
    <row r="38" spans="1:10">
      <c r="A38" s="83" t="s">
        <v>1077</v>
      </c>
      <c r="B38" s="367">
        <v>16466.869809432483</v>
      </c>
      <c r="C38" s="167">
        <v>1240.9841105675202</v>
      </c>
      <c r="D38" s="167">
        <f t="shared" si="1"/>
        <v>17707.853920000001</v>
      </c>
      <c r="E38" s="167">
        <v>16662</v>
      </c>
      <c r="F38" s="167">
        <v>724</v>
      </c>
      <c r="G38" s="163">
        <f t="shared" si="0"/>
        <v>17386</v>
      </c>
      <c r="H38" s="723">
        <f t="shared" si="5"/>
        <v>1.011849865385815</v>
      </c>
      <c r="I38" s="723">
        <f t="shared" ref="I38:I43" si="8">F38/C38</f>
        <v>0.5834079532806461</v>
      </c>
      <c r="J38" s="291">
        <f t="shared" si="6"/>
        <v>0.98182422774357281</v>
      </c>
    </row>
    <row r="39" spans="1:10">
      <c r="A39" s="83" t="s">
        <v>1078</v>
      </c>
      <c r="B39" s="367">
        <v>97943.792802755357</v>
      </c>
      <c r="C39" s="167">
        <v>3389.8081252446382</v>
      </c>
      <c r="D39" s="167">
        <f t="shared" si="1"/>
        <v>101333.600928</v>
      </c>
      <c r="E39" s="167">
        <v>93763</v>
      </c>
      <c r="F39" s="167">
        <v>3136</v>
      </c>
      <c r="G39" s="163">
        <f t="shared" si="0"/>
        <v>96899</v>
      </c>
      <c r="H39" s="723">
        <f t="shared" si="5"/>
        <v>0.95731436691271621</v>
      </c>
      <c r="I39" s="723">
        <f t="shared" si="8"/>
        <v>0.92512610865657152</v>
      </c>
      <c r="J39" s="291">
        <f t="shared" si="6"/>
        <v>0.95623760640707034</v>
      </c>
    </row>
    <row r="40" spans="1:10">
      <c r="A40" s="83" t="s">
        <v>1079</v>
      </c>
      <c r="B40" s="367">
        <v>22019.84734413385</v>
      </c>
      <c r="C40" s="167">
        <v>8.7837678661500007</v>
      </c>
      <c r="D40" s="167">
        <f t="shared" si="1"/>
        <v>22028.631111999999</v>
      </c>
      <c r="E40" s="167">
        <v>17134</v>
      </c>
      <c r="F40" s="167">
        <v>1</v>
      </c>
      <c r="G40" s="163">
        <f t="shared" si="0"/>
        <v>17135</v>
      </c>
      <c r="H40" s="723">
        <f t="shared" si="5"/>
        <v>0.77811620272492699</v>
      </c>
      <c r="I40" s="723">
        <f t="shared" si="8"/>
        <v>0.11384636015413149</v>
      </c>
      <c r="J40" s="291">
        <f t="shared" si="6"/>
        <v>0.77785132961193326</v>
      </c>
    </row>
    <row r="41" spans="1:10">
      <c r="A41" s="83" t="s">
        <v>1080</v>
      </c>
      <c r="B41" s="367">
        <v>10994.199930709263</v>
      </c>
      <c r="C41" s="167">
        <v>10503.104048290737</v>
      </c>
      <c r="D41" s="167">
        <f t="shared" si="1"/>
        <v>21497.303979</v>
      </c>
      <c r="E41" s="167">
        <v>8917</v>
      </c>
      <c r="F41" s="167">
        <v>8233</v>
      </c>
      <c r="G41" s="163">
        <f t="shared" si="0"/>
        <v>17150</v>
      </c>
      <c r="H41" s="723">
        <f t="shared" si="5"/>
        <v>0.81106402068356265</v>
      </c>
      <c r="I41" s="723">
        <f t="shared" si="8"/>
        <v>0.78386350950601391</v>
      </c>
      <c r="J41" s="291">
        <f t="shared" si="6"/>
        <v>0.79777445659015023</v>
      </c>
    </row>
    <row r="42" spans="1:10">
      <c r="A42" s="83" t="s">
        <v>1081</v>
      </c>
      <c r="B42" s="367">
        <v>2.024358450867993</v>
      </c>
      <c r="C42" s="167">
        <v>119.347333549132</v>
      </c>
      <c r="D42" s="167">
        <f t="shared" si="1"/>
        <v>121.371692</v>
      </c>
      <c r="E42" s="167">
        <v>1</v>
      </c>
      <c r="F42" s="167">
        <v>124</v>
      </c>
      <c r="G42" s="163">
        <f t="shared" si="0"/>
        <v>125</v>
      </c>
      <c r="H42" s="723">
        <f t="shared" si="5"/>
        <v>0.4939836616243658</v>
      </c>
      <c r="I42" s="723">
        <f t="shared" si="8"/>
        <v>1.0389842513653866</v>
      </c>
      <c r="J42" s="291">
        <f t="shared" si="6"/>
        <v>1.029894186529096</v>
      </c>
    </row>
    <row r="43" spans="1:10">
      <c r="A43" s="83" t="s">
        <v>1082</v>
      </c>
      <c r="B43" s="367">
        <v>0</v>
      </c>
      <c r="C43" s="167">
        <v>9.8587760000000006</v>
      </c>
      <c r="D43" s="167">
        <f t="shared" si="1"/>
        <v>9.8587760000000006</v>
      </c>
      <c r="E43" s="167">
        <v>0</v>
      </c>
      <c r="F43" s="167">
        <v>7</v>
      </c>
      <c r="G43" s="163">
        <f t="shared" si="0"/>
        <v>7</v>
      </c>
      <c r="H43" s="723" t="s">
        <v>1010</v>
      </c>
      <c r="I43" s="723">
        <f t="shared" si="8"/>
        <v>0.71002728939170534</v>
      </c>
      <c r="J43" s="291">
        <f t="shared" si="6"/>
        <v>0.71002728939170534</v>
      </c>
    </row>
    <row r="44" spans="1:10">
      <c r="A44" s="83" t="s">
        <v>1083</v>
      </c>
      <c r="B44" s="367">
        <v>37979.136137000009</v>
      </c>
      <c r="C44" s="167">
        <v>0</v>
      </c>
      <c r="D44" s="167">
        <f t="shared" si="1"/>
        <v>37979.136137000009</v>
      </c>
      <c r="E44" s="167">
        <v>41459</v>
      </c>
      <c r="F44" s="167">
        <v>0</v>
      </c>
      <c r="G44" s="163">
        <f t="shared" si="0"/>
        <v>41459</v>
      </c>
      <c r="H44" s="723">
        <f>E44/B44</f>
        <v>1.0916256718016775</v>
      </c>
      <c r="I44" s="723" t="s">
        <v>1010</v>
      </c>
      <c r="J44" s="291">
        <f t="shared" si="6"/>
        <v>1.0916256718016775</v>
      </c>
    </row>
    <row r="45" spans="1:10">
      <c r="A45" s="83" t="s">
        <v>1084</v>
      </c>
      <c r="B45" s="367">
        <v>42082.776066924926</v>
      </c>
      <c r="C45" s="167">
        <v>2697.5554470750785</v>
      </c>
      <c r="D45" s="167">
        <f t="shared" si="1"/>
        <v>44780.331514000005</v>
      </c>
      <c r="E45" s="167">
        <v>37013</v>
      </c>
      <c r="F45" s="167">
        <v>2344</v>
      </c>
      <c r="G45" s="163">
        <f t="shared" si="0"/>
        <v>39357</v>
      </c>
      <c r="H45" s="723">
        <f>E45/B45</f>
        <v>0.87952847837646508</v>
      </c>
      <c r="I45" s="723">
        <f t="shared" ref="I45:I54" si="9">F45/C45</f>
        <v>0.86893487306871353</v>
      </c>
      <c r="J45" s="291">
        <f t="shared" si="6"/>
        <v>0.87889032236609355</v>
      </c>
    </row>
    <row r="46" spans="1:10">
      <c r="A46" s="83" t="s">
        <v>1085</v>
      </c>
      <c r="B46" s="367">
        <v>28542.208025012551</v>
      </c>
      <c r="C46" s="167">
        <v>23803.68903998745</v>
      </c>
      <c r="D46" s="167">
        <f t="shared" si="1"/>
        <v>52345.897064999997</v>
      </c>
      <c r="E46" s="167">
        <v>21501</v>
      </c>
      <c r="F46" s="167">
        <v>20711</v>
      </c>
      <c r="G46" s="163">
        <f t="shared" si="0"/>
        <v>42212</v>
      </c>
      <c r="H46" s="723">
        <f>E46/B46</f>
        <v>0.75330541985952559</v>
      </c>
      <c r="I46" s="723">
        <f t="shared" si="9"/>
        <v>0.87007522091251954</v>
      </c>
      <c r="J46" s="291">
        <f t="shared" si="6"/>
        <v>0.80640513138180947</v>
      </c>
    </row>
    <row r="47" spans="1:10">
      <c r="A47" s="83" t="s">
        <v>1086</v>
      </c>
      <c r="B47" s="367">
        <v>10922.103969281579</v>
      </c>
      <c r="C47" s="167">
        <v>0.51104271842000004</v>
      </c>
      <c r="D47" s="167">
        <f t="shared" si="1"/>
        <v>10922.615012</v>
      </c>
      <c r="E47" s="167">
        <v>12825</v>
      </c>
      <c r="F47" s="167">
        <v>0</v>
      </c>
      <c r="G47" s="163">
        <f t="shared" si="0"/>
        <v>12825</v>
      </c>
      <c r="H47" s="723">
        <f>E47/B47</f>
        <v>1.1742243102675378</v>
      </c>
      <c r="I47" s="723">
        <f t="shared" si="9"/>
        <v>0</v>
      </c>
      <c r="J47" s="291">
        <f t="shared" si="6"/>
        <v>1.1741693711542489</v>
      </c>
    </row>
    <row r="48" spans="1:10">
      <c r="A48" s="83" t="s">
        <v>1087</v>
      </c>
      <c r="B48" s="367">
        <v>15.360555759991815</v>
      </c>
      <c r="C48" s="167">
        <v>10793.774080240008</v>
      </c>
      <c r="D48" s="167">
        <f t="shared" si="1"/>
        <v>10809.134635999999</v>
      </c>
      <c r="E48" s="167">
        <v>5</v>
      </c>
      <c r="F48" s="167">
        <v>10953</v>
      </c>
      <c r="G48" s="163">
        <f t="shared" si="0"/>
        <v>10958</v>
      </c>
      <c r="H48" s="723">
        <f>E48/B48</f>
        <v>0.32550905566991439</v>
      </c>
      <c r="I48" s="723">
        <f t="shared" si="9"/>
        <v>1.0147516446588858</v>
      </c>
      <c r="J48" s="291">
        <f t="shared" si="6"/>
        <v>1.0137721814939933</v>
      </c>
    </row>
    <row r="49" spans="1:10">
      <c r="A49" s="83" t="s">
        <v>1088</v>
      </c>
      <c r="B49" s="367">
        <v>0</v>
      </c>
      <c r="C49" s="167">
        <v>475.37428399999999</v>
      </c>
      <c r="D49" s="167">
        <f t="shared" si="1"/>
        <v>475.37428399999999</v>
      </c>
      <c r="E49" s="167">
        <v>0</v>
      </c>
      <c r="F49" s="167">
        <v>255</v>
      </c>
      <c r="G49" s="163">
        <f t="shared" si="0"/>
        <v>255</v>
      </c>
      <c r="H49" s="723" t="s">
        <v>1010</v>
      </c>
      <c r="I49" s="723">
        <f t="shared" si="9"/>
        <v>0.53641942482526039</v>
      </c>
      <c r="J49" s="291">
        <f t="shared" si="6"/>
        <v>0.53641942482526039</v>
      </c>
    </row>
    <row r="50" spans="1:10">
      <c r="A50" s="83" t="s">
        <v>1089</v>
      </c>
      <c r="B50" s="367">
        <v>643.81755288110435</v>
      </c>
      <c r="C50" s="167">
        <v>7222.5813631188958</v>
      </c>
      <c r="D50" s="167">
        <f t="shared" si="1"/>
        <v>7866.3989160000001</v>
      </c>
      <c r="E50" s="167">
        <v>329</v>
      </c>
      <c r="F50" s="167">
        <v>9428</v>
      </c>
      <c r="G50" s="163">
        <f t="shared" si="0"/>
        <v>9757</v>
      </c>
      <c r="H50" s="723">
        <f>E50/B50</f>
        <v>0.51101433710173694</v>
      </c>
      <c r="I50" s="723">
        <f t="shared" si="9"/>
        <v>1.3053504731899273</v>
      </c>
      <c r="J50" s="291">
        <f t="shared" si="6"/>
        <v>1.2403388264679254</v>
      </c>
    </row>
    <row r="51" spans="1:10">
      <c r="A51" s="83" t="s">
        <v>1090</v>
      </c>
      <c r="B51" s="367">
        <v>0</v>
      </c>
      <c r="C51" s="167">
        <v>9253.810571</v>
      </c>
      <c r="D51" s="167">
        <f t="shared" si="1"/>
        <v>9253.810571</v>
      </c>
      <c r="E51" s="167">
        <v>0</v>
      </c>
      <c r="F51" s="167">
        <v>6356</v>
      </c>
      <c r="G51" s="163">
        <f t="shared" si="0"/>
        <v>6356</v>
      </c>
      <c r="H51" s="723" t="s">
        <v>1010</v>
      </c>
      <c r="I51" s="723">
        <f t="shared" si="9"/>
        <v>0.68685218389046276</v>
      </c>
      <c r="J51" s="291">
        <f t="shared" si="6"/>
        <v>0.68685218389046276</v>
      </c>
    </row>
    <row r="52" spans="1:10">
      <c r="A52" s="83" t="s">
        <v>1091</v>
      </c>
      <c r="B52" s="367">
        <v>24748.879263447951</v>
      </c>
      <c r="C52" s="167">
        <v>0.50844255204599997</v>
      </c>
      <c r="D52" s="167">
        <f t="shared" si="1"/>
        <v>24749.387705999998</v>
      </c>
      <c r="E52" s="167">
        <v>19740</v>
      </c>
      <c r="F52" s="167">
        <v>1</v>
      </c>
      <c r="G52" s="163">
        <f t="shared" si="0"/>
        <v>19741</v>
      </c>
      <c r="H52" s="723">
        <f>E52/B52</f>
        <v>0.79761187526395783</v>
      </c>
      <c r="I52" s="723">
        <f t="shared" si="9"/>
        <v>1.9667905370546714</v>
      </c>
      <c r="J52" s="291">
        <f t="shared" si="6"/>
        <v>0.79763589445140848</v>
      </c>
    </row>
    <row r="53" spans="1:10" ht="13" thickBot="1">
      <c r="A53" s="88" t="s">
        <v>1092</v>
      </c>
      <c r="B53" s="371">
        <v>10109.533079691848</v>
      </c>
      <c r="C53" s="169">
        <v>102.816226308152</v>
      </c>
      <c r="D53" s="169">
        <f t="shared" si="1"/>
        <v>10212.349306</v>
      </c>
      <c r="E53" s="169">
        <v>11578</v>
      </c>
      <c r="F53" s="169">
        <v>107</v>
      </c>
      <c r="G53" s="163">
        <f t="shared" si="0"/>
        <v>11685</v>
      </c>
      <c r="H53" s="346">
        <f>E53/B53</f>
        <v>1.1452556620303291</v>
      </c>
      <c r="I53" s="346">
        <f t="shared" si="9"/>
        <v>1.0406917647347682</v>
      </c>
      <c r="J53" s="347">
        <f t="shared" si="6"/>
        <v>1.1442029301852006</v>
      </c>
    </row>
    <row r="54" spans="1:10" ht="13.5" thickBot="1">
      <c r="A54" s="255" t="s">
        <v>9</v>
      </c>
      <c r="B54" s="375">
        <f>SUM(B6:B53)</f>
        <v>1130297.3177440874</v>
      </c>
      <c r="C54" s="171">
        <f t="shared" ref="C54:D54" si="10">SUM(C6:C53)</f>
        <v>308777.11179391277</v>
      </c>
      <c r="D54" s="376">
        <f t="shared" si="10"/>
        <v>1439074.4295379999</v>
      </c>
      <c r="E54" s="375">
        <f>SUM(E6:E53)</f>
        <v>1068396</v>
      </c>
      <c r="F54" s="171">
        <f>SUM(F6:F53)</f>
        <v>292185</v>
      </c>
      <c r="G54" s="376">
        <f>SUM(G6:G53)</f>
        <v>1360581</v>
      </c>
      <c r="H54" s="382">
        <f>E54/B54</f>
        <v>0.94523448231511897</v>
      </c>
      <c r="I54" s="348">
        <f t="shared" si="9"/>
        <v>0.94626508520169439</v>
      </c>
      <c r="J54" s="349">
        <f t="shared" si="6"/>
        <v>0.94545561513229071</v>
      </c>
    </row>
    <row r="56" spans="1:10">
      <c r="A56" s="1656" t="s">
        <v>1093</v>
      </c>
      <c r="B56" s="1442"/>
      <c r="C56" s="1442"/>
      <c r="D56" s="1442"/>
      <c r="E56" s="1442"/>
      <c r="F56" s="1442"/>
      <c r="G56" s="1442"/>
      <c r="H56" s="1442"/>
      <c r="I56" s="1442"/>
      <c r="J56" s="1442"/>
    </row>
    <row r="57" spans="1:10" ht="14.5">
      <c r="A57" s="1657" t="s">
        <v>1094</v>
      </c>
      <c r="B57" s="1657"/>
      <c r="C57" s="1657"/>
      <c r="D57" s="1657"/>
      <c r="E57" s="1657"/>
      <c r="F57" s="1657"/>
      <c r="G57" s="1657"/>
      <c r="H57" s="1657"/>
      <c r="I57" s="1657"/>
      <c r="J57" s="1657"/>
    </row>
    <row r="58" spans="1:10" ht="14.5">
      <c r="A58" t="s">
        <v>1095</v>
      </c>
    </row>
    <row r="60" spans="1:10" ht="26.25" customHeight="1">
      <c r="A60" s="1658" t="s">
        <v>668</v>
      </c>
      <c r="B60" s="1658"/>
      <c r="C60" s="1658"/>
      <c r="D60" s="1658"/>
      <c r="E60" s="1658"/>
      <c r="F60" s="1658"/>
      <c r="G60" s="1658"/>
      <c r="H60" s="1658"/>
      <c r="I60" s="1658"/>
      <c r="J60" s="1658"/>
    </row>
    <row r="62" spans="1:10">
      <c r="A62" s="2"/>
    </row>
    <row r="66" spans="8:8">
      <c r="H66" t="s">
        <v>1096</v>
      </c>
    </row>
  </sheetData>
  <mergeCells count="10">
    <mergeCell ref="A56:J56"/>
    <mergeCell ref="A57:J57"/>
    <mergeCell ref="A60:J60"/>
    <mergeCell ref="A1:J1"/>
    <mergeCell ref="A2:J2"/>
    <mergeCell ref="A3:J3"/>
    <mergeCell ref="A4:A5"/>
    <mergeCell ref="B4:D4"/>
    <mergeCell ref="E4:G4"/>
    <mergeCell ref="H4:J4"/>
  </mergeCells>
  <printOptions headings="1"/>
  <pageMargins left="0.7" right="0.7" top="0.75" bottom="0.75" header="0.3" footer="0.3"/>
  <pageSetup scale="77" orientation="portrait" r:id="rId1"/>
  <customProperties>
    <customPr name="_pios_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009AC-D7AC-4061-9405-FCF2C0E2024F}">
  <sheetPr>
    <pageSetUpPr fitToPage="1"/>
  </sheetPr>
  <dimension ref="A1:V61"/>
  <sheetViews>
    <sheetView tabSelected="1" view="pageBreakPreview" zoomScale="80" zoomScaleNormal="80" zoomScaleSheetLayoutView="80" zoomScalePageLayoutView="85" workbookViewId="0">
      <selection activeCell="A20" sqref="A20:M20"/>
    </sheetView>
  </sheetViews>
  <sheetFormatPr defaultColWidth="8.54296875" defaultRowHeight="12.5"/>
  <cols>
    <col min="1" max="1" width="43.453125" bestFit="1" customWidth="1"/>
    <col min="2" max="3" width="15.54296875" customWidth="1"/>
    <col min="4" max="4" width="15.453125" customWidth="1"/>
    <col min="5" max="5" width="14.453125" customWidth="1"/>
    <col min="6" max="7" width="14.54296875" customWidth="1"/>
    <col min="8" max="9" width="15.54296875" customWidth="1"/>
    <col min="10" max="10" width="16.453125" customWidth="1"/>
    <col min="11" max="11" width="10.54296875" customWidth="1"/>
    <col min="12" max="12" width="8.54296875" customWidth="1"/>
    <col min="14" max="14" width="26.453125" customWidth="1"/>
    <col min="15" max="16" width="16.453125" bestFit="1" customWidth="1"/>
    <col min="17" max="19" width="15.54296875" bestFit="1" customWidth="1"/>
    <col min="20" max="20" width="35.54296875" customWidth="1"/>
  </cols>
  <sheetData>
    <row r="1" spans="1:22" ht="15.5">
      <c r="A1" s="1410" t="s">
        <v>27</v>
      </c>
      <c r="B1" s="1410"/>
      <c r="C1" s="1410"/>
      <c r="D1" s="1410"/>
      <c r="E1" s="1410"/>
      <c r="F1" s="1410"/>
      <c r="G1" s="1410"/>
      <c r="H1" s="1410"/>
      <c r="I1" s="1410"/>
      <c r="J1" s="1410"/>
      <c r="K1" s="1410"/>
      <c r="L1" s="1410"/>
      <c r="M1" s="1410"/>
    </row>
    <row r="2" spans="1:22" ht="15.5">
      <c r="A2" s="1410" t="s">
        <v>1</v>
      </c>
      <c r="B2" s="1432"/>
      <c r="C2" s="1432"/>
      <c r="D2" s="1432"/>
      <c r="E2" s="1432"/>
      <c r="F2" s="1432"/>
      <c r="G2" s="1432"/>
      <c r="H2" s="1432"/>
      <c r="I2" s="1432"/>
      <c r="J2" s="1432"/>
      <c r="K2" s="1432"/>
      <c r="L2" s="1432"/>
      <c r="M2" s="1432"/>
    </row>
    <row r="3" spans="1:22" ht="16" thickBot="1">
      <c r="A3" s="1445" t="s">
        <v>1255</v>
      </c>
      <c r="B3" s="1410"/>
      <c r="C3" s="1410"/>
      <c r="D3" s="1410"/>
      <c r="E3" s="1410"/>
      <c r="F3" s="1410"/>
      <c r="G3" s="1410"/>
      <c r="H3" s="1410"/>
      <c r="I3" s="1410"/>
      <c r="J3" s="1410"/>
      <c r="K3" s="1410"/>
      <c r="L3" s="1410"/>
      <c r="M3" s="1410"/>
    </row>
    <row r="4" spans="1:22" ht="13">
      <c r="A4" s="131" t="s">
        <v>28</v>
      </c>
      <c r="B4" s="1434" t="s">
        <v>29</v>
      </c>
      <c r="C4" s="1435"/>
      <c r="D4" s="1436"/>
      <c r="E4" s="1434" t="s">
        <v>30</v>
      </c>
      <c r="F4" s="1435"/>
      <c r="G4" s="1436"/>
      <c r="H4" s="1434" t="s">
        <v>31</v>
      </c>
      <c r="I4" s="1435"/>
      <c r="J4" s="1436"/>
      <c r="K4" s="1437" t="s">
        <v>5</v>
      </c>
      <c r="L4" s="1435"/>
      <c r="M4" s="1436"/>
    </row>
    <row r="5" spans="1:22" ht="13.5" thickBot="1">
      <c r="A5" s="73" t="s">
        <v>6</v>
      </c>
      <c r="B5" s="74" t="s">
        <v>7</v>
      </c>
      <c r="C5" s="75" t="s">
        <v>8</v>
      </c>
      <c r="D5" s="76" t="s">
        <v>9</v>
      </c>
      <c r="E5" s="74" t="s">
        <v>7</v>
      </c>
      <c r="F5" s="75" t="s">
        <v>8</v>
      </c>
      <c r="G5" s="76" t="s">
        <v>9</v>
      </c>
      <c r="H5" s="74" t="s">
        <v>7</v>
      </c>
      <c r="I5" s="75" t="s">
        <v>8</v>
      </c>
      <c r="J5" s="76" t="s">
        <v>9</v>
      </c>
      <c r="K5" s="74" t="s">
        <v>7</v>
      </c>
      <c r="L5" s="75" t="s">
        <v>8</v>
      </c>
      <c r="M5" s="76" t="s">
        <v>9</v>
      </c>
    </row>
    <row r="6" spans="1:22" ht="13.5" thickBot="1">
      <c r="A6" s="73"/>
      <c r="B6" s="145"/>
      <c r="C6" s="146"/>
      <c r="D6" s="147"/>
      <c r="E6" s="80"/>
      <c r="F6" s="1281"/>
      <c r="G6" s="81"/>
      <c r="H6" s="77"/>
      <c r="I6" s="78"/>
      <c r="J6" s="79"/>
      <c r="K6" s="80"/>
      <c r="L6" s="1281"/>
      <c r="M6" s="81"/>
    </row>
    <row r="7" spans="1:22">
      <c r="A7" s="82" t="s">
        <v>28</v>
      </c>
      <c r="B7" s="907">
        <v>9593553.845468061</v>
      </c>
      <c r="C7" s="908">
        <v>0</v>
      </c>
      <c r="D7" s="909">
        <f t="shared" ref="D7:D18" si="0">B7+C7</f>
        <v>9593553.845468061</v>
      </c>
      <c r="E7" s="907">
        <v>1880469.8900000001</v>
      </c>
      <c r="F7" s="908">
        <v>0</v>
      </c>
      <c r="G7" s="909">
        <f t="shared" ref="G7:G18" si="1">E7+F7</f>
        <v>1880469.8900000001</v>
      </c>
      <c r="H7" s="907">
        <v>11426825.57</v>
      </c>
      <c r="I7" s="908">
        <v>0</v>
      </c>
      <c r="J7" s="909">
        <f t="shared" ref="J7:J17" si="2">H7+I7</f>
        <v>11426825.57</v>
      </c>
      <c r="K7" s="301">
        <f>+H7/B7</f>
        <v>1.1910941194537585</v>
      </c>
      <c r="L7" s="302">
        <v>0</v>
      </c>
      <c r="M7" s="303">
        <f t="shared" ref="M7:M17" si="3">J7/D7</f>
        <v>1.1910941194537585</v>
      </c>
      <c r="N7" s="1015"/>
      <c r="O7" s="1015"/>
      <c r="P7" s="1015"/>
      <c r="Q7" s="1023"/>
      <c r="R7" s="1023"/>
      <c r="S7" s="1023"/>
      <c r="T7" s="1023"/>
      <c r="U7" s="1023"/>
      <c r="V7" s="1023"/>
    </row>
    <row r="8" spans="1:22">
      <c r="A8" s="83" t="s">
        <v>32</v>
      </c>
      <c r="B8" s="910">
        <v>1170746.2943531603</v>
      </c>
      <c r="C8" s="911">
        <v>5856672.1379967155</v>
      </c>
      <c r="D8" s="912">
        <f t="shared" si="0"/>
        <v>7027418.4323498756</v>
      </c>
      <c r="E8" s="910">
        <v>22398.9467</v>
      </c>
      <c r="F8" s="911">
        <v>557582.96330000006</v>
      </c>
      <c r="G8" s="912">
        <f t="shared" si="1"/>
        <v>579981.91</v>
      </c>
      <c r="H8" s="910">
        <v>127999.80720000004</v>
      </c>
      <c r="I8" s="911">
        <v>3303748.8828000003</v>
      </c>
      <c r="J8" s="912">
        <f t="shared" si="2"/>
        <v>3431748.6900000004</v>
      </c>
      <c r="K8" s="304">
        <f t="shared" ref="K8:K17" si="4">+H8/B8</f>
        <v>0.10933180640193287</v>
      </c>
      <c r="L8" s="305">
        <f t="shared" ref="L8:L17" si="5">I8/C8</f>
        <v>0.56410002215525301</v>
      </c>
      <c r="M8" s="306">
        <f t="shared" si="3"/>
        <v>0.48833703628666225</v>
      </c>
      <c r="N8" s="1015"/>
      <c r="O8" s="1015"/>
      <c r="P8" s="1015"/>
      <c r="Q8" s="1023"/>
      <c r="R8" s="1023"/>
      <c r="S8" s="1023"/>
      <c r="T8" s="1023"/>
      <c r="U8" s="1023"/>
      <c r="V8" s="1023"/>
    </row>
    <row r="9" spans="1:22">
      <c r="A9" s="82" t="s">
        <v>33</v>
      </c>
      <c r="B9" s="910">
        <v>236938.994131093</v>
      </c>
      <c r="C9" s="911">
        <v>23456155</v>
      </c>
      <c r="D9" s="912">
        <f t="shared" si="0"/>
        <v>23693093.994131092</v>
      </c>
      <c r="E9" s="910">
        <v>19175.977800000001</v>
      </c>
      <c r="F9" s="911">
        <v>1898421.8021999998</v>
      </c>
      <c r="G9" s="912">
        <f t="shared" si="1"/>
        <v>1917597.7799999998</v>
      </c>
      <c r="H9" s="910">
        <v>117914.9724</v>
      </c>
      <c r="I9" s="911">
        <v>11664773.887600001</v>
      </c>
      <c r="J9" s="912">
        <f t="shared" si="2"/>
        <v>11782688.860000001</v>
      </c>
      <c r="K9" s="304">
        <f t="shared" si="4"/>
        <v>0.49765963104730793</v>
      </c>
      <c r="L9" s="305">
        <f t="shared" si="5"/>
        <v>0.49730119397659167</v>
      </c>
      <c r="M9" s="306">
        <f t="shared" si="3"/>
        <v>0.49730477846914539</v>
      </c>
      <c r="N9" s="1015"/>
      <c r="O9" s="1015"/>
      <c r="P9" s="1015"/>
      <c r="Q9" s="1023"/>
      <c r="R9" s="1023"/>
      <c r="S9" s="1023"/>
      <c r="T9" s="1023"/>
      <c r="U9" s="1023"/>
      <c r="V9" s="1023"/>
    </row>
    <row r="10" spans="1:22">
      <c r="A10" s="82" t="s">
        <v>34</v>
      </c>
      <c r="B10" s="910">
        <v>11142330.522400554</v>
      </c>
      <c r="C10" s="911">
        <v>7057332.4025760442</v>
      </c>
      <c r="D10" s="912">
        <f t="shared" si="0"/>
        <v>18199662.924976598</v>
      </c>
      <c r="E10" s="910">
        <v>1938544.97</v>
      </c>
      <c r="F10" s="911">
        <v>1566565.6800000002</v>
      </c>
      <c r="G10" s="912">
        <f t="shared" si="1"/>
        <v>3505110.6500000004</v>
      </c>
      <c r="H10" s="910">
        <v>11840208.633400001</v>
      </c>
      <c r="I10" s="911">
        <v>8584074.5265999995</v>
      </c>
      <c r="J10" s="912">
        <f t="shared" si="2"/>
        <v>20424283.16</v>
      </c>
      <c r="K10" s="304">
        <f t="shared" si="4"/>
        <v>1.0626330469731113</v>
      </c>
      <c r="L10" s="305">
        <f t="shared" si="5"/>
        <v>1.2163341666415868</v>
      </c>
      <c r="M10" s="306">
        <f t="shared" si="3"/>
        <v>1.1222341448956403</v>
      </c>
      <c r="N10" s="1015"/>
      <c r="O10" s="1015"/>
      <c r="P10" s="1015"/>
      <c r="Q10" s="1023"/>
      <c r="R10" s="1023"/>
      <c r="S10" s="1023"/>
      <c r="T10" s="1023"/>
      <c r="U10" s="1023"/>
      <c r="V10" s="1023"/>
    </row>
    <row r="11" spans="1:22">
      <c r="A11" s="82" t="s">
        <v>35</v>
      </c>
      <c r="B11" s="910">
        <v>0</v>
      </c>
      <c r="C11" s="911">
        <v>0</v>
      </c>
      <c r="D11" s="912">
        <f t="shared" si="0"/>
        <v>0</v>
      </c>
      <c r="E11" s="910">
        <v>0</v>
      </c>
      <c r="F11" s="911">
        <v>0</v>
      </c>
      <c r="G11" s="912">
        <f t="shared" si="1"/>
        <v>0</v>
      </c>
      <c r="H11" s="910">
        <v>0</v>
      </c>
      <c r="I11" s="911">
        <v>0</v>
      </c>
      <c r="J11" s="912">
        <f t="shared" si="2"/>
        <v>0</v>
      </c>
      <c r="K11" s="304">
        <v>0</v>
      </c>
      <c r="L11" s="305">
        <v>0</v>
      </c>
      <c r="M11" s="306">
        <v>0</v>
      </c>
      <c r="N11" s="1015"/>
      <c r="O11" s="1015"/>
      <c r="P11" s="1015"/>
      <c r="Q11" s="1023"/>
      <c r="R11" s="1023"/>
      <c r="S11" s="1023"/>
      <c r="T11" s="1023"/>
      <c r="U11" s="1023"/>
      <c r="V11" s="1023"/>
    </row>
    <row r="12" spans="1:22">
      <c r="A12" s="82" t="s">
        <v>36</v>
      </c>
      <c r="B12" s="910">
        <v>5193723.8717110548</v>
      </c>
      <c r="C12" s="911">
        <v>0</v>
      </c>
      <c r="D12" s="912">
        <f t="shared" si="0"/>
        <v>5193723.8717110548</v>
      </c>
      <c r="E12" s="910">
        <v>282965</v>
      </c>
      <c r="F12" s="911">
        <v>0</v>
      </c>
      <c r="G12" s="912">
        <f t="shared" si="1"/>
        <v>282965</v>
      </c>
      <c r="H12" s="910">
        <v>1856457.3599999999</v>
      </c>
      <c r="I12" s="911">
        <v>0</v>
      </c>
      <c r="J12" s="912">
        <f t="shared" si="2"/>
        <v>1856457.3599999999</v>
      </c>
      <c r="K12" s="304">
        <f t="shared" si="4"/>
        <v>0.35744244512336698</v>
      </c>
      <c r="L12" s="305">
        <v>0</v>
      </c>
      <c r="M12" s="306">
        <f t="shared" si="3"/>
        <v>0.35744244512336698</v>
      </c>
      <c r="N12" s="1015"/>
      <c r="O12" s="1015"/>
      <c r="P12" s="1015"/>
      <c r="Q12" s="1023"/>
      <c r="R12" s="1023"/>
      <c r="S12" s="1023"/>
      <c r="T12" s="1023"/>
      <c r="U12" s="1023"/>
      <c r="V12" s="1023"/>
    </row>
    <row r="13" spans="1:22">
      <c r="A13" s="82" t="s">
        <v>37</v>
      </c>
      <c r="B13" s="910">
        <v>11290799.773304621</v>
      </c>
      <c r="C13" s="911">
        <v>0</v>
      </c>
      <c r="D13" s="912">
        <f t="shared" si="0"/>
        <v>11290799.773304621</v>
      </c>
      <c r="E13" s="910">
        <v>211539.84999999998</v>
      </c>
      <c r="F13" s="911">
        <v>0</v>
      </c>
      <c r="G13" s="912">
        <f t="shared" si="1"/>
        <v>211539.84999999998</v>
      </c>
      <c r="H13" s="910">
        <v>1223898.68</v>
      </c>
      <c r="I13" s="911">
        <v>0</v>
      </c>
      <c r="J13" s="912">
        <f t="shared" si="2"/>
        <v>1223898.68</v>
      </c>
      <c r="K13" s="304">
        <f t="shared" si="4"/>
        <v>0.10839787300929048</v>
      </c>
      <c r="L13" s="305">
        <v>0</v>
      </c>
      <c r="M13" s="306">
        <f t="shared" si="3"/>
        <v>0.10839787300929048</v>
      </c>
      <c r="N13" s="1015"/>
      <c r="O13" s="1015"/>
      <c r="P13" s="1015"/>
      <c r="Q13" s="1023"/>
      <c r="R13" s="1023"/>
      <c r="S13" s="1023"/>
      <c r="T13" s="1023"/>
      <c r="U13" s="1023"/>
      <c r="V13" s="1023"/>
    </row>
    <row r="14" spans="1:22">
      <c r="A14" s="82" t="s">
        <v>38</v>
      </c>
      <c r="B14" s="910">
        <v>8561569.6799876001</v>
      </c>
      <c r="C14" s="911">
        <v>7592335.3765927767</v>
      </c>
      <c r="D14" s="912">
        <f t="shared" si="0"/>
        <v>16153905.056580376</v>
      </c>
      <c r="E14" s="910">
        <v>439922.80590000004</v>
      </c>
      <c r="F14" s="911">
        <v>390120.22409999999</v>
      </c>
      <c r="G14" s="912">
        <f t="shared" si="1"/>
        <v>830043.03</v>
      </c>
      <c r="H14" s="910">
        <v>2375748.1185999997</v>
      </c>
      <c r="I14" s="911">
        <v>2106795.5014</v>
      </c>
      <c r="J14" s="912">
        <f t="shared" si="2"/>
        <v>4482543.6199999992</v>
      </c>
      <c r="K14" s="304">
        <f t="shared" si="4"/>
        <v>0.27748978369623462</v>
      </c>
      <c r="L14" s="305">
        <f t="shared" si="5"/>
        <v>0.27748978369623467</v>
      </c>
      <c r="M14" s="306">
        <f t="shared" si="3"/>
        <v>0.27748978369623462</v>
      </c>
      <c r="N14" s="1015"/>
      <c r="O14" s="1015"/>
      <c r="P14" s="1015"/>
      <c r="Q14" s="1023"/>
      <c r="R14" s="1023"/>
      <c r="S14" s="1023"/>
      <c r="T14" s="1023"/>
      <c r="U14" s="1023"/>
      <c r="V14" s="1023"/>
    </row>
    <row r="15" spans="1:22">
      <c r="A15" s="82" t="s">
        <v>39</v>
      </c>
      <c r="B15" s="910">
        <v>2576885.2678800304</v>
      </c>
      <c r="C15" s="911">
        <v>2285162.4073653095</v>
      </c>
      <c r="D15" s="912">
        <f t="shared" si="0"/>
        <v>4862047.67524534</v>
      </c>
      <c r="E15" s="910">
        <v>251425.28899999999</v>
      </c>
      <c r="F15" s="911">
        <v>196029.62100000001</v>
      </c>
      <c r="G15" s="912">
        <f t="shared" si="1"/>
        <v>447454.91000000003</v>
      </c>
      <c r="H15" s="910">
        <v>1360029.977</v>
      </c>
      <c r="I15" s="911">
        <v>1065708.0330000001</v>
      </c>
      <c r="J15" s="912">
        <f t="shared" si="2"/>
        <v>2425738.0099999998</v>
      </c>
      <c r="K15" s="304">
        <f t="shared" si="4"/>
        <v>0.52778057057964345</v>
      </c>
      <c r="L15" s="305">
        <f t="shared" si="5"/>
        <v>0.46635986552426878</v>
      </c>
      <c r="M15" s="306">
        <f t="shared" si="3"/>
        <v>0.49891283920361734</v>
      </c>
      <c r="N15" s="1015"/>
      <c r="O15" s="1015"/>
      <c r="P15" s="1015"/>
      <c r="Q15" s="1023"/>
      <c r="R15" s="1023"/>
      <c r="S15" s="1023"/>
      <c r="T15" s="1023"/>
      <c r="U15" s="1023"/>
      <c r="V15" s="1023"/>
    </row>
    <row r="16" spans="1:22">
      <c r="A16" s="83" t="s">
        <v>40</v>
      </c>
      <c r="B16" s="910">
        <v>0</v>
      </c>
      <c r="C16" s="911">
        <v>0</v>
      </c>
      <c r="D16" s="912">
        <f t="shared" si="0"/>
        <v>0</v>
      </c>
      <c r="E16" s="910">
        <v>0</v>
      </c>
      <c r="F16" s="911">
        <v>0</v>
      </c>
      <c r="G16" s="912">
        <f t="shared" si="1"/>
        <v>0</v>
      </c>
      <c r="H16" s="910">
        <v>0</v>
      </c>
      <c r="I16" s="911">
        <v>0</v>
      </c>
      <c r="J16" s="912">
        <f t="shared" si="2"/>
        <v>0</v>
      </c>
      <c r="K16" s="304">
        <v>0</v>
      </c>
      <c r="L16" s="305">
        <v>0</v>
      </c>
      <c r="M16" s="306">
        <v>0</v>
      </c>
      <c r="N16" s="1015"/>
      <c r="O16" s="1015"/>
      <c r="P16" s="1015"/>
      <c r="Q16" s="1023"/>
      <c r="R16" s="1023"/>
      <c r="S16" s="1023"/>
      <c r="T16" s="1023"/>
      <c r="U16" s="1023"/>
      <c r="V16" s="1023"/>
    </row>
    <row r="17" spans="1:22">
      <c r="A17" s="83" t="s">
        <v>41</v>
      </c>
      <c r="B17" s="910">
        <v>2274498.6229805746</v>
      </c>
      <c r="C17" s="911">
        <v>2017008.2128318301</v>
      </c>
      <c r="D17" s="912">
        <f t="shared" si="0"/>
        <v>4291506.8358124048</v>
      </c>
      <c r="E17" s="910">
        <v>186778.79989999998</v>
      </c>
      <c r="F17" s="911">
        <v>165634.0301</v>
      </c>
      <c r="G17" s="912">
        <f t="shared" si="1"/>
        <v>352412.82999999996</v>
      </c>
      <c r="H17" s="910">
        <v>2688163.8372</v>
      </c>
      <c r="I17" s="911">
        <v>2383843.4027999998</v>
      </c>
      <c r="J17" s="912">
        <f t="shared" si="2"/>
        <v>5072007.24</v>
      </c>
      <c r="K17" s="304">
        <f t="shared" si="4"/>
        <v>1.1818709451128817</v>
      </c>
      <c r="L17" s="305">
        <f t="shared" si="5"/>
        <v>1.1818709451128819</v>
      </c>
      <c r="M17" s="306">
        <f t="shared" si="3"/>
        <v>1.1818709451128819</v>
      </c>
      <c r="N17" s="1015"/>
      <c r="O17" s="1015"/>
      <c r="P17" s="1015"/>
      <c r="Q17" s="1023"/>
      <c r="R17" s="1023"/>
      <c r="S17" s="1023"/>
      <c r="T17" s="1023"/>
      <c r="U17" s="1023"/>
      <c r="V17" s="1023"/>
    </row>
    <row r="18" spans="1:22">
      <c r="A18" s="88" t="s">
        <v>42</v>
      </c>
      <c r="B18" s="910">
        <v>0</v>
      </c>
      <c r="C18" s="911">
        <v>0</v>
      </c>
      <c r="D18" s="912">
        <f t="shared" si="0"/>
        <v>0</v>
      </c>
      <c r="E18" s="910">
        <v>0</v>
      </c>
      <c r="F18" s="911">
        <v>0</v>
      </c>
      <c r="G18" s="912">
        <f t="shared" si="1"/>
        <v>0</v>
      </c>
      <c r="H18" s="910">
        <v>0</v>
      </c>
      <c r="I18" s="911">
        <v>0</v>
      </c>
      <c r="J18" s="912">
        <f t="shared" ref="J18" si="6">SUM(H18:I18)</f>
        <v>0</v>
      </c>
      <c r="K18" s="304">
        <v>0</v>
      </c>
      <c r="L18" s="305">
        <v>0</v>
      </c>
      <c r="M18" s="306">
        <v>0</v>
      </c>
      <c r="N18" s="1015"/>
      <c r="O18" s="1015"/>
      <c r="P18" s="1015"/>
      <c r="Q18" s="1023"/>
      <c r="R18" s="1023"/>
      <c r="S18" s="1023"/>
      <c r="T18" s="1023"/>
      <c r="U18" s="1023"/>
      <c r="V18" s="1023"/>
    </row>
    <row r="19" spans="1:22" ht="14.25" customHeight="1" thickBot="1">
      <c r="A19" s="1071" t="s">
        <v>43</v>
      </c>
      <c r="B19" s="1072">
        <f t="shared" ref="B19:C19" si="7">SUM(B7:B18)</f>
        <v>52041046.872216746</v>
      </c>
      <c r="C19" s="1073">
        <f t="shared" si="7"/>
        <v>48264665.53736268</v>
      </c>
      <c r="D19" s="1074">
        <f>SUM(D7:D17)</f>
        <v>100305712.40957943</v>
      </c>
      <c r="E19" s="1072">
        <f>SUM(E7:E18)</f>
        <v>5233221.5292999996</v>
      </c>
      <c r="F19" s="1073">
        <f>SUM(F7:F18)</f>
        <v>4774354.3207</v>
      </c>
      <c r="G19" s="1074">
        <f t="shared" ref="G19:J19" si="8">SUM(G7:G18)</f>
        <v>10007575.85</v>
      </c>
      <c r="H19" s="1072">
        <f>SUM(H7:H18)</f>
        <v>33017246.955800004</v>
      </c>
      <c r="I19" s="1073">
        <f t="shared" si="8"/>
        <v>29108944.234200001</v>
      </c>
      <c r="J19" s="1074">
        <f t="shared" si="8"/>
        <v>62126191.189999998</v>
      </c>
      <c r="K19" s="1075">
        <f>+H19/B19</f>
        <v>0.63444624849441655</v>
      </c>
      <c r="L19" s="1076">
        <f>I19/C19</f>
        <v>0.60311086609864029</v>
      </c>
      <c r="M19" s="1077">
        <f>J19/D19</f>
        <v>0.61936842576143059</v>
      </c>
      <c r="N19" s="646"/>
      <c r="O19" s="646"/>
      <c r="P19" s="1015"/>
      <c r="Q19" s="1023"/>
      <c r="R19" s="1023"/>
      <c r="S19" s="1023"/>
      <c r="T19" s="1023"/>
      <c r="U19" s="1023"/>
      <c r="V19" s="1023"/>
    </row>
    <row r="20" spans="1:22" ht="13" thickBot="1">
      <c r="A20" s="87"/>
      <c r="B20" s="913"/>
      <c r="C20" s="914"/>
      <c r="D20" s="915"/>
      <c r="E20" s="913"/>
      <c r="F20" s="914"/>
      <c r="G20" s="915"/>
      <c r="H20" s="913"/>
      <c r="I20" s="914"/>
      <c r="J20" s="915"/>
      <c r="K20" s="307"/>
      <c r="L20" s="1282"/>
      <c r="M20" s="308"/>
      <c r="N20" s="1015"/>
      <c r="O20" s="1015"/>
      <c r="P20" s="1015"/>
      <c r="Q20" s="1023"/>
      <c r="R20" s="1023"/>
      <c r="S20" s="1023"/>
      <c r="T20" s="1023"/>
      <c r="U20" s="1023"/>
      <c r="V20" s="1023"/>
    </row>
    <row r="21" spans="1:22">
      <c r="A21" s="89" t="s">
        <v>44</v>
      </c>
      <c r="B21" s="907">
        <v>226149.70089422615</v>
      </c>
      <c r="C21" s="908">
        <v>200547.84796280431</v>
      </c>
      <c r="D21" s="909">
        <f>SUM(B21:C21)</f>
        <v>426697.54885703046</v>
      </c>
      <c r="E21" s="907">
        <v>15799.883</v>
      </c>
      <c r="F21" s="908">
        <v>14011.217000000001</v>
      </c>
      <c r="G21" s="909">
        <f t="shared" ref="G21:G27" si="9">E21+F21</f>
        <v>29811.1</v>
      </c>
      <c r="H21" s="907">
        <v>115804.9947</v>
      </c>
      <c r="I21" s="908">
        <v>102694.9953</v>
      </c>
      <c r="J21" s="909">
        <f>SUM(H21:I21)</f>
        <v>218499.99</v>
      </c>
      <c r="K21" s="301">
        <f t="shared" ref="K21:K27" si="10">+H21/B21</f>
        <v>0.51207228770186985</v>
      </c>
      <c r="L21" s="302">
        <f t="shared" ref="L21:M24" si="11">I21/C21</f>
        <v>0.51207228770186985</v>
      </c>
      <c r="M21" s="303">
        <f t="shared" si="11"/>
        <v>0.51207228770186985</v>
      </c>
      <c r="N21" s="1015"/>
      <c r="O21" s="1015"/>
      <c r="P21" s="1015"/>
      <c r="Q21" s="1023"/>
      <c r="R21" s="1023"/>
      <c r="S21" s="1023"/>
      <c r="T21" s="1023"/>
      <c r="U21" s="1023"/>
      <c r="V21" s="1023"/>
    </row>
    <row r="22" spans="1:22">
      <c r="A22" s="89" t="s">
        <v>45</v>
      </c>
      <c r="B22" s="910">
        <v>0</v>
      </c>
      <c r="C22" s="911">
        <v>0</v>
      </c>
      <c r="D22" s="912">
        <f t="shared" ref="D22:D27" si="12">SUM(B22:C22)</f>
        <v>0</v>
      </c>
      <c r="E22" s="910">
        <v>0</v>
      </c>
      <c r="F22" s="911">
        <v>0</v>
      </c>
      <c r="G22" s="912">
        <f t="shared" si="9"/>
        <v>0</v>
      </c>
      <c r="H22" s="910">
        <v>0</v>
      </c>
      <c r="I22" s="911">
        <v>0</v>
      </c>
      <c r="J22" s="912">
        <f t="shared" ref="J22:J27" si="13">H22+I22</f>
        <v>0</v>
      </c>
      <c r="K22" s="304">
        <v>0</v>
      </c>
      <c r="L22" s="305">
        <v>0</v>
      </c>
      <c r="M22" s="306">
        <v>0</v>
      </c>
      <c r="N22" s="1015"/>
      <c r="O22" s="1015"/>
      <c r="P22" s="1015"/>
      <c r="Q22" s="1023"/>
      <c r="R22" s="1023"/>
      <c r="S22" s="1023"/>
      <c r="T22" s="1023"/>
      <c r="U22" s="1023"/>
      <c r="V22" s="1023"/>
    </row>
    <row r="23" spans="1:22">
      <c r="A23" s="83" t="s">
        <v>46</v>
      </c>
      <c r="B23" s="910">
        <v>2051151.5833669507</v>
      </c>
      <c r="C23" s="911">
        <v>1818945.7437405034</v>
      </c>
      <c r="D23" s="912">
        <f t="shared" si="12"/>
        <v>3870097.3271074542</v>
      </c>
      <c r="E23" s="910">
        <v>65261.560600000004</v>
      </c>
      <c r="F23" s="911">
        <v>57873.4594</v>
      </c>
      <c r="G23" s="912">
        <f t="shared" si="9"/>
        <v>123135.02</v>
      </c>
      <c r="H23" s="910">
        <v>484024.57759999996</v>
      </c>
      <c r="I23" s="911">
        <v>429229.34240000002</v>
      </c>
      <c r="J23" s="912">
        <f t="shared" si="13"/>
        <v>913253.91999999993</v>
      </c>
      <c r="K23" s="304">
        <f t="shared" si="10"/>
        <v>0.23597699045015341</v>
      </c>
      <c r="L23" s="305">
        <f t="shared" si="11"/>
        <v>0.23597699045015344</v>
      </c>
      <c r="M23" s="306">
        <f t="shared" si="11"/>
        <v>0.23597699045015341</v>
      </c>
      <c r="N23" s="1015"/>
      <c r="O23" s="1015"/>
      <c r="P23" s="1015"/>
      <c r="Q23" s="1023"/>
      <c r="R23" s="1023"/>
      <c r="S23" s="1023"/>
      <c r="T23" s="1023"/>
      <c r="U23" s="1023"/>
      <c r="V23" s="1023"/>
    </row>
    <row r="24" spans="1:22">
      <c r="A24" s="82" t="s">
        <v>47</v>
      </c>
      <c r="B24" s="910">
        <v>949527.9703500265</v>
      </c>
      <c r="C24" s="911">
        <v>842034.23785757052</v>
      </c>
      <c r="D24" s="912">
        <f t="shared" si="12"/>
        <v>1791562.208207597</v>
      </c>
      <c r="E24" s="910">
        <v>91400.397400000016</v>
      </c>
      <c r="F24" s="911">
        <v>81053.1826</v>
      </c>
      <c r="G24" s="912">
        <f t="shared" si="9"/>
        <v>172453.58000000002</v>
      </c>
      <c r="H24" s="910">
        <v>663829.96609999996</v>
      </c>
      <c r="I24" s="911">
        <v>588679.40389999992</v>
      </c>
      <c r="J24" s="912">
        <f t="shared" si="13"/>
        <v>1252509.3699999999</v>
      </c>
      <c r="K24" s="304">
        <f t="shared" si="10"/>
        <v>0.69911575733286813</v>
      </c>
      <c r="L24" s="305">
        <f t="shared" si="11"/>
        <v>0.69911575733286824</v>
      </c>
      <c r="M24" s="306">
        <f t="shared" si="11"/>
        <v>0.69911575733286824</v>
      </c>
      <c r="N24" s="1015"/>
      <c r="O24" s="1015"/>
      <c r="P24" s="1015"/>
      <c r="Q24" s="1023"/>
      <c r="R24" s="1023"/>
      <c r="S24" s="1023"/>
      <c r="T24" s="1023"/>
      <c r="U24" s="1023"/>
      <c r="V24" s="1023"/>
    </row>
    <row r="25" spans="1:22">
      <c r="A25" s="254" t="s">
        <v>48</v>
      </c>
      <c r="B25" s="910">
        <v>565469.68790000002</v>
      </c>
      <c r="C25" s="911">
        <v>439973.74209999997</v>
      </c>
      <c r="D25" s="912">
        <f t="shared" si="12"/>
        <v>1005443.4299999999</v>
      </c>
      <c r="E25" s="910">
        <v>7469.82</v>
      </c>
      <c r="F25" s="911">
        <v>6624.18</v>
      </c>
      <c r="G25" s="912">
        <f t="shared" si="9"/>
        <v>14094</v>
      </c>
      <c r="H25" s="910">
        <v>28224.498100000001</v>
      </c>
      <c r="I25" s="911">
        <v>25029.2719</v>
      </c>
      <c r="J25" s="912">
        <f t="shared" si="13"/>
        <v>53253.770000000004</v>
      </c>
      <c r="K25" s="304">
        <f t="shared" si="10"/>
        <v>4.9913370608454855E-2</v>
      </c>
      <c r="L25" s="305">
        <f t="shared" ref="L25" si="14">I25/C25</f>
        <v>5.6888103777591327E-2</v>
      </c>
      <c r="M25" s="306">
        <f t="shared" ref="M25" si="15">J25/D25</f>
        <v>5.2965456246504103E-2</v>
      </c>
      <c r="N25" s="1015"/>
      <c r="O25" s="1015"/>
      <c r="P25" s="1015"/>
      <c r="Q25" s="1023"/>
      <c r="R25" s="1023"/>
      <c r="S25" s="1023"/>
      <c r="T25" s="1023"/>
      <c r="U25" s="1023"/>
      <c r="V25" s="1023"/>
    </row>
    <row r="26" spans="1:22">
      <c r="A26" s="82" t="s">
        <v>49</v>
      </c>
      <c r="B26" s="916">
        <v>443449.37218368478</v>
      </c>
      <c r="C26" s="917">
        <v>393247.55646477704</v>
      </c>
      <c r="D26" s="918">
        <f t="shared" si="12"/>
        <v>836696.92864846182</v>
      </c>
      <c r="E26" s="910">
        <v>28331.468000000001</v>
      </c>
      <c r="F26" s="911">
        <v>25124.131999999998</v>
      </c>
      <c r="G26" s="918">
        <f t="shared" si="9"/>
        <v>53455.6</v>
      </c>
      <c r="H26" s="910">
        <v>201925.61689999999</v>
      </c>
      <c r="I26" s="911">
        <v>179066.11309999999</v>
      </c>
      <c r="J26" s="912">
        <f t="shared" si="13"/>
        <v>380991.73</v>
      </c>
      <c r="K26" s="304">
        <f t="shared" si="10"/>
        <v>0.45535213164392246</v>
      </c>
      <c r="L26" s="305">
        <f t="shared" ref="L26:L27" si="16">I26/C26</f>
        <v>0.45535213164392246</v>
      </c>
      <c r="M26" s="306">
        <f>J26/D26</f>
        <v>0.45535213164392246</v>
      </c>
      <c r="N26" s="1015"/>
      <c r="O26" s="1015"/>
      <c r="P26" s="1015"/>
      <c r="Q26" s="1023"/>
      <c r="R26" s="1023"/>
      <c r="S26" s="1023"/>
      <c r="T26" s="1023"/>
      <c r="U26" s="1023"/>
      <c r="V26" s="1023"/>
    </row>
    <row r="27" spans="1:22">
      <c r="A27" s="82" t="s">
        <v>50</v>
      </c>
      <c r="B27" s="910">
        <v>3966658.9179255059</v>
      </c>
      <c r="C27" s="911">
        <v>3517603.1913679009</v>
      </c>
      <c r="D27" s="912">
        <f t="shared" si="12"/>
        <v>7484262.1092934068</v>
      </c>
      <c r="E27" s="910">
        <v>193083.80179999999</v>
      </c>
      <c r="F27" s="911">
        <v>171225.25820000001</v>
      </c>
      <c r="G27" s="912">
        <f t="shared" si="9"/>
        <v>364309.06</v>
      </c>
      <c r="H27" s="910">
        <v>1421954.9776000003</v>
      </c>
      <c r="I27" s="911">
        <v>1260978.9424000003</v>
      </c>
      <c r="J27" s="912">
        <f t="shared" si="13"/>
        <v>2682933.9200000009</v>
      </c>
      <c r="K27" s="304">
        <f t="shared" si="10"/>
        <v>0.35847674504458232</v>
      </c>
      <c r="L27" s="305">
        <f t="shared" si="16"/>
        <v>0.35847674504458238</v>
      </c>
      <c r="M27" s="306">
        <f>J27/D27</f>
        <v>0.35847674504458238</v>
      </c>
      <c r="N27" s="1015"/>
      <c r="O27" s="1015"/>
      <c r="P27" s="1015"/>
      <c r="Q27" s="1023"/>
      <c r="R27" s="1023"/>
      <c r="S27" s="1023"/>
      <c r="T27" s="1023"/>
      <c r="U27" s="1023"/>
      <c r="V27" s="1023"/>
    </row>
    <row r="28" spans="1:22">
      <c r="A28" s="88" t="s">
        <v>51</v>
      </c>
      <c r="B28" s="919">
        <v>36913.099793314497</v>
      </c>
      <c r="C28" s="920">
        <v>32734.258307278888</v>
      </c>
      <c r="D28" s="921">
        <f t="shared" ref="D28" si="17">SUM(B28:C28)</f>
        <v>69647.358100593381</v>
      </c>
      <c r="E28" s="919">
        <v>796.52639999999997</v>
      </c>
      <c r="F28" s="920">
        <v>706.35360000000003</v>
      </c>
      <c r="G28" s="921">
        <f t="shared" ref="G28" si="18">E28+F28</f>
        <v>1502.88</v>
      </c>
      <c r="H28" s="919">
        <v>2687.5610999999999</v>
      </c>
      <c r="I28" s="920">
        <v>2383.3089</v>
      </c>
      <c r="J28" s="912">
        <f t="shared" ref="J28" si="19">H28+I28</f>
        <v>5070.87</v>
      </c>
      <c r="K28" s="309">
        <f t="shared" ref="K28" si="20">+H28/B28</f>
        <v>7.28077868032843E-2</v>
      </c>
      <c r="L28" s="310">
        <f t="shared" ref="L28" si="21">I28/C28</f>
        <v>7.2807786803284327E-2</v>
      </c>
      <c r="M28" s="311">
        <f>J28/D28</f>
        <v>7.2807786803284313E-2</v>
      </c>
      <c r="N28" s="1015"/>
      <c r="O28" s="1015"/>
      <c r="P28" s="1015"/>
      <c r="Q28" s="1023"/>
      <c r="R28" s="1023"/>
      <c r="S28" s="1023"/>
      <c r="T28" s="1023"/>
      <c r="U28" s="1023"/>
      <c r="V28" s="1023"/>
    </row>
    <row r="29" spans="1:22" ht="14.25" customHeight="1" thickBot="1">
      <c r="A29" s="1071" t="s">
        <v>52</v>
      </c>
      <c r="B29" s="1072">
        <f>SUM(B21:B28)</f>
        <v>8239320.3324137097</v>
      </c>
      <c r="C29" s="1073">
        <f t="shared" ref="C29:J29" si="22">SUM(C21:C28)</f>
        <v>7245086.5778008355</v>
      </c>
      <c r="D29" s="1074">
        <f t="shared" si="22"/>
        <v>15484406.910214543</v>
      </c>
      <c r="E29" s="1072">
        <f t="shared" si="22"/>
        <v>402143.45719999995</v>
      </c>
      <c r="F29" s="1073">
        <f t="shared" si="22"/>
        <v>356617.78279999999</v>
      </c>
      <c r="G29" s="1074">
        <f t="shared" si="22"/>
        <v>758761.24</v>
      </c>
      <c r="H29" s="1072">
        <f t="shared" si="22"/>
        <v>2918452.1921000001</v>
      </c>
      <c r="I29" s="1073">
        <f t="shared" si="22"/>
        <v>2588061.3779000002</v>
      </c>
      <c r="J29" s="1074">
        <f t="shared" si="22"/>
        <v>5506513.5700000012</v>
      </c>
      <c r="K29" s="1075">
        <f t="shared" ref="K29" si="23">+H29/B29</f>
        <v>0.35421030793264952</v>
      </c>
      <c r="L29" s="1076">
        <f t="shared" ref="L29" si="24">I29/C29</f>
        <v>0.35721607328060073</v>
      </c>
      <c r="M29" s="1077">
        <f>J29/D29</f>
        <v>0.35561669245255617</v>
      </c>
      <c r="N29" s="1016"/>
      <c r="O29" s="1015"/>
      <c r="P29" s="1015"/>
      <c r="Q29" s="1023"/>
      <c r="R29" s="1023"/>
      <c r="S29" s="1023"/>
      <c r="T29" s="1023"/>
      <c r="U29" s="1023"/>
      <c r="V29" s="1023"/>
    </row>
    <row r="30" spans="1:22" ht="13.5" thickBot="1">
      <c r="A30" s="227"/>
      <c r="B30" s="1078"/>
      <c r="C30" s="1079"/>
      <c r="D30" s="1080"/>
      <c r="E30" s="1081"/>
      <c r="F30" s="1082"/>
      <c r="G30" s="1083"/>
      <c r="H30" s="1081"/>
      <c r="I30" s="1082"/>
      <c r="J30" s="1083"/>
      <c r="K30" s="1084"/>
      <c r="L30" s="1085"/>
      <c r="M30" s="1086"/>
      <c r="N30" s="1015"/>
      <c r="O30" s="1015"/>
      <c r="P30" s="1015"/>
      <c r="Q30" s="1023"/>
      <c r="R30" s="1023"/>
      <c r="S30" s="1023"/>
      <c r="T30" s="1023"/>
      <c r="U30" s="1023"/>
      <c r="V30" s="1023"/>
    </row>
    <row r="31" spans="1:22" ht="13.5" thickBot="1">
      <c r="A31" s="1087" t="s">
        <v>53</v>
      </c>
      <c r="B31" s="1072">
        <f>+B19+B29</f>
        <v>60280367.204630457</v>
      </c>
      <c r="C31" s="1073">
        <f t="shared" ref="C31:J31" si="25">+C19+C29</f>
        <v>55509752.115163513</v>
      </c>
      <c r="D31" s="1074">
        <f t="shared" si="25"/>
        <v>115790119.31979397</v>
      </c>
      <c r="E31" s="1072">
        <f t="shared" si="25"/>
        <v>5635364.9864999996</v>
      </c>
      <c r="F31" s="1073">
        <f t="shared" si="25"/>
        <v>5130972.1035000002</v>
      </c>
      <c r="G31" s="1074">
        <f t="shared" si="25"/>
        <v>10766337.09</v>
      </c>
      <c r="H31" s="1072">
        <f t="shared" si="25"/>
        <v>35935699.147900008</v>
      </c>
      <c r="I31" s="1073">
        <f t="shared" si="25"/>
        <v>31697005.612100001</v>
      </c>
      <c r="J31" s="1074">
        <f t="shared" si="25"/>
        <v>67632704.760000005</v>
      </c>
      <c r="K31" s="1075">
        <f>H31/B31</f>
        <v>0.59614267155856993</v>
      </c>
      <c r="L31" s="1076">
        <f>I31/C31</f>
        <v>0.57101688269729056</v>
      </c>
      <c r="M31" s="1077">
        <f>J31/D31</f>
        <v>0.5840973751241173</v>
      </c>
      <c r="N31" s="1016"/>
      <c r="O31" s="1015"/>
      <c r="P31" s="1015"/>
      <c r="Q31" s="1023"/>
      <c r="R31" s="1023"/>
      <c r="S31" s="1023"/>
      <c r="T31" s="1023"/>
      <c r="U31" s="1023"/>
      <c r="V31" s="1023"/>
    </row>
    <row r="32" spans="1:22" ht="13.5" thickBot="1">
      <c r="A32" s="739"/>
      <c r="B32" s="740"/>
      <c r="C32" s="740"/>
      <c r="D32" s="740"/>
      <c r="E32" s="740"/>
      <c r="F32" s="740"/>
      <c r="G32" s="740"/>
      <c r="H32" s="740"/>
      <c r="I32" s="740"/>
      <c r="J32" s="740"/>
      <c r="K32" s="741"/>
      <c r="L32" s="741"/>
      <c r="M32" s="741"/>
      <c r="N32" s="563"/>
    </row>
    <row r="33" spans="1:16" ht="18.75" customHeight="1" thickBot="1">
      <c r="A33" s="1439" t="s">
        <v>54</v>
      </c>
      <c r="B33" s="1440"/>
      <c r="C33" s="1440"/>
      <c r="D33" s="1440"/>
      <c r="E33" s="1440"/>
      <c r="F33" s="1440"/>
      <c r="G33" s="1440"/>
      <c r="H33" s="1440"/>
      <c r="I33" s="1440"/>
      <c r="J33" s="1440"/>
      <c r="K33" s="1440"/>
      <c r="L33" s="1440"/>
      <c r="M33" s="1441"/>
    </row>
    <row r="34" spans="1:16" ht="13" thickBot="1">
      <c r="A34" s="89" t="s">
        <v>55</v>
      </c>
      <c r="B34" s="807"/>
      <c r="C34" s="808"/>
      <c r="D34" s="809"/>
      <c r="E34" s="807"/>
      <c r="F34" s="808"/>
      <c r="G34" s="809"/>
      <c r="H34" s="807"/>
      <c r="I34" s="808"/>
      <c r="J34" s="809"/>
      <c r="K34" s="141"/>
      <c r="L34" s="142"/>
      <c r="M34" s="143"/>
    </row>
    <row r="35" spans="1:16" ht="13" thickBot="1">
      <c r="A35" s="91" t="s">
        <v>56</v>
      </c>
      <c r="B35" s="144"/>
      <c r="C35" s="812"/>
      <c r="D35" s="813"/>
      <c r="E35" s="922"/>
      <c r="F35" s="923">
        <v>475199.24000000005</v>
      </c>
      <c r="G35" s="924">
        <f>F35</f>
        <v>475199.24000000005</v>
      </c>
      <c r="H35" s="922"/>
      <c r="I35" s="923">
        <v>2867672.01</v>
      </c>
      <c r="J35" s="924">
        <f>I35</f>
        <v>2867672.01</v>
      </c>
      <c r="K35" s="141"/>
      <c r="L35" s="142"/>
      <c r="M35" s="143"/>
    </row>
    <row r="36" spans="1:16" ht="13" thickBot="1">
      <c r="G36" s="505"/>
      <c r="J36" s="505"/>
    </row>
    <row r="37" spans="1:16" ht="18" thickBot="1">
      <c r="A37" s="1439" t="s">
        <v>57</v>
      </c>
      <c r="B37" s="1440"/>
      <c r="C37" s="1440"/>
      <c r="D37" s="1440"/>
      <c r="E37" s="1440"/>
      <c r="F37" s="1440"/>
      <c r="G37" s="1440"/>
      <c r="H37" s="1440"/>
      <c r="I37" s="1440"/>
      <c r="J37" s="1440"/>
      <c r="K37" s="1440"/>
      <c r="L37" s="1440"/>
      <c r="M37" s="1441"/>
    </row>
    <row r="38" spans="1:16" ht="13" thickBot="1">
      <c r="A38" s="817" t="s">
        <v>58</v>
      </c>
      <c r="B38" s="807"/>
      <c r="C38" s="808"/>
      <c r="D38" s="809"/>
      <c r="E38" s="925">
        <f>E29</f>
        <v>402143.45719999995</v>
      </c>
      <c r="F38" s="926">
        <f>F29</f>
        <v>356617.78279999999</v>
      </c>
      <c r="G38" s="927">
        <f>E38+F38</f>
        <v>758761.24</v>
      </c>
      <c r="H38" s="925">
        <f>H29</f>
        <v>2918452.1921000001</v>
      </c>
      <c r="I38" s="926">
        <f>I29</f>
        <v>2588061.3779000002</v>
      </c>
      <c r="J38" s="927">
        <f>H38+I38</f>
        <v>5506513.5700000003</v>
      </c>
      <c r="K38" s="735"/>
      <c r="L38" s="736"/>
      <c r="M38" s="737"/>
    </row>
    <row r="39" spans="1:16" ht="13" thickBot="1">
      <c r="A39" s="818" t="s">
        <v>59</v>
      </c>
      <c r="B39" s="810"/>
      <c r="C39" s="444"/>
      <c r="D39" s="811"/>
      <c r="E39" s="928">
        <f>'ESA Summary'!E16</f>
        <v>7507012.1519999998</v>
      </c>
      <c r="F39" s="929">
        <f>'ESA Summary'!F16</f>
        <v>6304350.3880000003</v>
      </c>
      <c r="G39" s="930">
        <f>SUM(E39:F39)</f>
        <v>13811362.539999999</v>
      </c>
      <c r="H39" s="928">
        <f>'ESA Summary'!H16</f>
        <v>47908038.417800009</v>
      </c>
      <c r="I39" s="929">
        <f>'ESA Summary'!I16</f>
        <v>41227835.612200007</v>
      </c>
      <c r="J39" s="930">
        <f>H39+I39</f>
        <v>89135874.030000016</v>
      </c>
      <c r="K39" s="735"/>
      <c r="L39" s="736"/>
      <c r="M39" s="737"/>
    </row>
    <row r="40" spans="1:16" ht="13" thickBot="1">
      <c r="A40" s="819" t="s">
        <v>60</v>
      </c>
      <c r="B40" s="144"/>
      <c r="C40" s="812"/>
      <c r="D40" s="813"/>
      <c r="E40" s="814">
        <f>E38/E39</f>
        <v>5.3569043057011954E-2</v>
      </c>
      <c r="F40" s="815">
        <f t="shared" ref="F40:I40" si="26">F38/F39</f>
        <v>5.6566935663792291E-2</v>
      </c>
      <c r="G40" s="816">
        <f t="shared" si="26"/>
        <v>5.4937464555180671E-2</v>
      </c>
      <c r="H40" s="814">
        <f t="shared" si="26"/>
        <v>6.0917797690828911E-2</v>
      </c>
      <c r="I40" s="815">
        <f t="shared" si="26"/>
        <v>6.2774611848266645E-2</v>
      </c>
      <c r="J40" s="816">
        <f>J38/J39</f>
        <v>6.1776626189211994E-2</v>
      </c>
      <c r="K40" s="216"/>
      <c r="L40" s="216"/>
      <c r="M40" s="738"/>
    </row>
    <row r="41" spans="1:16">
      <c r="E41" s="93"/>
      <c r="F41" s="93"/>
      <c r="G41" s="505"/>
      <c r="J41" s="505"/>
      <c r="N41" s="1070"/>
      <c r="O41" s="1070"/>
      <c r="P41" s="1070"/>
    </row>
    <row r="42" spans="1:16" ht="12.75" customHeight="1">
      <c r="A42" s="1442" t="s">
        <v>61</v>
      </c>
      <c r="B42" s="1442"/>
      <c r="C42" s="1442"/>
      <c r="D42" s="1442"/>
      <c r="E42" s="1442"/>
      <c r="F42" s="1442"/>
      <c r="G42" s="1442"/>
      <c r="H42" s="1442"/>
      <c r="I42" s="1442"/>
      <c r="J42" s="1442"/>
      <c r="K42" s="1442"/>
      <c r="L42" s="1442"/>
      <c r="M42" s="1442"/>
    </row>
    <row r="43" spans="1:16" ht="12.75" customHeight="1">
      <c r="A43" s="1442" t="s">
        <v>62</v>
      </c>
      <c r="B43" s="1444"/>
      <c r="C43" s="1444"/>
      <c r="D43" s="1444"/>
      <c r="E43" s="1444"/>
      <c r="F43" s="1444"/>
      <c r="G43" s="1444"/>
      <c r="H43" s="1444"/>
      <c r="I43" s="1444"/>
      <c r="J43" s="1444"/>
      <c r="K43" s="1444"/>
      <c r="L43" s="1444"/>
      <c r="M43" s="1444"/>
    </row>
    <row r="44" spans="1:16" ht="12.75" customHeight="1">
      <c r="A44" s="1430" t="s">
        <v>63</v>
      </c>
      <c r="B44" s="1430"/>
      <c r="C44" s="1430"/>
      <c r="D44" s="1430"/>
      <c r="E44" s="1430"/>
      <c r="F44" s="1430"/>
      <c r="G44" s="1430"/>
      <c r="H44" s="1430"/>
      <c r="I44" s="1430"/>
      <c r="J44" s="1430"/>
      <c r="K44" s="1430"/>
      <c r="L44" s="1430"/>
      <c r="M44" s="1430"/>
    </row>
    <row r="45" spans="1:16" ht="51" customHeight="1">
      <c r="A45" s="1430" t="s">
        <v>64</v>
      </c>
      <c r="B45" s="1430"/>
      <c r="C45" s="1430"/>
      <c r="D45" s="1430"/>
      <c r="E45" s="1430"/>
      <c r="F45" s="1430"/>
      <c r="G45" s="1430"/>
      <c r="H45" s="1430"/>
      <c r="I45" s="1430"/>
      <c r="J45" s="1430"/>
      <c r="K45" s="1430"/>
      <c r="L45" s="1430"/>
      <c r="M45" s="1430"/>
    </row>
    <row r="46" spans="1:16">
      <c r="A46" s="180"/>
      <c r="B46" s="612"/>
      <c r="C46" s="612"/>
      <c r="D46" s="612"/>
      <c r="E46" s="612"/>
      <c r="F46" s="612"/>
      <c r="G46" s="612"/>
      <c r="H46" s="612"/>
      <c r="I46" s="612"/>
      <c r="J46" s="612"/>
      <c r="K46" s="612"/>
      <c r="L46" s="612"/>
      <c r="M46" s="612"/>
    </row>
    <row r="47" spans="1:16" ht="13.5" customHeight="1">
      <c r="A47" s="1443" t="s">
        <v>26</v>
      </c>
      <c r="B47" s="1443"/>
      <c r="C47" s="1443"/>
      <c r="D47" s="1443"/>
      <c r="E47" s="1443"/>
      <c r="F47" s="1443"/>
      <c r="G47" s="1443"/>
      <c r="H47" s="1443"/>
      <c r="I47" s="1443"/>
      <c r="J47" s="1443"/>
      <c r="K47" s="1443"/>
      <c r="L47" s="1443"/>
      <c r="M47" s="1443"/>
    </row>
    <row r="48" spans="1:16">
      <c r="A48" s="1443"/>
      <c r="B48" s="1443"/>
      <c r="C48" s="1443"/>
      <c r="D48" s="1443"/>
      <c r="E48" s="1443"/>
      <c r="F48" s="1443"/>
      <c r="G48" s="1443"/>
      <c r="H48" s="1443"/>
      <c r="I48" s="1443"/>
      <c r="J48" s="1443"/>
      <c r="K48" s="1443"/>
      <c r="L48" s="1443"/>
      <c r="M48" s="1443"/>
    </row>
    <row r="49" spans="1:11">
      <c r="A49" s="137"/>
      <c r="B49" s="1299"/>
      <c r="C49" s="1299"/>
      <c r="D49" s="1299"/>
      <c r="E49" s="527"/>
      <c r="F49" s="527"/>
      <c r="G49" s="137"/>
      <c r="H49" s="505"/>
      <c r="I49" s="505"/>
      <c r="J49" s="505"/>
    </row>
    <row r="50" spans="1:11" ht="13">
      <c r="A50" s="1438"/>
      <c r="B50" s="1438"/>
      <c r="C50" s="1438"/>
      <c r="D50" s="1438"/>
      <c r="E50" s="1438"/>
      <c r="F50" s="1438"/>
      <c r="G50" s="1438"/>
      <c r="H50" s="1438"/>
      <c r="I50" s="1438"/>
      <c r="J50" s="1438"/>
      <c r="K50" s="1438"/>
    </row>
    <row r="51" spans="1:11">
      <c r="B51" s="1070"/>
      <c r="C51" s="1070"/>
      <c r="D51" s="1070"/>
      <c r="E51" s="602"/>
      <c r="F51" s="602"/>
      <c r="H51" s="505"/>
      <c r="I51" s="505"/>
      <c r="J51" s="505"/>
    </row>
    <row r="52" spans="1:11">
      <c r="D52" s="92"/>
    </row>
    <row r="58" spans="1:11">
      <c r="D58" s="90"/>
    </row>
    <row r="59" spans="1:11">
      <c r="D59" s="90"/>
      <c r="J59" s="90"/>
    </row>
    <row r="61" spans="1:11">
      <c r="D61" s="92"/>
    </row>
  </sheetData>
  <mergeCells count="16">
    <mergeCell ref="A1:M1"/>
    <mergeCell ref="A2:M2"/>
    <mergeCell ref="A3:M3"/>
    <mergeCell ref="B4:D4"/>
    <mergeCell ref="E4:G4"/>
    <mergeCell ref="H4:J4"/>
    <mergeCell ref="K4:M4"/>
    <mergeCell ref="A50:K50"/>
    <mergeCell ref="A33:M33"/>
    <mergeCell ref="A42:M42"/>
    <mergeCell ref="A47:M47"/>
    <mergeCell ref="A48:M48"/>
    <mergeCell ref="A43:M43"/>
    <mergeCell ref="A37:M37"/>
    <mergeCell ref="A45:M45"/>
    <mergeCell ref="A44:M44"/>
  </mergeCells>
  <printOptions headings="1"/>
  <pageMargins left="0.7" right="0.7" top="0.75" bottom="0.75" header="0.3" footer="0.3"/>
  <pageSetup scale="43" orientation="portrait" r:id="rId1"/>
  <customProperties>
    <customPr name="_pios_id" r:id="rId2"/>
  </customProperties>
  <ignoredErrors>
    <ignoredError sqref="D19" formula="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C621B-FD65-4E7E-8101-6F30132A0429}">
  <sheetPr>
    <pageSetUpPr fitToPage="1"/>
  </sheetPr>
  <dimension ref="A1:K22"/>
  <sheetViews>
    <sheetView tabSelected="1" view="pageBreakPreview" zoomScale="90" zoomScaleNormal="80" zoomScaleSheetLayoutView="90" workbookViewId="0">
      <selection activeCell="A20" sqref="A20:M20"/>
    </sheetView>
  </sheetViews>
  <sheetFormatPr defaultColWidth="8.54296875" defaultRowHeight="12.5"/>
  <cols>
    <col min="1" max="1" width="10.54296875" customWidth="1"/>
    <col min="2" max="2" width="14.54296875" customWidth="1"/>
    <col min="3" max="3" width="15.54296875" customWidth="1"/>
    <col min="4" max="4" width="14" customWidth="1"/>
    <col min="5" max="5" width="14.453125" customWidth="1"/>
    <col min="6" max="6" width="15.54296875" customWidth="1"/>
    <col min="7" max="7" width="18" style="148" customWidth="1"/>
    <col min="8" max="8" width="14.453125" customWidth="1"/>
    <col min="9" max="9" width="12.453125" style="5" bestFit="1" customWidth="1"/>
    <col min="10" max="11" width="8.54296875" style="5"/>
  </cols>
  <sheetData>
    <row r="1" spans="1:11" ht="16.5" customHeight="1">
      <c r="A1" s="1410" t="s">
        <v>1097</v>
      </c>
      <c r="B1" s="1410"/>
      <c r="C1" s="1410"/>
      <c r="D1" s="1410"/>
      <c r="E1" s="1410"/>
      <c r="F1" s="1410"/>
      <c r="G1" s="1410"/>
      <c r="H1" s="1410"/>
    </row>
    <row r="2" spans="1:11" ht="16.5" customHeight="1">
      <c r="A2" s="1412" t="s">
        <v>1</v>
      </c>
      <c r="B2" s="1413"/>
      <c r="C2" s="1413"/>
      <c r="D2" s="1413"/>
      <c r="E2" s="1413"/>
      <c r="F2" s="1413"/>
      <c r="G2" s="1413"/>
      <c r="H2" s="1413"/>
    </row>
    <row r="3" spans="1:11" ht="16.5" customHeight="1" thickBot="1">
      <c r="A3" s="1433" t="s">
        <v>1255</v>
      </c>
      <c r="B3" s="1413"/>
      <c r="C3" s="1413"/>
      <c r="D3" s="1413"/>
      <c r="E3" s="1413"/>
      <c r="F3" s="1413"/>
      <c r="G3" s="1413"/>
      <c r="H3" s="1413"/>
    </row>
    <row r="4" spans="1:11" ht="39">
      <c r="A4" s="244" t="s">
        <v>655</v>
      </c>
      <c r="B4" s="245" t="s">
        <v>1098</v>
      </c>
      <c r="C4" s="245" t="s">
        <v>1099</v>
      </c>
      <c r="D4" s="245" t="s">
        <v>1100</v>
      </c>
      <c r="E4" s="245" t="s">
        <v>1101</v>
      </c>
      <c r="F4" s="245" t="s">
        <v>1102</v>
      </c>
      <c r="G4" s="246" t="s">
        <v>1103</v>
      </c>
      <c r="H4" s="241" t="s">
        <v>1104</v>
      </c>
      <c r="I4" s="7"/>
      <c r="J4" s="7"/>
    </row>
    <row r="5" spans="1:11" s="5" customFormat="1">
      <c r="A5" s="183" t="s">
        <v>640</v>
      </c>
      <c r="B5" s="167">
        <v>1368455</v>
      </c>
      <c r="C5" s="167">
        <v>16034</v>
      </c>
      <c r="D5" s="184">
        <f t="shared" ref="D5:D10" si="0">C5/B5</f>
        <v>1.1716863177817319E-2</v>
      </c>
      <c r="E5" s="167">
        <v>9690</v>
      </c>
      <c r="F5" s="167">
        <v>6344</v>
      </c>
      <c r="G5" s="184">
        <f>E5/C5</f>
        <v>0.60434077585131596</v>
      </c>
      <c r="H5" s="185">
        <f>F5/B5</f>
        <v>4.6358849943914857E-3</v>
      </c>
      <c r="I5" s="198"/>
      <c r="J5" s="186"/>
    </row>
    <row r="6" spans="1:11">
      <c r="A6" s="183" t="s">
        <v>641</v>
      </c>
      <c r="B6" s="167">
        <v>1366493</v>
      </c>
      <c r="C6" s="167">
        <v>26138</v>
      </c>
      <c r="D6" s="184">
        <f t="shared" si="0"/>
        <v>1.9127796483406793E-2</v>
      </c>
      <c r="E6" s="167">
        <v>15768</v>
      </c>
      <c r="F6" s="167">
        <v>10370</v>
      </c>
      <c r="G6" s="184">
        <f>E6/C6</f>
        <v>0.60325962200627437</v>
      </c>
      <c r="H6" s="185">
        <f>F6/B6</f>
        <v>7.5887692070138665E-3</v>
      </c>
      <c r="I6" s="198"/>
      <c r="J6" s="186"/>
    </row>
    <row r="7" spans="1:11">
      <c r="A7" s="183" t="s">
        <v>642</v>
      </c>
      <c r="B7" s="163">
        <v>1371495</v>
      </c>
      <c r="C7" s="167">
        <v>28733</v>
      </c>
      <c r="D7" s="184">
        <f t="shared" si="0"/>
        <v>2.0950131061360049E-2</v>
      </c>
      <c r="E7" s="167">
        <v>18252</v>
      </c>
      <c r="F7" s="167">
        <v>10481</v>
      </c>
      <c r="G7" s="184">
        <f>E7/C7</f>
        <v>0.63522778686527681</v>
      </c>
      <c r="H7" s="185">
        <f>F7/B7</f>
        <v>7.6420256727148111E-3</v>
      </c>
      <c r="I7" s="199"/>
      <c r="J7" s="186"/>
    </row>
    <row r="8" spans="1:11">
      <c r="A8" s="183" t="s">
        <v>643</v>
      </c>
      <c r="B8" s="1198">
        <v>1370349</v>
      </c>
      <c r="C8" s="167">
        <v>30552</v>
      </c>
      <c r="D8" s="184">
        <f t="shared" si="0"/>
        <v>2.2295050384974924E-2</v>
      </c>
      <c r="E8" s="167">
        <v>19890</v>
      </c>
      <c r="F8" s="167">
        <v>10662</v>
      </c>
      <c r="G8" s="184">
        <f>E8/C8</f>
        <v>0.65102120974076982</v>
      </c>
      <c r="H8" s="185">
        <f>F8/B8</f>
        <v>7.7804997121171324E-3</v>
      </c>
      <c r="I8" s="199"/>
      <c r="J8" s="186"/>
    </row>
    <row r="9" spans="1:11">
      <c r="A9" s="183" t="s">
        <v>644</v>
      </c>
      <c r="B9" s="163">
        <v>1360169</v>
      </c>
      <c r="C9" s="167">
        <v>20121</v>
      </c>
      <c r="D9" s="184">
        <f t="shared" si="0"/>
        <v>1.4793014691556711E-2</v>
      </c>
      <c r="E9" s="167" t="s">
        <v>203</v>
      </c>
      <c r="F9" s="167" t="s">
        <v>203</v>
      </c>
      <c r="G9" s="184" t="s">
        <v>203</v>
      </c>
      <c r="H9" s="185" t="s">
        <v>203</v>
      </c>
      <c r="I9" s="711"/>
    </row>
    <row r="10" spans="1:11">
      <c r="A10" s="183" t="s">
        <v>645</v>
      </c>
      <c r="B10" s="167">
        <v>1357462</v>
      </c>
      <c r="C10" s="167">
        <v>21181</v>
      </c>
      <c r="D10" s="184">
        <f t="shared" si="0"/>
        <v>1.560338337279423E-2</v>
      </c>
      <c r="E10" s="167" t="s">
        <v>203</v>
      </c>
      <c r="F10" s="167" t="s">
        <v>203</v>
      </c>
      <c r="G10" s="184" t="s">
        <v>203</v>
      </c>
      <c r="H10" s="185" t="s">
        <v>203</v>
      </c>
      <c r="I10" s="711"/>
    </row>
    <row r="11" spans="1:11">
      <c r="A11" s="183" t="s">
        <v>646</v>
      </c>
      <c r="B11" s="167">
        <v>1360581</v>
      </c>
      <c r="C11" s="167">
        <v>18852</v>
      </c>
      <c r="D11" s="184">
        <f>C11/B11</f>
        <v>1.3855845407219416E-2</v>
      </c>
      <c r="E11" s="167" t="s">
        <v>203</v>
      </c>
      <c r="F11" s="167" t="s">
        <v>203</v>
      </c>
      <c r="G11" s="184" t="s">
        <v>203</v>
      </c>
      <c r="H11" s="185" t="s">
        <v>203</v>
      </c>
      <c r="I11" s="711"/>
    </row>
    <row r="12" spans="1:11">
      <c r="A12" s="183" t="s">
        <v>647</v>
      </c>
      <c r="B12" s="167"/>
      <c r="C12" s="167"/>
      <c r="D12" s="184"/>
      <c r="E12" s="167"/>
      <c r="F12" s="167"/>
      <c r="G12" s="184"/>
      <c r="H12" s="185"/>
      <c r="I12" s="199"/>
      <c r="J12" s="201"/>
    </row>
    <row r="13" spans="1:11">
      <c r="A13" s="183" t="s">
        <v>648</v>
      </c>
      <c r="B13" s="167"/>
      <c r="C13" s="167"/>
      <c r="D13" s="184"/>
      <c r="E13" s="167"/>
      <c r="F13" s="167"/>
      <c r="G13" s="184"/>
      <c r="H13" s="185"/>
      <c r="I13" s="202"/>
      <c r="J13" s="201"/>
      <c r="K13" s="201"/>
    </row>
    <row r="14" spans="1:11">
      <c r="A14" s="183" t="s">
        <v>656</v>
      </c>
      <c r="B14" s="167"/>
      <c r="C14" s="167"/>
      <c r="D14" s="184"/>
      <c r="E14" s="167"/>
      <c r="F14" s="167"/>
      <c r="G14" s="184"/>
      <c r="H14" s="185"/>
      <c r="I14" s="200"/>
    </row>
    <row r="15" spans="1:11">
      <c r="A15" s="183" t="s">
        <v>650</v>
      </c>
      <c r="B15" s="167"/>
      <c r="C15" s="167"/>
      <c r="D15" s="184"/>
      <c r="E15" s="167"/>
      <c r="F15" s="167"/>
      <c r="G15" s="184"/>
      <c r="H15" s="185"/>
      <c r="I15" s="200"/>
    </row>
    <row r="16" spans="1:11" ht="13" thickBot="1">
      <c r="A16" s="187" t="s">
        <v>651</v>
      </c>
      <c r="B16" s="169"/>
      <c r="C16" s="169"/>
      <c r="D16" s="184"/>
      <c r="E16" s="169"/>
      <c r="F16" s="169"/>
      <c r="G16" s="184"/>
      <c r="H16" s="185"/>
      <c r="I16" s="200"/>
    </row>
    <row r="17" spans="1:9" ht="13.5" thickBot="1">
      <c r="A17" s="170" t="s">
        <v>652</v>
      </c>
      <c r="B17" s="171">
        <f>B11</f>
        <v>1360581</v>
      </c>
      <c r="C17" s="171">
        <f>SUM(C5:C16)</f>
        <v>161611</v>
      </c>
      <c r="D17" s="172">
        <f>C17/B17</f>
        <v>0.11878087375907792</v>
      </c>
      <c r="E17" s="171">
        <f>SUM(E5:E16)</f>
        <v>63600</v>
      </c>
      <c r="F17" s="171">
        <f>SUM(F5:F16)</f>
        <v>37857</v>
      </c>
      <c r="G17" s="172">
        <f>E17/SUM(C5:C8)</f>
        <v>0.62686655430379368</v>
      </c>
      <c r="H17" s="173">
        <f>F17/B17</f>
        <v>2.7824142774300096E-2</v>
      </c>
      <c r="I17" s="199"/>
    </row>
    <row r="19" spans="1:9" ht="26.25" customHeight="1">
      <c r="A19" s="1569" t="s">
        <v>1105</v>
      </c>
      <c r="B19" s="1569"/>
      <c r="C19" s="1569"/>
      <c r="D19" s="1569"/>
      <c r="E19" s="1569"/>
      <c r="F19" s="1569"/>
      <c r="G19" s="1569"/>
      <c r="H19" s="1569"/>
    </row>
    <row r="20" spans="1:9" ht="14.5">
      <c r="A20" s="1570" t="s">
        <v>1106</v>
      </c>
      <c r="B20" s="1570"/>
      <c r="C20" s="1570"/>
      <c r="D20" s="1570"/>
      <c r="E20" s="1570"/>
      <c r="F20" s="1570"/>
      <c r="G20" s="1570"/>
      <c r="H20" s="1570"/>
      <c r="I20"/>
    </row>
    <row r="21" spans="1:9" ht="12.75" customHeight="1">
      <c r="A21" s="1430" t="s">
        <v>1107</v>
      </c>
      <c r="B21" s="1430"/>
      <c r="C21" s="1430"/>
      <c r="D21" s="1430"/>
      <c r="E21" s="1430"/>
      <c r="F21" s="1430"/>
      <c r="G21" s="1430"/>
      <c r="H21" s="1430"/>
      <c r="I21" s="180"/>
    </row>
    <row r="22" spans="1:9" ht="29.25" customHeight="1">
      <c r="A22" s="1408" t="s">
        <v>1108</v>
      </c>
      <c r="B22" s="1408"/>
      <c r="C22" s="1408"/>
      <c r="D22" s="1408"/>
      <c r="E22" s="1408"/>
      <c r="F22" s="1408"/>
      <c r="G22" s="1408"/>
      <c r="H22" s="1408"/>
    </row>
  </sheetData>
  <mergeCells count="7">
    <mergeCell ref="A22:H22"/>
    <mergeCell ref="A1:H1"/>
    <mergeCell ref="A2:H2"/>
    <mergeCell ref="A3:H3"/>
    <mergeCell ref="A19:H19"/>
    <mergeCell ref="A20:H20"/>
    <mergeCell ref="A21:H21"/>
  </mergeCells>
  <printOptions headings="1"/>
  <pageMargins left="0.7" right="0.7" top="0.75" bottom="0.75" header="0.3" footer="0.3"/>
  <pageSetup scale="76" orientation="portrait" r:id="rId1"/>
  <customProperties>
    <customPr name="_pios_id" r:id="rId2"/>
  </customPropertie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C935E-D460-4E0E-80B3-725323F4D053}">
  <sheetPr>
    <pageSetUpPr fitToPage="1"/>
  </sheetPr>
  <dimension ref="A1:G47"/>
  <sheetViews>
    <sheetView tabSelected="1" view="pageBreakPreview" topLeftCell="A11" zoomScale="90" zoomScaleNormal="80" zoomScaleSheetLayoutView="90" workbookViewId="0">
      <selection activeCell="A20" sqref="A20:M20"/>
    </sheetView>
  </sheetViews>
  <sheetFormatPr defaultColWidth="9.453125" defaultRowHeight="12.5"/>
  <cols>
    <col min="1" max="1" width="60.54296875" customWidth="1"/>
    <col min="2" max="5" width="9.54296875" customWidth="1"/>
    <col min="6" max="7" width="15.54296875" customWidth="1"/>
  </cols>
  <sheetData>
    <row r="1" spans="1:7" ht="15.5">
      <c r="A1" s="1410" t="s">
        <v>1109</v>
      </c>
      <c r="B1" s="1410"/>
      <c r="C1" s="1410"/>
      <c r="D1" s="1410"/>
      <c r="E1" s="1410"/>
      <c r="F1" s="1410"/>
      <c r="G1" s="1411"/>
    </row>
    <row r="2" spans="1:7" ht="15.5">
      <c r="A2" s="1412" t="s">
        <v>1</v>
      </c>
      <c r="B2" s="1413"/>
      <c r="C2" s="1413"/>
      <c r="D2" s="1413"/>
      <c r="E2" s="1413"/>
      <c r="F2" s="1413"/>
      <c r="G2" s="1411"/>
    </row>
    <row r="3" spans="1:7" ht="16" thickBot="1">
      <c r="A3" s="1414" t="s">
        <v>1255</v>
      </c>
      <c r="B3" s="1415"/>
      <c r="C3" s="1415"/>
      <c r="D3" s="1415"/>
      <c r="E3" s="1415"/>
      <c r="F3" s="1415"/>
      <c r="G3" s="1416"/>
    </row>
    <row r="4" spans="1:7" ht="13">
      <c r="A4" s="1417" t="s">
        <v>1110</v>
      </c>
      <c r="B4" s="1420" t="s">
        <v>1111</v>
      </c>
      <c r="C4" s="1421"/>
      <c r="D4" s="1421"/>
      <c r="E4" s="1422"/>
      <c r="F4" s="1420" t="s">
        <v>1112</v>
      </c>
      <c r="G4" s="1423"/>
    </row>
    <row r="5" spans="1:7" ht="13">
      <c r="A5" s="1418"/>
      <c r="B5" s="1426" t="s">
        <v>1113</v>
      </c>
      <c r="C5" s="1427"/>
      <c r="D5" s="1427"/>
      <c r="E5" s="1428"/>
      <c r="F5" s="1424"/>
      <c r="G5" s="1425"/>
    </row>
    <row r="6" spans="1:7" ht="13.5" thickBot="1">
      <c r="A6" s="1419"/>
      <c r="B6" s="351" t="s">
        <v>1114</v>
      </c>
      <c r="C6" s="351" t="s">
        <v>1115</v>
      </c>
      <c r="D6" s="351" t="s">
        <v>1116</v>
      </c>
      <c r="E6" s="351" t="s">
        <v>917</v>
      </c>
      <c r="F6" s="1356" t="s">
        <v>1117</v>
      </c>
      <c r="G6" s="1357" t="s">
        <v>1118</v>
      </c>
    </row>
    <row r="7" spans="1:7" ht="14.5">
      <c r="A7" s="1364" t="s">
        <v>1119</v>
      </c>
      <c r="B7" s="716"/>
      <c r="C7" s="1358" t="s">
        <v>1120</v>
      </c>
      <c r="D7" s="717"/>
      <c r="E7" s="1392"/>
      <c r="F7" s="383">
        <v>0</v>
      </c>
      <c r="G7" s="383">
        <v>0</v>
      </c>
    </row>
    <row r="8" spans="1:7" ht="14.5">
      <c r="A8" s="1359" t="s">
        <v>1121</v>
      </c>
      <c r="B8" s="1351"/>
      <c r="C8" s="1360" t="s">
        <v>1120</v>
      </c>
      <c r="D8" s="1352"/>
      <c r="E8" s="1393" t="s">
        <v>83</v>
      </c>
      <c r="F8" s="383">
        <v>0</v>
      </c>
      <c r="G8" s="383">
        <v>0</v>
      </c>
    </row>
    <row r="9" spans="1:7" ht="14.5">
      <c r="A9" s="188" t="s">
        <v>1122</v>
      </c>
      <c r="B9" s="189"/>
      <c r="C9" s="189" t="s">
        <v>1120</v>
      </c>
      <c r="D9" s="190"/>
      <c r="E9" s="1394"/>
      <c r="F9" s="383">
        <v>0</v>
      </c>
      <c r="G9" s="383">
        <v>0</v>
      </c>
    </row>
    <row r="10" spans="1:7" ht="14.5">
      <c r="A10" s="1100" t="s">
        <v>1123</v>
      </c>
      <c r="B10" s="189"/>
      <c r="C10" s="189" t="s">
        <v>1120</v>
      </c>
      <c r="D10" s="190"/>
      <c r="E10" s="1394"/>
      <c r="F10" s="383">
        <v>0</v>
      </c>
      <c r="G10" s="383">
        <v>0</v>
      </c>
    </row>
    <row r="11" spans="1:7" ht="14.5">
      <c r="A11" s="1361" t="s">
        <v>1124</v>
      </c>
      <c r="B11" s="1362"/>
      <c r="C11" s="1362" t="s">
        <v>1120</v>
      </c>
      <c r="D11" s="197"/>
      <c r="E11" s="1395"/>
      <c r="F11" s="383">
        <v>0</v>
      </c>
      <c r="G11" s="383">
        <v>3</v>
      </c>
    </row>
    <row r="12" spans="1:7" ht="14.5">
      <c r="A12" s="188" t="s">
        <v>1125</v>
      </c>
      <c r="B12" s="189"/>
      <c r="C12" s="189" t="s">
        <v>1120</v>
      </c>
      <c r="D12" s="190"/>
      <c r="E12" s="1394"/>
      <c r="F12" s="383">
        <v>0</v>
      </c>
      <c r="G12" s="383">
        <v>0</v>
      </c>
    </row>
    <row r="13" spans="1:7" ht="14.5">
      <c r="A13" s="188" t="s">
        <v>1126</v>
      </c>
      <c r="B13" s="189"/>
      <c r="C13" s="189" t="s">
        <v>1120</v>
      </c>
      <c r="D13" s="190"/>
      <c r="E13" s="1394"/>
      <c r="F13" s="383">
        <v>0</v>
      </c>
      <c r="G13" s="383">
        <v>0</v>
      </c>
    </row>
    <row r="14" spans="1:7">
      <c r="A14" s="188" t="s">
        <v>1127</v>
      </c>
      <c r="B14" s="189"/>
      <c r="C14" s="189" t="s">
        <v>1120</v>
      </c>
      <c r="D14" s="190"/>
      <c r="E14" s="1306" t="s">
        <v>83</v>
      </c>
      <c r="F14" s="383">
        <v>16</v>
      </c>
      <c r="G14" s="383">
        <v>92</v>
      </c>
    </row>
    <row r="15" spans="1:7" ht="14.5">
      <c r="A15" s="188" t="s">
        <v>1128</v>
      </c>
      <c r="B15" s="189"/>
      <c r="C15" s="189" t="s">
        <v>1120</v>
      </c>
      <c r="D15" s="190"/>
      <c r="E15" s="1394"/>
      <c r="F15" s="383">
        <v>3</v>
      </c>
      <c r="G15" s="383">
        <v>25</v>
      </c>
    </row>
    <row r="16" spans="1:7" ht="14.5">
      <c r="A16" s="188" t="s">
        <v>1129</v>
      </c>
      <c r="B16" s="189"/>
      <c r="C16" s="189" t="s">
        <v>1120</v>
      </c>
      <c r="D16" s="190"/>
      <c r="E16" s="1394"/>
      <c r="F16" s="383">
        <v>0</v>
      </c>
      <c r="G16" s="383">
        <v>1</v>
      </c>
    </row>
    <row r="17" spans="1:7" ht="14.5">
      <c r="A17" s="188" t="s">
        <v>1130</v>
      </c>
      <c r="B17" s="189"/>
      <c r="C17" s="189" t="s">
        <v>1120</v>
      </c>
      <c r="D17" s="190"/>
      <c r="E17" s="1394"/>
      <c r="F17" s="383">
        <v>0</v>
      </c>
      <c r="G17" s="383">
        <v>0</v>
      </c>
    </row>
    <row r="18" spans="1:7" ht="14.5">
      <c r="A18" s="188" t="s">
        <v>1131</v>
      </c>
      <c r="B18" s="189"/>
      <c r="C18" s="189" t="s">
        <v>1120</v>
      </c>
      <c r="D18" s="190"/>
      <c r="E18" s="1394"/>
      <c r="F18" s="383">
        <v>0</v>
      </c>
      <c r="G18" s="383">
        <v>3</v>
      </c>
    </row>
    <row r="19" spans="1:7">
      <c r="A19" s="188" t="s">
        <v>1132</v>
      </c>
      <c r="B19" s="189"/>
      <c r="C19" s="189" t="s">
        <v>1120</v>
      </c>
      <c r="D19" s="190"/>
      <c r="E19" s="1306" t="s">
        <v>83</v>
      </c>
      <c r="F19" s="383">
        <v>1</v>
      </c>
      <c r="G19" s="383">
        <v>28</v>
      </c>
    </row>
    <row r="20" spans="1:7">
      <c r="A20" s="1365" t="s">
        <v>1133</v>
      </c>
      <c r="B20" s="189"/>
      <c r="C20" s="189" t="s">
        <v>1120</v>
      </c>
      <c r="D20" s="190"/>
      <c r="E20" s="1306" t="s">
        <v>83</v>
      </c>
      <c r="F20" s="383">
        <v>4</v>
      </c>
      <c r="G20" s="383">
        <v>26</v>
      </c>
    </row>
    <row r="21" spans="1:7">
      <c r="A21" s="188" t="s">
        <v>1134</v>
      </c>
      <c r="B21" s="189"/>
      <c r="C21" s="189" t="s">
        <v>1120</v>
      </c>
      <c r="D21" s="190"/>
      <c r="E21" s="1306" t="s">
        <v>83</v>
      </c>
      <c r="F21" s="383">
        <v>0</v>
      </c>
      <c r="G21" s="383">
        <v>0</v>
      </c>
    </row>
    <row r="22" spans="1:7">
      <c r="A22" s="188" t="s">
        <v>1135</v>
      </c>
      <c r="B22" s="1215"/>
      <c r="C22" s="1224" t="s">
        <v>1120</v>
      </c>
      <c r="D22" s="1225"/>
      <c r="E22" s="1389"/>
      <c r="F22" s="383">
        <v>0</v>
      </c>
      <c r="G22" s="383">
        <v>0</v>
      </c>
    </row>
    <row r="23" spans="1:7">
      <c r="A23" s="188" t="s">
        <v>1136</v>
      </c>
      <c r="B23" s="1215"/>
      <c r="C23" s="1224" t="s">
        <v>1120</v>
      </c>
      <c r="D23" s="1225"/>
      <c r="E23" s="1390" t="s">
        <v>83</v>
      </c>
      <c r="F23" s="383">
        <v>29</v>
      </c>
      <c r="G23" s="383">
        <v>146</v>
      </c>
    </row>
    <row r="24" spans="1:7">
      <c r="A24" s="188" t="s">
        <v>1137</v>
      </c>
      <c r="B24" s="1215"/>
      <c r="C24" s="1224" t="s">
        <v>1120</v>
      </c>
      <c r="D24" s="1225"/>
      <c r="E24" s="1389"/>
      <c r="F24" s="383">
        <v>0</v>
      </c>
      <c r="G24" s="383">
        <v>0</v>
      </c>
    </row>
    <row r="25" spans="1:7">
      <c r="A25" s="1365" t="s">
        <v>1138</v>
      </c>
      <c r="B25" s="1215"/>
      <c r="C25" s="1224" t="s">
        <v>1120</v>
      </c>
      <c r="D25" s="1225"/>
      <c r="E25" s="1389"/>
      <c r="F25" s="383">
        <v>0</v>
      </c>
      <c r="G25" s="383">
        <v>0</v>
      </c>
    </row>
    <row r="26" spans="1:7">
      <c r="A26" s="188" t="s">
        <v>1139</v>
      </c>
      <c r="B26" s="1215"/>
      <c r="C26" s="1224" t="s">
        <v>1120</v>
      </c>
      <c r="D26" s="1225"/>
      <c r="E26" s="1389"/>
      <c r="F26" s="383">
        <v>0</v>
      </c>
      <c r="G26" s="383">
        <v>0</v>
      </c>
    </row>
    <row r="27" spans="1:7">
      <c r="A27" s="188" t="s">
        <v>1140</v>
      </c>
      <c r="B27" s="1215"/>
      <c r="C27" s="1224" t="s">
        <v>1120</v>
      </c>
      <c r="D27" s="1225"/>
      <c r="E27" s="1390" t="s">
        <v>83</v>
      </c>
      <c r="F27" s="383">
        <v>1</v>
      </c>
      <c r="G27" s="383">
        <v>13</v>
      </c>
    </row>
    <row r="28" spans="1:7" ht="14.5">
      <c r="A28" s="188" t="s">
        <v>1141</v>
      </c>
      <c r="B28" s="191"/>
      <c r="C28" s="189" t="s">
        <v>1120</v>
      </c>
      <c r="D28" s="190"/>
      <c r="E28" s="1394"/>
      <c r="F28" s="383">
        <v>0</v>
      </c>
      <c r="G28" s="383">
        <v>1</v>
      </c>
    </row>
    <row r="29" spans="1:7" ht="14.5">
      <c r="A29" s="188" t="s">
        <v>1142</v>
      </c>
      <c r="B29" s="189"/>
      <c r="C29" s="189" t="s">
        <v>1120</v>
      </c>
      <c r="D29" s="190"/>
      <c r="E29" s="1394"/>
      <c r="F29" s="383">
        <v>0</v>
      </c>
      <c r="G29" s="383">
        <v>0</v>
      </c>
    </row>
    <row r="30" spans="1:7">
      <c r="A30" s="192" t="s">
        <v>1143</v>
      </c>
      <c r="B30" s="189"/>
      <c r="C30" s="189" t="s">
        <v>1120</v>
      </c>
      <c r="D30" s="190"/>
      <c r="E30" s="1306" t="s">
        <v>83</v>
      </c>
      <c r="F30" s="383">
        <v>10</v>
      </c>
      <c r="G30" s="383">
        <v>29</v>
      </c>
    </row>
    <row r="31" spans="1:7" ht="14.5">
      <c r="A31" s="192" t="s">
        <v>1144</v>
      </c>
      <c r="B31" s="189"/>
      <c r="C31" s="189" t="s">
        <v>1120</v>
      </c>
      <c r="D31" s="190"/>
      <c r="E31" s="1394"/>
      <c r="F31" s="383">
        <v>0</v>
      </c>
      <c r="G31" s="383">
        <v>0</v>
      </c>
    </row>
    <row r="32" spans="1:7" ht="14.5">
      <c r="A32" s="192" t="s">
        <v>1145</v>
      </c>
      <c r="B32" s="189"/>
      <c r="C32" s="189" t="s">
        <v>1120</v>
      </c>
      <c r="D32" s="190"/>
      <c r="E32" s="1394"/>
      <c r="F32" s="383">
        <v>0</v>
      </c>
      <c r="G32" s="383">
        <v>0</v>
      </c>
    </row>
    <row r="33" spans="1:7" ht="14.5">
      <c r="A33" s="1363" t="s">
        <v>1146</v>
      </c>
      <c r="B33" s="189"/>
      <c r="C33" s="189" t="s">
        <v>1120</v>
      </c>
      <c r="D33" s="190"/>
      <c r="E33" s="1394"/>
      <c r="F33" s="383">
        <v>0</v>
      </c>
      <c r="G33" s="383">
        <v>3</v>
      </c>
    </row>
    <row r="34" spans="1:7">
      <c r="A34" s="192" t="s">
        <v>1147</v>
      </c>
      <c r="B34" s="189"/>
      <c r="C34" s="189" t="s">
        <v>1120</v>
      </c>
      <c r="D34" s="190"/>
      <c r="E34" s="1306" t="s">
        <v>83</v>
      </c>
      <c r="F34" s="383">
        <v>3</v>
      </c>
      <c r="G34" s="383">
        <v>44</v>
      </c>
    </row>
    <row r="35" spans="1:7" ht="14.5">
      <c r="A35" s="192" t="s">
        <v>1148</v>
      </c>
      <c r="B35" s="189"/>
      <c r="C35" s="189" t="s">
        <v>1120</v>
      </c>
      <c r="D35" s="190"/>
      <c r="E35" s="1394"/>
      <c r="F35" s="383">
        <v>0</v>
      </c>
      <c r="G35" s="383">
        <v>0</v>
      </c>
    </row>
    <row r="36" spans="1:7" ht="14.5">
      <c r="A36" s="192" t="s">
        <v>1149</v>
      </c>
      <c r="B36" s="189" t="s">
        <v>83</v>
      </c>
      <c r="C36" s="189"/>
      <c r="D36" s="190"/>
      <c r="E36" s="1394"/>
      <c r="F36" s="383">
        <v>0</v>
      </c>
      <c r="G36" s="383">
        <v>0</v>
      </c>
    </row>
    <row r="37" spans="1:7">
      <c r="A37" s="192" t="s">
        <v>1150</v>
      </c>
      <c r="B37" s="189"/>
      <c r="C37" s="189" t="s">
        <v>1120</v>
      </c>
      <c r="D37" s="190"/>
      <c r="E37" s="1306" t="s">
        <v>83</v>
      </c>
      <c r="F37" s="383">
        <v>0</v>
      </c>
      <c r="G37" s="383">
        <v>7</v>
      </c>
    </row>
    <row r="38" spans="1:7" ht="14.5">
      <c r="A38" s="1365" t="s">
        <v>1151</v>
      </c>
      <c r="B38" s="189"/>
      <c r="C38" s="189" t="s">
        <v>1120</v>
      </c>
      <c r="D38" s="190"/>
      <c r="E38" s="1394"/>
      <c r="F38" s="383">
        <v>0</v>
      </c>
      <c r="G38" s="383">
        <v>0</v>
      </c>
    </row>
    <row r="39" spans="1:7" ht="14.5">
      <c r="A39" s="192" t="s">
        <v>1152</v>
      </c>
      <c r="B39" s="189"/>
      <c r="C39" s="189" t="s">
        <v>1120</v>
      </c>
      <c r="D39" s="190"/>
      <c r="E39" s="1394" t="s">
        <v>83</v>
      </c>
      <c r="F39" s="383">
        <v>1</v>
      </c>
      <c r="G39" s="383">
        <v>12</v>
      </c>
    </row>
    <row r="40" spans="1:7" ht="14.5">
      <c r="A40" s="192" t="s">
        <v>1153</v>
      </c>
      <c r="B40" s="189"/>
      <c r="C40" s="189" t="s">
        <v>1120</v>
      </c>
      <c r="D40" s="190"/>
      <c r="E40" s="1394"/>
      <c r="F40" s="383">
        <v>0</v>
      </c>
      <c r="G40" s="383">
        <v>0</v>
      </c>
    </row>
    <row r="41" spans="1:7" ht="14.5">
      <c r="A41" s="192" t="s">
        <v>1154</v>
      </c>
      <c r="B41" s="189"/>
      <c r="C41" s="189" t="s">
        <v>1120</v>
      </c>
      <c r="D41" s="190"/>
      <c r="E41" s="1394"/>
      <c r="F41" s="383">
        <v>0</v>
      </c>
      <c r="G41" s="383">
        <v>0</v>
      </c>
    </row>
    <row r="42" spans="1:7" ht="15" thickBot="1">
      <c r="A42" s="1366" t="s">
        <v>1155</v>
      </c>
      <c r="B42" s="1367"/>
      <c r="C42" s="1367" t="s">
        <v>1120</v>
      </c>
      <c r="D42" s="1368"/>
      <c r="E42" s="1396"/>
      <c r="F42" s="383">
        <v>0</v>
      </c>
      <c r="G42" s="1369">
        <v>0</v>
      </c>
    </row>
    <row r="43" spans="1:7" ht="13.5" thickBot="1">
      <c r="A43" s="1370" t="s">
        <v>1112</v>
      </c>
      <c r="B43" s="457"/>
      <c r="C43" s="458"/>
      <c r="D43" s="458"/>
      <c r="E43" s="458"/>
      <c r="F43" s="1371">
        <f>SUM(F7:F42)</f>
        <v>68</v>
      </c>
      <c r="G43" s="1372">
        <f>SUM(G7:G42)</f>
        <v>433</v>
      </c>
    </row>
    <row r="44" spans="1:7">
      <c r="A44" s="1353"/>
      <c r="B44" s="1354"/>
      <c r="C44" s="1354"/>
      <c r="D44" s="1354"/>
      <c r="E44" s="1354"/>
      <c r="F44" s="1355"/>
      <c r="G44" s="1355"/>
    </row>
    <row r="45" spans="1:7">
      <c r="A45" s="1409" t="s">
        <v>1156</v>
      </c>
      <c r="B45" s="1409"/>
      <c r="C45" s="1409"/>
      <c r="D45" s="1409"/>
      <c r="E45" s="1409"/>
      <c r="F45" s="1409"/>
      <c r="G45" s="1409"/>
    </row>
    <row r="46" spans="1:7">
      <c r="A46" s="1409" t="s">
        <v>1267</v>
      </c>
      <c r="B46" s="1409"/>
      <c r="C46" s="1409"/>
      <c r="D46" s="1409"/>
      <c r="E46" s="1409"/>
      <c r="F46" s="1409"/>
      <c r="G46" s="1409"/>
    </row>
    <row r="47" spans="1:7">
      <c r="A47" s="1408" t="s">
        <v>668</v>
      </c>
      <c r="B47" s="1408"/>
      <c r="C47" s="1408"/>
      <c r="D47" s="1408"/>
      <c r="E47" s="1408"/>
      <c r="F47" s="1408"/>
      <c r="G47" s="1408"/>
    </row>
  </sheetData>
  <mergeCells count="10">
    <mergeCell ref="A47:G47"/>
    <mergeCell ref="A45:G45"/>
    <mergeCell ref="A1:G1"/>
    <mergeCell ref="A2:G2"/>
    <mergeCell ref="A3:G3"/>
    <mergeCell ref="A4:A6"/>
    <mergeCell ref="B4:E4"/>
    <mergeCell ref="F4:G5"/>
    <mergeCell ref="B5:E5"/>
    <mergeCell ref="A46:G46"/>
  </mergeCells>
  <printOptions headings="1"/>
  <pageMargins left="0.7" right="0.7" top="0.75" bottom="0.75" header="0.3" footer="0.3"/>
  <pageSetup scale="69" orientation="portrait" r:id="rId1"/>
  <customProperties>
    <customPr name="_pios_id" r:id="rId2"/>
  </customPropertie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366E7-0847-410B-AD29-CF946BA3BA06}">
  <sheetPr>
    <pageSetUpPr fitToPage="1"/>
  </sheetPr>
  <dimension ref="A1:V23"/>
  <sheetViews>
    <sheetView tabSelected="1" view="pageBreakPreview" zoomScaleNormal="80" zoomScaleSheetLayoutView="100" workbookViewId="0">
      <selection activeCell="A20" sqref="A20:M20"/>
    </sheetView>
  </sheetViews>
  <sheetFormatPr defaultColWidth="8.54296875" defaultRowHeight="12.5"/>
  <cols>
    <col min="1" max="1" width="57" customWidth="1"/>
    <col min="2" max="2" width="12.54296875" bestFit="1" customWidth="1"/>
    <col min="3" max="3" width="11.54296875" bestFit="1" customWidth="1"/>
    <col min="4" max="6" width="11.54296875" customWidth="1"/>
    <col min="7" max="7" width="12.453125" customWidth="1"/>
    <col min="8" max="8" width="11" customWidth="1"/>
    <col min="9" max="9" width="12.453125" customWidth="1"/>
    <col min="10" max="10" width="13.453125" customWidth="1"/>
    <col min="11" max="11" width="11.54296875" customWidth="1"/>
    <col min="12" max="12" width="11.453125" customWidth="1"/>
    <col min="13" max="13" width="12.453125" customWidth="1"/>
    <col min="14" max="16" width="9.54296875" customWidth="1"/>
    <col min="17" max="19" width="12.453125" bestFit="1" customWidth="1"/>
    <col min="20" max="20" width="9.54296875" customWidth="1"/>
    <col min="21" max="21" width="13.54296875" customWidth="1"/>
  </cols>
  <sheetData>
    <row r="1" spans="1:22" ht="15.5">
      <c r="A1" s="1661" t="s">
        <v>1157</v>
      </c>
      <c r="B1" s="1661"/>
      <c r="C1" s="1661"/>
      <c r="D1" s="1661"/>
      <c r="E1" s="1661"/>
      <c r="F1" s="1661"/>
      <c r="G1" s="1661"/>
      <c r="H1" s="1661"/>
      <c r="I1" s="1661"/>
      <c r="J1" s="1661"/>
      <c r="K1" s="1661"/>
      <c r="L1" s="1661"/>
      <c r="M1" s="1661"/>
      <c r="N1" s="1661"/>
      <c r="O1" s="1661"/>
      <c r="P1" s="1661"/>
    </row>
    <row r="2" spans="1:22" ht="15.5">
      <c r="A2" s="1410" t="s">
        <v>1</v>
      </c>
      <c r="B2" s="1410"/>
      <c r="C2" s="1410"/>
      <c r="D2" s="1410"/>
      <c r="E2" s="1410"/>
      <c r="F2" s="1410"/>
      <c r="G2" s="1410"/>
      <c r="H2" s="1410"/>
      <c r="I2" s="1410"/>
      <c r="J2" s="1410"/>
      <c r="K2" s="1410"/>
      <c r="L2" s="1410"/>
      <c r="M2" s="1410"/>
      <c r="N2" s="1410"/>
      <c r="O2" s="1410"/>
      <c r="P2" s="1410"/>
    </row>
    <row r="3" spans="1:22" ht="16" thickBot="1">
      <c r="A3" s="1414" t="s">
        <v>1255</v>
      </c>
      <c r="B3" s="1414"/>
      <c r="C3" s="1414"/>
      <c r="D3" s="1414"/>
      <c r="E3" s="1414"/>
      <c r="F3" s="1414"/>
      <c r="G3" s="1414"/>
      <c r="H3" s="1414"/>
      <c r="I3" s="1414"/>
      <c r="J3" s="1414"/>
      <c r="K3" s="1414"/>
      <c r="L3" s="1414"/>
      <c r="M3" s="1414"/>
      <c r="N3" s="1414"/>
      <c r="O3" s="1414"/>
      <c r="P3" s="1414"/>
    </row>
    <row r="4" spans="1:22" ht="20.25" customHeight="1">
      <c r="A4" s="1662">
        <v>2026</v>
      </c>
      <c r="B4" s="1665" t="s">
        <v>1158</v>
      </c>
      <c r="C4" s="1664"/>
      <c r="D4" s="1666"/>
      <c r="E4" s="1664" t="s">
        <v>1159</v>
      </c>
      <c r="F4" s="1664"/>
      <c r="G4" s="1664"/>
      <c r="H4" s="1665" t="s">
        <v>1160</v>
      </c>
      <c r="I4" s="1664"/>
      <c r="J4" s="1666"/>
      <c r="K4" s="1667" t="s">
        <v>1161</v>
      </c>
      <c r="L4" s="1435"/>
      <c r="M4" s="1668"/>
      <c r="N4" s="1573" t="s">
        <v>676</v>
      </c>
      <c r="O4" s="1574"/>
      <c r="P4" s="1575"/>
    </row>
    <row r="5" spans="1:22" ht="13">
      <c r="A5" s="1663"/>
      <c r="B5" s="66" t="s">
        <v>7</v>
      </c>
      <c r="C5" s="205" t="s">
        <v>8</v>
      </c>
      <c r="D5" s="490" t="s">
        <v>9</v>
      </c>
      <c r="E5" s="21" t="s">
        <v>7</v>
      </c>
      <c r="F5" s="205" t="s">
        <v>8</v>
      </c>
      <c r="G5" s="493" t="s">
        <v>9</v>
      </c>
      <c r="H5" s="66" t="s">
        <v>7</v>
      </c>
      <c r="I5" s="205" t="s">
        <v>8</v>
      </c>
      <c r="J5" s="257" t="s">
        <v>9</v>
      </c>
      <c r="K5" s="21" t="s">
        <v>7</v>
      </c>
      <c r="L5" s="205" t="s">
        <v>8</v>
      </c>
      <c r="M5" s="260" t="s">
        <v>164</v>
      </c>
      <c r="N5" s="66" t="s">
        <v>7</v>
      </c>
      <c r="O5" s="205" t="s">
        <v>8</v>
      </c>
      <c r="P5" s="257" t="s">
        <v>9</v>
      </c>
    </row>
    <row r="6" spans="1:22" ht="13">
      <c r="A6" s="486"/>
      <c r="B6" s="483"/>
      <c r="C6" s="205"/>
      <c r="D6" s="257"/>
      <c r="E6" s="21"/>
      <c r="F6" s="205"/>
      <c r="G6" s="493"/>
      <c r="H6" s="496"/>
      <c r="I6" s="207"/>
      <c r="J6" s="257"/>
      <c r="K6" s="494"/>
      <c r="L6" s="260"/>
      <c r="M6" s="260"/>
      <c r="N6" s="498"/>
      <c r="O6" s="260"/>
      <c r="P6" s="257"/>
    </row>
    <row r="7" spans="1:22" ht="13">
      <c r="A7" s="104" t="s">
        <v>1162</v>
      </c>
      <c r="B7" s="484"/>
      <c r="C7" s="71"/>
      <c r="D7" s="491"/>
      <c r="E7" s="489"/>
      <c r="F7" s="71"/>
      <c r="G7" s="491"/>
      <c r="H7" s="489"/>
      <c r="I7" s="71"/>
      <c r="J7" s="491"/>
      <c r="K7" s="495"/>
      <c r="L7" s="72"/>
      <c r="M7" s="497"/>
      <c r="N7" s="499"/>
      <c r="O7" s="331"/>
      <c r="P7" s="485"/>
    </row>
    <row r="8" spans="1:22">
      <c r="A8" s="487" t="s">
        <v>1163</v>
      </c>
      <c r="B8" s="492">
        <v>60000</v>
      </c>
      <c r="C8" s="330">
        <v>15000</v>
      </c>
      <c r="D8" s="491">
        <f>SUM(B8:C8)</f>
        <v>75000</v>
      </c>
      <c r="E8" s="1226">
        <v>0</v>
      </c>
      <c r="F8" s="1227">
        <v>0</v>
      </c>
      <c r="G8" s="1228">
        <f>SUM(E8:F8)</f>
        <v>0</v>
      </c>
      <c r="H8" s="1226">
        <v>0</v>
      </c>
      <c r="I8" s="1227">
        <v>0</v>
      </c>
      <c r="J8" s="1228">
        <f>SUM(H8:I8)</f>
        <v>0</v>
      </c>
      <c r="K8" s="492">
        <v>59929.167999999998</v>
      </c>
      <c r="L8" s="330">
        <v>14982.291999999999</v>
      </c>
      <c r="M8" s="794">
        <f>SUM(K8:L8)</f>
        <v>74911.459999999992</v>
      </c>
      <c r="N8" s="68">
        <f>K8/B8</f>
        <v>0.99881946666666666</v>
      </c>
      <c r="O8" s="69">
        <f t="shared" ref="N8:P11" si="0">L8/C8</f>
        <v>0.99881946666666666</v>
      </c>
      <c r="P8" s="485">
        <f t="shared" si="0"/>
        <v>0.99881946666666654</v>
      </c>
      <c r="Q8" s="140"/>
      <c r="R8" s="140"/>
      <c r="S8" s="140"/>
    </row>
    <row r="9" spans="1:22">
      <c r="A9" s="488" t="s">
        <v>1164</v>
      </c>
      <c r="B9" s="492">
        <v>60000</v>
      </c>
      <c r="C9" s="330">
        <v>15000</v>
      </c>
      <c r="D9" s="491">
        <f>SUM(B9:C9)</f>
        <v>75000</v>
      </c>
      <c r="E9" s="1226">
        <v>0</v>
      </c>
      <c r="F9" s="1227">
        <v>0</v>
      </c>
      <c r="G9" s="1228">
        <f>SUM(E9:F9)</f>
        <v>0</v>
      </c>
      <c r="H9" s="1226">
        <v>-16.928000000000001</v>
      </c>
      <c r="I9" s="1227">
        <v>-4.2320000000000002</v>
      </c>
      <c r="J9" s="1228">
        <f>SUM(H9:I9)</f>
        <v>-21.16</v>
      </c>
      <c r="K9" s="492">
        <f>59989.32+H9</f>
        <v>59972.392</v>
      </c>
      <c r="L9" s="330">
        <f>14997.33+I9</f>
        <v>14993.098</v>
      </c>
      <c r="M9" s="491">
        <f>SUM(K9:L9)</f>
        <v>74965.490000000005</v>
      </c>
      <c r="N9" s="68">
        <f t="shared" si="0"/>
        <v>0.99953986666666661</v>
      </c>
      <c r="O9" s="69">
        <f t="shared" si="0"/>
        <v>0.99953986666666661</v>
      </c>
      <c r="P9" s="485">
        <f t="shared" si="0"/>
        <v>0.99953986666666672</v>
      </c>
      <c r="Q9" s="140"/>
      <c r="R9" s="140"/>
      <c r="S9" s="140"/>
    </row>
    <row r="10" spans="1:22">
      <c r="A10" s="488" t="s">
        <v>1165</v>
      </c>
      <c r="B10" s="492">
        <v>60000</v>
      </c>
      <c r="C10" s="330">
        <v>15000</v>
      </c>
      <c r="D10" s="491">
        <f>SUM(B10:C10)</f>
        <v>75000</v>
      </c>
      <c r="E10" s="492">
        <v>0</v>
      </c>
      <c r="F10" s="330">
        <v>0</v>
      </c>
      <c r="G10" s="491">
        <f>SUM(E10:F10)</f>
        <v>0</v>
      </c>
      <c r="H10" s="492">
        <v>0</v>
      </c>
      <c r="I10" s="330">
        <v>0</v>
      </c>
      <c r="J10" s="491">
        <f>SUM(H10:I10)</f>
        <v>0</v>
      </c>
      <c r="K10" s="492">
        <v>0</v>
      </c>
      <c r="L10" s="330">
        <v>0</v>
      </c>
      <c r="M10" s="491">
        <f>SUM(K10:L10)</f>
        <v>0</v>
      </c>
      <c r="N10" s="68">
        <f t="shared" si="0"/>
        <v>0</v>
      </c>
      <c r="O10" s="69">
        <f t="shared" si="0"/>
        <v>0</v>
      </c>
      <c r="P10" s="485">
        <f t="shared" si="0"/>
        <v>0</v>
      </c>
      <c r="Q10" s="140"/>
      <c r="R10" s="140"/>
      <c r="S10" s="140"/>
    </row>
    <row r="11" spans="1:22" ht="13" thickBot="1">
      <c r="A11" s="83" t="s">
        <v>1166</v>
      </c>
      <c r="B11" s="492">
        <v>18000</v>
      </c>
      <c r="C11" s="330">
        <v>4500</v>
      </c>
      <c r="D11" s="491">
        <f>SUM(B11:C11)</f>
        <v>22500</v>
      </c>
      <c r="E11" s="492">
        <v>0</v>
      </c>
      <c r="F11" s="330">
        <v>0</v>
      </c>
      <c r="G11" s="491">
        <f>SUM(E11:F11)</f>
        <v>0</v>
      </c>
      <c r="H11" s="492">
        <v>0</v>
      </c>
      <c r="I11" s="330">
        <v>0</v>
      </c>
      <c r="J11" s="491">
        <f>SUM(H11:I11)</f>
        <v>0</v>
      </c>
      <c r="K11" s="492">
        <v>17995.2</v>
      </c>
      <c r="L11" s="330">
        <v>4498.8</v>
      </c>
      <c r="M11" s="491">
        <f>SUM(K11:L11)</f>
        <v>22494</v>
      </c>
      <c r="N11" s="68">
        <f t="shared" si="0"/>
        <v>0.99973333333333336</v>
      </c>
      <c r="O11" s="69">
        <f t="shared" si="0"/>
        <v>0.99973333333333336</v>
      </c>
      <c r="P11" s="485">
        <f t="shared" si="0"/>
        <v>0.99973333333333336</v>
      </c>
      <c r="Q11" s="140"/>
      <c r="R11" s="140"/>
      <c r="S11" s="140"/>
    </row>
    <row r="12" spans="1:22" ht="13.5" thickBot="1">
      <c r="A12" s="255" t="s">
        <v>687</v>
      </c>
      <c r="B12" s="500">
        <f t="shared" ref="B12:M12" si="1">SUM(B8:B11)</f>
        <v>198000</v>
      </c>
      <c r="C12" s="501">
        <f t="shared" si="1"/>
        <v>49500</v>
      </c>
      <c r="D12" s="502">
        <f t="shared" si="1"/>
        <v>247500</v>
      </c>
      <c r="E12" s="651">
        <f t="shared" si="1"/>
        <v>0</v>
      </c>
      <c r="F12" s="652">
        <f t="shared" si="1"/>
        <v>0</v>
      </c>
      <c r="G12" s="502">
        <f t="shared" si="1"/>
        <v>0</v>
      </c>
      <c r="H12" s="651">
        <f t="shared" si="1"/>
        <v>-16.928000000000001</v>
      </c>
      <c r="I12" s="652">
        <f t="shared" si="1"/>
        <v>-4.2320000000000002</v>
      </c>
      <c r="J12" s="1308">
        <f t="shared" si="1"/>
        <v>-21.16</v>
      </c>
      <c r="K12" s="503">
        <f t="shared" si="1"/>
        <v>137896.76</v>
      </c>
      <c r="L12" s="501">
        <f t="shared" si="1"/>
        <v>34474.19</v>
      </c>
      <c r="M12" s="504">
        <f t="shared" si="1"/>
        <v>172370.95</v>
      </c>
      <c r="N12" s="120">
        <f>K12/B12</f>
        <v>0.69644828282828286</v>
      </c>
      <c r="O12" s="121">
        <f>L12/C12</f>
        <v>0.69644828282828286</v>
      </c>
      <c r="P12" s="122">
        <f>M12/D12</f>
        <v>0.69644828282828286</v>
      </c>
    </row>
    <row r="14" spans="1:22" ht="13">
      <c r="A14" s="1229" t="s">
        <v>1167</v>
      </c>
      <c r="B14" s="137"/>
      <c r="C14" s="137"/>
      <c r="D14" s="137"/>
      <c r="E14" s="137"/>
      <c r="F14" s="137"/>
      <c r="G14" s="137"/>
      <c r="H14" s="137"/>
      <c r="I14" s="137"/>
      <c r="J14" s="137"/>
      <c r="K14" s="566"/>
      <c r="L14" s="566"/>
      <c r="M14" s="566"/>
    </row>
    <row r="15" spans="1:22">
      <c r="A15" s="2"/>
      <c r="B15" s="2"/>
      <c r="K15" s="1300"/>
      <c r="L15" s="1300"/>
      <c r="M15" s="1300"/>
    </row>
    <row r="16" spans="1:22">
      <c r="A16" t="s">
        <v>1168</v>
      </c>
      <c r="B16" s="1229"/>
      <c r="C16" s="1206"/>
      <c r="D16" s="1206"/>
      <c r="E16" s="1206"/>
      <c r="F16" s="1206"/>
      <c r="G16" s="1206"/>
      <c r="H16" s="1206"/>
      <c r="I16" s="1206"/>
      <c r="J16" s="1206"/>
      <c r="K16" s="1230"/>
      <c r="L16" s="1230"/>
      <c r="M16" s="1230"/>
      <c r="Q16" s="3"/>
      <c r="R16" s="3"/>
      <c r="S16" s="3"/>
      <c r="T16" s="3"/>
      <c r="U16" s="3"/>
      <c r="V16" s="3"/>
    </row>
    <row r="17" spans="3:13">
      <c r="C17" s="2"/>
      <c r="D17" s="2"/>
      <c r="E17" s="2"/>
      <c r="F17" s="2"/>
      <c r="M17" s="90"/>
    </row>
    <row r="18" spans="3:13">
      <c r="C18" s="2"/>
      <c r="D18" s="2"/>
      <c r="E18" s="2"/>
      <c r="F18" s="2"/>
      <c r="H18" s="505"/>
      <c r="I18" s="505"/>
      <c r="J18" s="505"/>
      <c r="K18" s="505"/>
      <c r="L18" s="505"/>
      <c r="M18" s="505"/>
    </row>
    <row r="23" spans="3:13">
      <c r="M23" s="505"/>
    </row>
  </sheetData>
  <mergeCells count="9">
    <mergeCell ref="A1:P1"/>
    <mergeCell ref="A2:P2"/>
    <mergeCell ref="A3:P3"/>
    <mergeCell ref="N4:P4"/>
    <mergeCell ref="A4:A5"/>
    <mergeCell ref="E4:G4"/>
    <mergeCell ref="B4:D4"/>
    <mergeCell ref="H4:J4"/>
    <mergeCell ref="K4:M4"/>
  </mergeCells>
  <printOptions headings="1"/>
  <pageMargins left="0.7" right="0.7" top="0.75" bottom="0.75" header="0.3" footer="0.3"/>
  <pageSetup scale="39" orientation="portrait" r:id="rId1"/>
  <customProperties>
    <customPr name="_pios_id" r:id="rId2"/>
  </customPropertie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D838D7-4597-422C-B464-EB10D77739BB}">
  <sheetPr>
    <pageSetUpPr fitToPage="1"/>
  </sheetPr>
  <dimension ref="A1:H24"/>
  <sheetViews>
    <sheetView tabSelected="1" view="pageBreakPreview" zoomScale="90" zoomScaleNormal="90" zoomScaleSheetLayoutView="90" workbookViewId="0">
      <selection activeCell="A20" sqref="A20:M20"/>
    </sheetView>
  </sheetViews>
  <sheetFormatPr defaultRowHeight="12.5"/>
  <cols>
    <col min="1" max="1" width="18.54296875" customWidth="1"/>
    <col min="2" max="3" width="20.54296875" customWidth="1"/>
    <col min="4" max="4" width="23.54296875" customWidth="1"/>
    <col min="5" max="5" width="31.54296875" customWidth="1"/>
  </cols>
  <sheetData>
    <row r="1" spans="1:8" ht="15.5">
      <c r="A1" s="1410" t="s">
        <v>1169</v>
      </c>
      <c r="B1" s="1410"/>
      <c r="C1" s="1410"/>
      <c r="D1" s="1410"/>
      <c r="E1" s="1410"/>
      <c r="F1" s="564"/>
      <c r="G1" s="564"/>
      <c r="H1" s="564"/>
    </row>
    <row r="2" spans="1:8" ht="15.5">
      <c r="A2" s="1412" t="s">
        <v>1</v>
      </c>
      <c r="B2" s="1412"/>
      <c r="C2" s="1412"/>
      <c r="D2" s="1412"/>
      <c r="E2" s="1412"/>
      <c r="F2" s="1402"/>
      <c r="G2" s="1402"/>
      <c r="H2" s="1402"/>
    </row>
    <row r="3" spans="1:8" ht="15.5">
      <c r="A3" s="1433" t="s">
        <v>1255</v>
      </c>
      <c r="B3" s="1412"/>
      <c r="C3" s="1412"/>
      <c r="D3" s="1412"/>
      <c r="E3" s="1412"/>
      <c r="F3" s="1402"/>
      <c r="G3" s="1402"/>
      <c r="H3" s="1402"/>
    </row>
    <row r="4" spans="1:8" ht="13" thickBot="1"/>
    <row r="5" spans="1:8" ht="16" thickBot="1">
      <c r="A5" s="1669" t="s">
        <v>1021</v>
      </c>
      <c r="B5" s="1646"/>
      <c r="C5" s="1646"/>
      <c r="D5" s="1646"/>
      <c r="E5" s="1653"/>
    </row>
    <row r="6" spans="1:8" ht="54.75" customHeight="1" thickBot="1">
      <c r="A6" s="287"/>
      <c r="B6" s="287" t="s">
        <v>1170</v>
      </c>
      <c r="C6" s="287" t="s">
        <v>1171</v>
      </c>
      <c r="D6" s="287" t="s">
        <v>1172</v>
      </c>
      <c r="E6" s="287" t="s">
        <v>1173</v>
      </c>
      <c r="F6" s="180"/>
      <c r="G6" s="180"/>
    </row>
    <row r="7" spans="1:8">
      <c r="A7" s="1301" t="s">
        <v>640</v>
      </c>
      <c r="B7" s="1302">
        <v>1.1299999999999999</v>
      </c>
      <c r="C7" s="1303">
        <v>0.98699999999999999</v>
      </c>
      <c r="D7" s="1303">
        <v>0.36099999999999999</v>
      </c>
      <c r="E7" s="1304">
        <v>0.68500000000000005</v>
      </c>
    </row>
    <row r="8" spans="1:8">
      <c r="A8" s="183" t="s">
        <v>641</v>
      </c>
      <c r="B8" s="659">
        <v>1.1299999999999999</v>
      </c>
      <c r="C8" s="69">
        <v>0.98699999999999999</v>
      </c>
      <c r="D8" s="69">
        <v>0.36199999999999999</v>
      </c>
      <c r="E8" s="70">
        <v>0.68600000000000005</v>
      </c>
    </row>
    <row r="9" spans="1:8">
      <c r="A9" s="183" t="s">
        <v>642</v>
      </c>
      <c r="B9" s="252">
        <v>1.137</v>
      </c>
      <c r="C9" s="69">
        <v>0.99</v>
      </c>
      <c r="D9" s="69">
        <v>0.36299999999999999</v>
      </c>
      <c r="E9" s="70">
        <v>0.68100000000000005</v>
      </c>
    </row>
    <row r="10" spans="1:8">
      <c r="A10" s="183" t="s">
        <v>643</v>
      </c>
      <c r="B10" s="252">
        <v>1.1399999999999999</v>
      </c>
      <c r="C10" s="69">
        <v>0.99099999999999999</v>
      </c>
      <c r="D10" s="69">
        <v>0.36399999999999999</v>
      </c>
      <c r="E10" s="70">
        <v>0.66800000000000004</v>
      </c>
    </row>
    <row r="11" spans="1:8">
      <c r="A11" s="183" t="s">
        <v>644</v>
      </c>
      <c r="B11" s="252">
        <v>1.133</v>
      </c>
      <c r="C11" s="69">
        <v>0.98499999999999999</v>
      </c>
      <c r="D11" s="69">
        <v>0.35099999999999998</v>
      </c>
      <c r="E11" s="70">
        <v>0.66800000000000004</v>
      </c>
    </row>
    <row r="12" spans="1:8">
      <c r="A12" s="183" t="s">
        <v>645</v>
      </c>
      <c r="B12" s="252">
        <v>1.135</v>
      </c>
      <c r="C12" s="69">
        <v>0.98699999999999999</v>
      </c>
      <c r="D12" s="69">
        <v>0.34699999999999998</v>
      </c>
      <c r="E12" s="70">
        <v>0.67700000000000005</v>
      </c>
    </row>
    <row r="13" spans="1:8">
      <c r="A13" s="183" t="s">
        <v>646</v>
      </c>
      <c r="B13" s="252">
        <v>1.139</v>
      </c>
      <c r="C13" s="69">
        <v>0.99099999999999999</v>
      </c>
      <c r="D13" s="69">
        <v>0.34699999999999998</v>
      </c>
      <c r="E13" s="70">
        <v>0.67500000000000004</v>
      </c>
    </row>
    <row r="14" spans="1:8">
      <c r="A14" s="183" t="s">
        <v>647</v>
      </c>
      <c r="B14" s="252"/>
      <c r="C14" s="69"/>
      <c r="D14" s="69"/>
      <c r="E14" s="70"/>
    </row>
    <row r="15" spans="1:8">
      <c r="A15" s="183" t="s">
        <v>648</v>
      </c>
      <c r="B15" s="252"/>
      <c r="C15" s="69"/>
      <c r="D15" s="69"/>
      <c r="E15" s="70"/>
    </row>
    <row r="16" spans="1:8">
      <c r="A16" s="183" t="s">
        <v>656</v>
      </c>
      <c r="B16" s="252"/>
      <c r="C16" s="69"/>
      <c r="D16" s="69"/>
      <c r="E16" s="70"/>
    </row>
    <row r="17" spans="1:5">
      <c r="A17" s="183" t="s">
        <v>650</v>
      </c>
      <c r="B17" s="252"/>
      <c r="C17" s="69"/>
      <c r="D17" s="69"/>
      <c r="E17" s="70"/>
    </row>
    <row r="18" spans="1:5" ht="13" thickBot="1">
      <c r="A18" s="61" t="s">
        <v>651</v>
      </c>
      <c r="B18" s="1305"/>
      <c r="C18" s="683"/>
      <c r="D18" s="683"/>
      <c r="E18" s="684"/>
    </row>
    <row r="20" spans="1:5" ht="13">
      <c r="A20" s="51" t="s">
        <v>1174</v>
      </c>
    </row>
    <row r="21" spans="1:5">
      <c r="A21" t="s">
        <v>1175</v>
      </c>
    </row>
    <row r="22" spans="1:5">
      <c r="A22" t="s">
        <v>1176</v>
      </c>
    </row>
    <row r="23" spans="1:5" ht="25.5" customHeight="1">
      <c r="A23" s="1430" t="s">
        <v>1177</v>
      </c>
      <c r="B23" s="1430"/>
      <c r="C23" s="1430"/>
      <c r="D23" s="1430"/>
      <c r="E23" s="1430"/>
    </row>
    <row r="24" spans="1:5" ht="27.75" customHeight="1">
      <c r="A24" s="1429" t="s">
        <v>1178</v>
      </c>
      <c r="B24" s="1429"/>
      <c r="C24" s="1429"/>
      <c r="D24" s="1429"/>
      <c r="E24" s="1429"/>
    </row>
  </sheetData>
  <mergeCells count="6">
    <mergeCell ref="A24:E24"/>
    <mergeCell ref="A23:E23"/>
    <mergeCell ref="A1:E1"/>
    <mergeCell ref="A2:E2"/>
    <mergeCell ref="A3:E3"/>
    <mergeCell ref="A5:E5"/>
  </mergeCells>
  <printOptions headings="1"/>
  <pageMargins left="0.7" right="0.7" top="0.75" bottom="0.75" header="0.3" footer="0.3"/>
  <pageSetup scale="78" orientation="portrait" r:id="rId1"/>
  <customProperties>
    <customPr name="_pios_id" r:id="rId2"/>
  </customPropertie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9BA49-92EC-4844-A728-A9CA0BD4AB44}">
  <sheetPr>
    <pageSetUpPr fitToPage="1"/>
  </sheetPr>
  <dimension ref="A1:J22"/>
  <sheetViews>
    <sheetView tabSelected="1" view="pageBreakPreview" zoomScale="90" zoomScaleNormal="90" zoomScaleSheetLayoutView="90" workbookViewId="0">
      <selection activeCell="A20" sqref="A20:M20"/>
    </sheetView>
  </sheetViews>
  <sheetFormatPr defaultRowHeight="12.5"/>
  <cols>
    <col min="1" max="1" width="12.453125" customWidth="1"/>
    <col min="2" max="2" width="35.54296875" customWidth="1"/>
    <col min="5" max="5" width="36" customWidth="1"/>
    <col min="8" max="8" width="44.453125" customWidth="1"/>
  </cols>
  <sheetData>
    <row r="1" spans="1:10" ht="30.75" customHeight="1">
      <c r="A1" s="1512" t="s">
        <v>1179</v>
      </c>
      <c r="B1" s="1410"/>
      <c r="C1" s="1410"/>
      <c r="D1" s="1410"/>
      <c r="E1" s="1410"/>
      <c r="F1" s="1410"/>
      <c r="G1" s="1410"/>
      <c r="H1" s="1410"/>
      <c r="I1" s="1401"/>
      <c r="J1" s="1401"/>
    </row>
    <row r="2" spans="1:10" ht="15.5">
      <c r="A2" s="1412" t="s">
        <v>1</v>
      </c>
      <c r="B2" s="1412"/>
      <c r="C2" s="1412"/>
      <c r="D2" s="1412"/>
      <c r="E2" s="1412"/>
      <c r="F2" s="1412"/>
      <c r="G2" s="1412"/>
      <c r="H2" s="1412"/>
      <c r="I2" s="40"/>
      <c r="J2" s="40"/>
    </row>
    <row r="3" spans="1:10" ht="15.5">
      <c r="A3" s="1433" t="s">
        <v>1255</v>
      </c>
      <c r="B3" s="1412"/>
      <c r="C3" s="1412"/>
      <c r="D3" s="1412"/>
      <c r="E3" s="1412"/>
      <c r="F3" s="1412"/>
      <c r="G3" s="1412"/>
      <c r="H3" s="1412"/>
      <c r="I3" s="40"/>
      <c r="J3" s="40"/>
    </row>
    <row r="4" spans="1:10" ht="13" thickBot="1"/>
    <row r="5" spans="1:10" ht="39.5" thickBot="1">
      <c r="A5" s="299" t="s">
        <v>1180</v>
      </c>
      <c r="B5" s="287" t="s">
        <v>1181</v>
      </c>
      <c r="D5" s="299" t="s">
        <v>1180</v>
      </c>
      <c r="E5" s="287" t="s">
        <v>1182</v>
      </c>
      <c r="G5" s="299" t="s">
        <v>1180</v>
      </c>
      <c r="H5" s="479" t="s">
        <v>1183</v>
      </c>
    </row>
    <row r="6" spans="1:10">
      <c r="A6" s="796" t="s">
        <v>1184</v>
      </c>
      <c r="B6" s="657">
        <v>0.34152776604839263</v>
      </c>
      <c r="D6" s="300" t="s">
        <v>1185</v>
      </c>
      <c r="E6" s="541">
        <v>0</v>
      </c>
      <c r="G6" s="300" t="s">
        <v>1186</v>
      </c>
      <c r="H6" s="541">
        <v>0.67492153555062417</v>
      </c>
    </row>
    <row r="7" spans="1:10">
      <c r="A7" s="797" t="s">
        <v>1187</v>
      </c>
      <c r="B7" s="658">
        <v>0.38060591423530132</v>
      </c>
      <c r="D7" s="47" t="s">
        <v>1188</v>
      </c>
      <c r="E7" s="542">
        <v>2.6142288607833727E-2</v>
      </c>
      <c r="G7" s="47" t="s">
        <v>1189</v>
      </c>
      <c r="H7" s="542">
        <v>0.8253018494354204</v>
      </c>
    </row>
    <row r="8" spans="1:10">
      <c r="A8" s="797" t="s">
        <v>1190</v>
      </c>
      <c r="B8" s="658">
        <v>0.49896229175909762</v>
      </c>
      <c r="D8" s="47" t="s">
        <v>1191</v>
      </c>
      <c r="E8" s="542">
        <v>4.1199433617652916E-2</v>
      </c>
      <c r="G8" s="47" t="s">
        <v>1192</v>
      </c>
      <c r="H8" s="542">
        <v>0.83454720210897237</v>
      </c>
    </row>
    <row r="9" spans="1:10">
      <c r="A9" s="797" t="s">
        <v>1193</v>
      </c>
      <c r="B9" s="658">
        <v>0.5841909823560959</v>
      </c>
      <c r="D9" s="47" t="s">
        <v>1194</v>
      </c>
      <c r="E9" s="542">
        <v>4.2001149823477565E-2</v>
      </c>
      <c r="G9" s="47" t="s">
        <v>1195</v>
      </c>
      <c r="H9" s="542">
        <v>0.92481490547005563</v>
      </c>
    </row>
    <row r="10" spans="1:10">
      <c r="A10" s="797" t="s">
        <v>1196</v>
      </c>
      <c r="B10" s="658">
        <v>0.62675599563005169</v>
      </c>
      <c r="D10" s="47" t="s">
        <v>1197</v>
      </c>
      <c r="E10" s="542">
        <v>4.2932708594875815E-2</v>
      </c>
      <c r="G10" s="47" t="s">
        <v>1198</v>
      </c>
      <c r="H10" s="542">
        <v>0.97100504208013516</v>
      </c>
    </row>
    <row r="11" spans="1:10">
      <c r="A11" s="797" t="s">
        <v>1186</v>
      </c>
      <c r="B11" s="658">
        <v>0.67492153555062417</v>
      </c>
      <c r="D11" s="47" t="s">
        <v>1199</v>
      </c>
      <c r="E11" s="542">
        <v>4.4780583759839163E-2</v>
      </c>
      <c r="G11" s="47" t="s">
        <v>1200</v>
      </c>
      <c r="H11" s="542">
        <v>0.97775023813542672</v>
      </c>
    </row>
    <row r="12" spans="1:10">
      <c r="A12" s="797" t="s">
        <v>1201</v>
      </c>
      <c r="B12" s="658">
        <v>0.70333778182233153</v>
      </c>
      <c r="D12" s="47" t="s">
        <v>1202</v>
      </c>
      <c r="E12" s="542">
        <v>9.1289705909847238E-2</v>
      </c>
      <c r="G12" s="47" t="s">
        <v>1205</v>
      </c>
      <c r="H12" s="542">
        <v>0.98986291391446846</v>
      </c>
    </row>
    <row r="13" spans="1:10">
      <c r="A13" s="797" t="s">
        <v>1189</v>
      </c>
      <c r="B13" s="658">
        <v>0.8253018494354204</v>
      </c>
      <c r="D13" s="47" t="s">
        <v>1204</v>
      </c>
      <c r="E13" s="542">
        <v>9.5014796247013283E-2</v>
      </c>
      <c r="G13" s="47" t="s">
        <v>1203</v>
      </c>
      <c r="H13" s="542">
        <v>1.00186842025342</v>
      </c>
    </row>
    <row r="14" spans="1:10">
      <c r="A14" s="797" t="s">
        <v>1209</v>
      </c>
      <c r="B14" s="658">
        <v>0.8903512442110233</v>
      </c>
      <c r="D14" s="47" t="s">
        <v>1207</v>
      </c>
      <c r="E14" s="542">
        <v>0.2245002690576246</v>
      </c>
      <c r="G14" s="47" t="s">
        <v>1208</v>
      </c>
      <c r="H14" s="542">
        <v>1.0031901250439339</v>
      </c>
    </row>
    <row r="15" spans="1:10" ht="13" thickBot="1">
      <c r="A15" s="798" t="s">
        <v>1206</v>
      </c>
      <c r="B15" s="795">
        <v>0.90731751576464192</v>
      </c>
      <c r="D15" s="278" t="s">
        <v>1210</v>
      </c>
      <c r="E15" s="543">
        <v>0.25880338344265702</v>
      </c>
      <c r="G15" s="278" t="s">
        <v>1211</v>
      </c>
      <c r="H15" s="543">
        <v>1.0455546099251023</v>
      </c>
    </row>
    <row r="18" spans="1:8">
      <c r="A18" t="s">
        <v>1212</v>
      </c>
    </row>
    <row r="19" spans="1:8">
      <c r="A19" t="s">
        <v>1213</v>
      </c>
    </row>
    <row r="20" spans="1:8">
      <c r="A20" t="s">
        <v>1175</v>
      </c>
    </row>
    <row r="21" spans="1:8">
      <c r="A21" t="s">
        <v>1176</v>
      </c>
    </row>
    <row r="22" spans="1:8">
      <c r="A22" s="1430" t="s">
        <v>1177</v>
      </c>
      <c r="B22" s="1430"/>
      <c r="C22" s="1430"/>
      <c r="D22" s="1430"/>
      <c r="E22" s="1430"/>
      <c r="F22" s="1430"/>
      <c r="G22" s="1430"/>
      <c r="H22" s="1430"/>
    </row>
  </sheetData>
  <mergeCells count="4">
    <mergeCell ref="A3:H3"/>
    <mergeCell ref="A1:H1"/>
    <mergeCell ref="A2:H2"/>
    <mergeCell ref="A22:H22"/>
  </mergeCells>
  <phoneticPr fontId="47" type="noConversion"/>
  <printOptions headings="1"/>
  <pageMargins left="0.7" right="0.7" top="0.75" bottom="0.75" header="0.3" footer="0.3"/>
  <pageSetup scale="55" orientation="portrait" r:id="rId1"/>
  <customProperties>
    <customPr name="_pios_id" r:id="rId2"/>
  </customPropertie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661E8-F133-40CE-92D5-B935B0DBA30D}">
  <sheetPr>
    <pageSetUpPr fitToPage="1"/>
  </sheetPr>
  <dimension ref="A1:H24"/>
  <sheetViews>
    <sheetView tabSelected="1" view="pageBreakPreview" zoomScaleNormal="90" zoomScaleSheetLayoutView="100" workbookViewId="0">
      <selection activeCell="A20" sqref="A20:M20"/>
    </sheetView>
  </sheetViews>
  <sheetFormatPr defaultColWidth="8.54296875" defaultRowHeight="12.5"/>
  <cols>
    <col min="1" max="1" width="49.54296875" customWidth="1"/>
    <col min="2" max="3" width="21.453125" customWidth="1"/>
    <col min="4" max="4" width="21.54296875" customWidth="1"/>
    <col min="5" max="5" width="19.453125" customWidth="1"/>
    <col min="6" max="6" width="12.54296875" customWidth="1"/>
    <col min="7" max="7" width="10.54296875" bestFit="1" customWidth="1"/>
    <col min="8" max="8" width="9.54296875" bestFit="1" customWidth="1"/>
  </cols>
  <sheetData>
    <row r="1" spans="1:8" ht="15.5">
      <c r="A1" s="1410" t="s">
        <v>1214</v>
      </c>
      <c r="B1" s="1410"/>
      <c r="C1" s="1410"/>
      <c r="D1" s="1410"/>
      <c r="E1" s="1410"/>
    </row>
    <row r="2" spans="1:8" ht="15.5">
      <c r="A2" s="1410" t="s">
        <v>1</v>
      </c>
      <c r="B2" s="1410"/>
      <c r="C2" s="1410"/>
      <c r="D2" s="1410"/>
      <c r="E2" s="1410"/>
    </row>
    <row r="3" spans="1:8" ht="15.5">
      <c r="A3" s="1670" t="s">
        <v>1255</v>
      </c>
      <c r="B3" s="1670"/>
      <c r="C3" s="1670"/>
      <c r="D3" s="1670"/>
      <c r="E3" s="1670"/>
    </row>
    <row r="4" spans="1:8" ht="26">
      <c r="A4" s="444"/>
      <c r="B4" s="445" t="s">
        <v>29</v>
      </c>
      <c r="C4" s="446" t="s">
        <v>3</v>
      </c>
      <c r="D4" s="446" t="s">
        <v>1160</v>
      </c>
      <c r="E4" s="446" t="s">
        <v>1215</v>
      </c>
    </row>
    <row r="5" spans="1:8" ht="19.5" customHeight="1">
      <c r="A5" s="447" t="s">
        <v>1216</v>
      </c>
      <c r="B5" s="205" t="s">
        <v>7</v>
      </c>
      <c r="C5" s="205" t="s">
        <v>7</v>
      </c>
      <c r="D5" s="205" t="s">
        <v>7</v>
      </c>
      <c r="E5" s="205" t="s">
        <v>7</v>
      </c>
    </row>
    <row r="6" spans="1:8">
      <c r="A6" s="448" t="s">
        <v>952</v>
      </c>
      <c r="B6" s="887">
        <v>2809000</v>
      </c>
      <c r="C6" s="887">
        <v>115200.09999999999</v>
      </c>
      <c r="D6" s="887">
        <v>1140355.54</v>
      </c>
      <c r="E6" s="69">
        <f>D6/B6</f>
        <v>0.40596494838020647</v>
      </c>
      <c r="F6" s="148"/>
    </row>
    <row r="7" spans="1:8">
      <c r="A7" s="448" t="s">
        <v>953</v>
      </c>
      <c r="B7" s="887">
        <v>62400</v>
      </c>
      <c r="C7" s="887">
        <v>2345.15</v>
      </c>
      <c r="D7" s="887">
        <v>18908.63</v>
      </c>
      <c r="E7" s="69">
        <f>D7/B7</f>
        <v>0.3030229166666667</v>
      </c>
      <c r="F7" s="148"/>
    </row>
    <row r="8" spans="1:8">
      <c r="A8" s="448" t="s">
        <v>954</v>
      </c>
      <c r="B8" s="887">
        <v>91800</v>
      </c>
      <c r="C8" s="887">
        <v>810.61</v>
      </c>
      <c r="D8" s="887">
        <v>5645.8</v>
      </c>
      <c r="E8" s="69">
        <f>D8/B8</f>
        <v>6.1501089324618737E-2</v>
      </c>
      <c r="F8" s="148"/>
    </row>
    <row r="9" spans="1:8">
      <c r="A9" s="449" t="s">
        <v>955</v>
      </c>
      <c r="B9" s="887">
        <v>0</v>
      </c>
      <c r="C9" s="887">
        <v>0</v>
      </c>
      <c r="D9" s="887">
        <v>0</v>
      </c>
      <c r="E9" s="69">
        <v>0</v>
      </c>
      <c r="F9" s="148"/>
    </row>
    <row r="10" spans="1:8">
      <c r="A10" s="448" t="s">
        <v>1217</v>
      </c>
      <c r="B10" s="887">
        <v>0</v>
      </c>
      <c r="C10" s="887">
        <v>0</v>
      </c>
      <c r="D10" s="887">
        <v>0</v>
      </c>
      <c r="E10" s="69">
        <v>0</v>
      </c>
      <c r="F10" s="148"/>
    </row>
    <row r="11" spans="1:8">
      <c r="A11" s="448" t="s">
        <v>1162</v>
      </c>
      <c r="B11" s="887">
        <v>0</v>
      </c>
      <c r="C11" s="887">
        <v>0</v>
      </c>
      <c r="D11" s="887">
        <v>0</v>
      </c>
      <c r="E11" s="69">
        <v>0</v>
      </c>
      <c r="F11" s="148"/>
    </row>
    <row r="12" spans="1:8">
      <c r="A12" s="448" t="s">
        <v>49</v>
      </c>
      <c r="B12" s="887">
        <v>32200</v>
      </c>
      <c r="C12" s="887">
        <v>0</v>
      </c>
      <c r="D12" s="887">
        <v>0</v>
      </c>
      <c r="E12" s="69">
        <f>D12/B12</f>
        <v>0</v>
      </c>
      <c r="F12" s="148"/>
    </row>
    <row r="13" spans="1:8">
      <c r="A13" s="448" t="s">
        <v>50</v>
      </c>
      <c r="B13" s="887">
        <v>60400</v>
      </c>
      <c r="C13" s="887">
        <v>3516.93</v>
      </c>
      <c r="D13" s="887">
        <v>30843.38</v>
      </c>
      <c r="E13" s="69">
        <f>D13/B13</f>
        <v>0.51065198675496692</v>
      </c>
      <c r="F13" s="148"/>
    </row>
    <row r="14" spans="1:8">
      <c r="A14" s="448" t="s">
        <v>51</v>
      </c>
      <c r="B14" s="887">
        <v>0</v>
      </c>
      <c r="C14" s="887">
        <v>0</v>
      </c>
      <c r="D14" s="887">
        <v>0</v>
      </c>
      <c r="E14" s="69">
        <v>0</v>
      </c>
      <c r="F14" s="148"/>
    </row>
    <row r="15" spans="1:8" ht="13">
      <c r="A15" s="450" t="s">
        <v>959</v>
      </c>
      <c r="B15" s="888">
        <f>SUM(B6:B9,B10:B14)</f>
        <v>3055800</v>
      </c>
      <c r="C15" s="888">
        <f>SUM(C6:C9,C10:C14)</f>
        <v>121872.78999999998</v>
      </c>
      <c r="D15" s="888">
        <f>SUM(D6:D9,D10:D14)</f>
        <v>1195753.3499999999</v>
      </c>
      <c r="E15" s="451">
        <f>D15/B15</f>
        <v>0.39130615550755937</v>
      </c>
      <c r="F15" s="646"/>
      <c r="G15" s="646"/>
      <c r="H15" s="646"/>
    </row>
    <row r="16" spans="1:8">
      <c r="A16" s="448" t="s">
        <v>1218</v>
      </c>
      <c r="B16" s="887">
        <v>23364000</v>
      </c>
      <c r="C16" s="887">
        <v>2288180.0299999998</v>
      </c>
      <c r="D16" s="887">
        <v>11486903.679999998</v>
      </c>
      <c r="E16" s="69">
        <f>D16/B16</f>
        <v>0.49164970381783935</v>
      </c>
      <c r="F16" s="646"/>
      <c r="G16" s="646"/>
      <c r="H16" s="646"/>
    </row>
    <row r="17" spans="1:7" s="9" customFormat="1" ht="13.5" customHeight="1">
      <c r="A17" s="62" t="s">
        <v>961</v>
      </c>
      <c r="B17" s="888">
        <f>SUM(B15,B16)</f>
        <v>26419800</v>
      </c>
      <c r="C17" s="888">
        <f>SUM(C15,C16)</f>
        <v>2410052.8199999998</v>
      </c>
      <c r="D17" s="888">
        <f>SUM(D15,D16)</f>
        <v>12682657.029999997</v>
      </c>
      <c r="E17" s="451">
        <f>D17/B17</f>
        <v>0.48004364264680266</v>
      </c>
      <c r="F17" s="148"/>
    </row>
    <row r="18" spans="1:7" s="149" customFormat="1" ht="15" customHeight="1">
      <c r="A18" s="452" t="s">
        <v>55</v>
      </c>
      <c r="B18" s="889"/>
      <c r="C18" s="890"/>
      <c r="D18" s="890"/>
      <c r="E18" s="1012"/>
      <c r="F18" s="153"/>
      <c r="G18" s="152"/>
    </row>
    <row r="19" spans="1:7" ht="15.5">
      <c r="A19" s="292"/>
      <c r="B19" s="292"/>
      <c r="C19" s="292"/>
      <c r="D19" s="292"/>
      <c r="E19" s="292"/>
    </row>
    <row r="20" spans="1:7" ht="12" customHeight="1">
      <c r="A20" s="1489" t="s">
        <v>1219</v>
      </c>
      <c r="B20" s="1489"/>
      <c r="C20" s="1489"/>
      <c r="D20" s="1489"/>
      <c r="E20" s="1489"/>
    </row>
    <row r="21" spans="1:7">
      <c r="A21" s="1429"/>
      <c r="B21" s="1429"/>
      <c r="C21" s="1429"/>
      <c r="D21" s="1429"/>
      <c r="E21" s="1429"/>
    </row>
    <row r="22" spans="1:7">
      <c r="A22" s="290" t="s">
        <v>976</v>
      </c>
    </row>
    <row r="23" spans="1:7" hidden="1"/>
    <row r="24" spans="1:7">
      <c r="B24" s="154"/>
    </row>
  </sheetData>
  <mergeCells count="5">
    <mergeCell ref="A1:E1"/>
    <mergeCell ref="A2:E2"/>
    <mergeCell ref="A3:E3"/>
    <mergeCell ref="A20:E20"/>
    <mergeCell ref="A21:E21"/>
  </mergeCells>
  <printOptions headings="1"/>
  <pageMargins left="0.7" right="0.7" top="0.75" bottom="0.75" header="0.3" footer="0.3"/>
  <pageSetup scale="67" orientation="portrait" r:id="rId1"/>
  <customProperties>
    <customPr name="_pios_id" r:id="rId2"/>
  </customPropertie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09BE0-3798-45F9-8FC4-BBEE9E21A89E}">
  <sheetPr>
    <pageSetUpPr fitToPage="1"/>
  </sheetPr>
  <dimension ref="A1:Z27"/>
  <sheetViews>
    <sheetView tabSelected="1" view="pageBreakPreview" zoomScale="80" zoomScaleNormal="70" zoomScaleSheetLayoutView="80" workbookViewId="0">
      <selection activeCell="A20" sqref="A20:M20"/>
    </sheetView>
  </sheetViews>
  <sheetFormatPr defaultColWidth="9.453125" defaultRowHeight="12.5"/>
  <cols>
    <col min="1" max="1" width="14.453125" customWidth="1"/>
    <col min="2" max="2" width="8" bestFit="1" customWidth="1"/>
    <col min="3" max="3" width="8.453125" bestFit="1" customWidth="1"/>
    <col min="4" max="4" width="13.453125" customWidth="1"/>
    <col min="5" max="5" width="12.453125" bestFit="1" customWidth="1"/>
    <col min="6" max="6" width="8.54296875" bestFit="1" customWidth="1"/>
    <col min="7" max="7" width="8" bestFit="1" customWidth="1"/>
    <col min="8" max="8" width="8.453125" customWidth="1"/>
    <col min="9" max="9" width="12.453125" customWidth="1"/>
    <col min="10" max="10" width="12.453125" style="5" bestFit="1" customWidth="1"/>
    <col min="11" max="11" width="12.54296875" customWidth="1"/>
    <col min="12" max="13" width="12.453125" bestFit="1" customWidth="1"/>
    <col min="14" max="14" width="12.54296875" bestFit="1" customWidth="1"/>
    <col min="15" max="15" width="17.453125" customWidth="1"/>
    <col min="16" max="16" width="12.54296875" bestFit="1" customWidth="1"/>
    <col min="17" max="17" width="8.453125" bestFit="1" customWidth="1"/>
    <col min="18" max="18" width="17.453125" bestFit="1" customWidth="1"/>
    <col min="19" max="19" width="8.54296875" customWidth="1"/>
    <col min="20" max="20" width="12.81640625" customWidth="1"/>
    <col min="21" max="21" width="9.54296875" customWidth="1"/>
    <col min="22" max="22" width="10.54296875" customWidth="1"/>
    <col min="23" max="23" width="14.54296875" customWidth="1"/>
    <col min="24" max="24" width="14.453125" customWidth="1"/>
    <col min="25" max="25" width="14.54296875" customWidth="1"/>
    <col min="26" max="26" width="10.453125" customWidth="1"/>
  </cols>
  <sheetData>
    <row r="1" spans="1:26" ht="15.5">
      <c r="A1" s="1410" t="s">
        <v>1220</v>
      </c>
      <c r="B1" s="1410"/>
      <c r="C1" s="1410"/>
      <c r="D1" s="1410"/>
      <c r="E1" s="1410"/>
      <c r="F1" s="1410"/>
      <c r="G1" s="1410"/>
      <c r="H1" s="1410"/>
      <c r="I1" s="1410"/>
      <c r="J1" s="1410"/>
      <c r="K1" s="1410"/>
      <c r="L1" s="1410"/>
      <c r="M1" s="1410"/>
      <c r="N1" s="1410"/>
      <c r="O1" s="1410"/>
      <c r="P1" s="1410"/>
      <c r="Q1" s="1410"/>
      <c r="R1" s="1410"/>
      <c r="S1" s="1410"/>
      <c r="T1" s="1410"/>
      <c r="U1" s="1410"/>
      <c r="V1" s="1410"/>
      <c r="W1" s="1410"/>
      <c r="X1" s="1410"/>
      <c r="Y1" s="1410"/>
    </row>
    <row r="2" spans="1:26" ht="15.5">
      <c r="A2" s="1412" t="s">
        <v>1</v>
      </c>
      <c r="B2" s="1412"/>
      <c r="C2" s="1412"/>
      <c r="D2" s="1412"/>
      <c r="E2" s="1412"/>
      <c r="F2" s="1412"/>
      <c r="G2" s="1412"/>
      <c r="H2" s="1412"/>
      <c r="I2" s="1412"/>
      <c r="J2" s="1412"/>
      <c r="K2" s="1412"/>
      <c r="L2" s="1412"/>
      <c r="M2" s="1412"/>
      <c r="N2" s="1412"/>
      <c r="O2" s="1412"/>
      <c r="P2" s="1412"/>
      <c r="Q2" s="1412"/>
      <c r="R2" s="1412"/>
      <c r="S2" s="1412"/>
      <c r="T2" s="1412"/>
      <c r="U2" s="1412"/>
      <c r="V2" s="1412"/>
      <c r="W2" s="1412"/>
      <c r="X2" s="1412"/>
      <c r="Y2" s="1412"/>
    </row>
    <row r="3" spans="1:26" ht="16" thickBot="1">
      <c r="A3" s="1414" t="s">
        <v>1255</v>
      </c>
      <c r="B3" s="1674"/>
      <c r="C3" s="1674"/>
      <c r="D3" s="1674"/>
      <c r="E3" s="1674"/>
      <c r="F3" s="1674"/>
      <c r="G3" s="1674"/>
      <c r="H3" s="1674"/>
      <c r="I3" s="1674"/>
      <c r="J3" s="1674"/>
      <c r="K3" s="1674"/>
      <c r="L3" s="1674"/>
      <c r="M3" s="1674"/>
      <c r="N3" s="1674"/>
      <c r="O3" s="1674"/>
      <c r="P3" s="1674"/>
      <c r="Q3" s="1674"/>
      <c r="R3" s="1674"/>
      <c r="S3" s="1674"/>
      <c r="T3" s="1674"/>
      <c r="U3" s="1674"/>
      <c r="V3" s="1674"/>
      <c r="W3" s="1674"/>
      <c r="X3" s="1674"/>
      <c r="Y3" s="1674"/>
    </row>
    <row r="4" spans="1:26" ht="15.75" customHeight="1" thickBot="1">
      <c r="A4" s="1623"/>
      <c r="B4" s="1626" t="s">
        <v>978</v>
      </c>
      <c r="C4" s="1627"/>
      <c r="D4" s="1627"/>
      <c r="E4" s="1627"/>
      <c r="F4" s="1627"/>
      <c r="G4" s="1627"/>
      <c r="H4" s="1627"/>
      <c r="I4" s="1627"/>
      <c r="J4" s="1627"/>
      <c r="K4" s="1628"/>
      <c r="L4" s="1629" t="s">
        <v>979</v>
      </c>
      <c r="M4" s="1630"/>
      <c r="N4" s="1630"/>
      <c r="O4" s="1631"/>
      <c r="P4" s="1632" t="s">
        <v>980</v>
      </c>
      <c r="Q4" s="1421"/>
      <c r="R4" s="1421"/>
      <c r="S4" s="1421"/>
      <c r="T4" s="1421"/>
      <c r="U4" s="1633" t="s">
        <v>981</v>
      </c>
      <c r="V4" s="1675"/>
      <c r="W4" s="1422" t="s">
        <v>1221</v>
      </c>
      <c r="X4" s="1611" t="s">
        <v>1222</v>
      </c>
      <c r="Y4" s="1637" t="s">
        <v>1223</v>
      </c>
    </row>
    <row r="5" spans="1:26" ht="27" customHeight="1">
      <c r="A5" s="1624"/>
      <c r="B5" s="1417" t="s">
        <v>987</v>
      </c>
      <c r="C5" s="1609"/>
      <c r="D5" s="1609"/>
      <c r="E5" s="1617"/>
      <c r="F5" s="1632" t="s">
        <v>988</v>
      </c>
      <c r="G5" s="1421"/>
      <c r="H5" s="1421"/>
      <c r="I5" s="1421"/>
      <c r="J5" s="1640"/>
      <c r="K5" s="1421" t="s">
        <v>989</v>
      </c>
      <c r="L5" s="1417" t="s">
        <v>990</v>
      </c>
      <c r="M5" s="1609" t="s">
        <v>991</v>
      </c>
      <c r="N5" s="1609" t="s">
        <v>992</v>
      </c>
      <c r="O5" s="1637" t="s">
        <v>993</v>
      </c>
      <c r="P5" s="1417" t="s">
        <v>994</v>
      </c>
      <c r="Q5" s="1609" t="s">
        <v>995</v>
      </c>
      <c r="R5" s="1609" t="s">
        <v>996</v>
      </c>
      <c r="S5" s="1611" t="s">
        <v>1224</v>
      </c>
      <c r="T5" s="1617" t="s">
        <v>998</v>
      </c>
      <c r="U5" s="1417" t="s">
        <v>999</v>
      </c>
      <c r="V5" s="1671" t="s">
        <v>1000</v>
      </c>
      <c r="W5" s="1676"/>
      <c r="X5" s="1635"/>
      <c r="Y5" s="1638"/>
    </row>
    <row r="6" spans="1:26" ht="39" customHeight="1" thickBot="1">
      <c r="A6" s="1625"/>
      <c r="B6" s="350" t="s">
        <v>1001</v>
      </c>
      <c r="C6" s="351" t="s">
        <v>1002</v>
      </c>
      <c r="D6" s="351" t="s">
        <v>1003</v>
      </c>
      <c r="E6" s="352" t="s">
        <v>1004</v>
      </c>
      <c r="F6" s="350" t="s">
        <v>1005</v>
      </c>
      <c r="G6" s="351" t="s">
        <v>1006</v>
      </c>
      <c r="H6" s="351" t="s">
        <v>1007</v>
      </c>
      <c r="I6" s="353" t="s">
        <v>1008</v>
      </c>
      <c r="J6" s="352" t="s">
        <v>1009</v>
      </c>
      <c r="K6" s="1641"/>
      <c r="L6" s="1419"/>
      <c r="M6" s="1610"/>
      <c r="N6" s="1610"/>
      <c r="O6" s="1639"/>
      <c r="P6" s="1419"/>
      <c r="Q6" s="1610"/>
      <c r="R6" s="1610"/>
      <c r="S6" s="1673"/>
      <c r="T6" s="1618"/>
      <c r="U6" s="1419"/>
      <c r="V6" s="1672"/>
      <c r="W6" s="1677"/>
      <c r="X6" s="1636"/>
      <c r="Y6" s="1639"/>
    </row>
    <row r="7" spans="1:26" ht="13">
      <c r="A7" s="354" t="s">
        <v>640</v>
      </c>
      <c r="B7" s="357">
        <v>0</v>
      </c>
      <c r="C7" s="163">
        <v>73</v>
      </c>
      <c r="D7" s="163">
        <v>0</v>
      </c>
      <c r="E7" s="358">
        <f t="shared" ref="E7" si="0">B7+C7+D7</f>
        <v>73</v>
      </c>
      <c r="F7" s="357">
        <v>1599</v>
      </c>
      <c r="G7" s="163">
        <v>441</v>
      </c>
      <c r="H7" s="163">
        <v>67</v>
      </c>
      <c r="I7" s="359">
        <v>0</v>
      </c>
      <c r="J7" s="360">
        <f t="shared" ref="J7" si="1">F7+G7+H7+I7</f>
        <v>2107</v>
      </c>
      <c r="K7" s="361">
        <f t="shared" ref="K7" si="2">E7+J7</f>
        <v>2180</v>
      </c>
      <c r="L7" s="357">
        <v>247</v>
      </c>
      <c r="M7" s="163">
        <v>349</v>
      </c>
      <c r="N7" s="362">
        <v>522</v>
      </c>
      <c r="O7" s="363">
        <f t="shared" ref="O7:O13" si="3">L7+M7+N7</f>
        <v>1118</v>
      </c>
      <c r="P7" s="364" t="s">
        <v>1010</v>
      </c>
      <c r="Q7" s="362">
        <v>171</v>
      </c>
      <c r="R7" s="362">
        <v>367</v>
      </c>
      <c r="S7" s="363">
        <v>747</v>
      </c>
      <c r="T7" s="365">
        <f t="shared" ref="T7:T13" si="4">Q7+R7+S7</f>
        <v>1285</v>
      </c>
      <c r="U7" s="364">
        <f t="shared" ref="U7" si="5">K7+O7</f>
        <v>3298</v>
      </c>
      <c r="V7" s="365">
        <f t="shared" ref="V7" si="6">K7-T7</f>
        <v>895</v>
      </c>
      <c r="W7" s="366">
        <v>50102</v>
      </c>
      <c r="X7" s="163">
        <v>314839</v>
      </c>
      <c r="Y7" s="387">
        <f t="shared" ref="Y7" si="7">W7/X7</f>
        <v>0.15913530407605156</v>
      </c>
    </row>
    <row r="8" spans="1:26" ht="13">
      <c r="A8" s="355" t="s">
        <v>641</v>
      </c>
      <c r="B8" s="357">
        <v>0</v>
      </c>
      <c r="C8" s="163">
        <v>172</v>
      </c>
      <c r="D8" s="163">
        <v>0</v>
      </c>
      <c r="E8" s="358">
        <v>99</v>
      </c>
      <c r="F8" s="357">
        <v>1389</v>
      </c>
      <c r="G8" s="163">
        <v>452</v>
      </c>
      <c r="H8" s="163">
        <v>53</v>
      </c>
      <c r="I8" s="359">
        <v>0</v>
      </c>
      <c r="J8" s="360">
        <f t="shared" ref="J8:J13" si="8">F8+G8+H8+I8</f>
        <v>1894</v>
      </c>
      <c r="K8" s="361">
        <f t="shared" ref="K8:K13" si="9">E8+J8</f>
        <v>1993</v>
      </c>
      <c r="L8" s="357">
        <v>233</v>
      </c>
      <c r="M8" s="163">
        <v>448</v>
      </c>
      <c r="N8" s="369">
        <v>354</v>
      </c>
      <c r="O8" s="363">
        <f t="shared" si="3"/>
        <v>1035</v>
      </c>
      <c r="P8" s="370" t="s">
        <v>1010</v>
      </c>
      <c r="Q8" s="362">
        <v>268</v>
      </c>
      <c r="R8" s="362">
        <v>293</v>
      </c>
      <c r="S8" s="363">
        <v>341</v>
      </c>
      <c r="T8" s="365">
        <f t="shared" si="4"/>
        <v>902</v>
      </c>
      <c r="U8" s="364">
        <f t="shared" ref="U8:U13" si="10">K8+O8</f>
        <v>3028</v>
      </c>
      <c r="V8" s="365">
        <f t="shared" ref="V8:V13" si="11">K8-T8</f>
        <v>1091</v>
      </c>
      <c r="W8" s="367">
        <f>W7+V8</f>
        <v>51193</v>
      </c>
      <c r="X8" s="163">
        <v>314839</v>
      </c>
      <c r="Y8" s="387">
        <f t="shared" ref="Y8:Y13" si="12">W8/X8</f>
        <v>0.16260056727406708</v>
      </c>
    </row>
    <row r="9" spans="1:26" ht="13">
      <c r="A9" s="355" t="s">
        <v>642</v>
      </c>
      <c r="B9" s="357">
        <v>0</v>
      </c>
      <c r="C9" s="163">
        <v>103</v>
      </c>
      <c r="D9" s="163">
        <v>0</v>
      </c>
      <c r="E9" s="358">
        <v>103</v>
      </c>
      <c r="F9" s="357">
        <v>1370</v>
      </c>
      <c r="G9" s="163">
        <v>599</v>
      </c>
      <c r="H9" s="163">
        <v>34</v>
      </c>
      <c r="I9" s="359">
        <v>0</v>
      </c>
      <c r="J9" s="360">
        <f t="shared" si="8"/>
        <v>2003</v>
      </c>
      <c r="K9" s="361">
        <f t="shared" si="9"/>
        <v>2106</v>
      </c>
      <c r="L9" s="357">
        <v>328</v>
      </c>
      <c r="M9" s="163">
        <v>515</v>
      </c>
      <c r="N9" s="369">
        <v>469</v>
      </c>
      <c r="O9" s="363">
        <f t="shared" si="3"/>
        <v>1312</v>
      </c>
      <c r="P9" s="565" t="s">
        <v>1010</v>
      </c>
      <c r="Q9" s="362">
        <v>155</v>
      </c>
      <c r="R9" s="362">
        <v>242</v>
      </c>
      <c r="S9" s="363">
        <v>440</v>
      </c>
      <c r="T9" s="365">
        <f t="shared" si="4"/>
        <v>837</v>
      </c>
      <c r="U9" s="364">
        <f t="shared" si="10"/>
        <v>3418</v>
      </c>
      <c r="V9" s="365">
        <f t="shared" si="11"/>
        <v>1269</v>
      </c>
      <c r="W9" s="367">
        <f>W8+V9</f>
        <v>52462</v>
      </c>
      <c r="X9" s="163">
        <v>314839</v>
      </c>
      <c r="Y9" s="387">
        <f t="shared" si="12"/>
        <v>0.16663119880319782</v>
      </c>
    </row>
    <row r="10" spans="1:26" ht="13">
      <c r="A10" s="355" t="s">
        <v>643</v>
      </c>
      <c r="B10" s="357">
        <v>0</v>
      </c>
      <c r="C10" s="163">
        <v>123</v>
      </c>
      <c r="D10" s="163">
        <v>0</v>
      </c>
      <c r="E10" s="358">
        <f>B10+C10+D10</f>
        <v>123</v>
      </c>
      <c r="F10" s="357">
        <v>1291</v>
      </c>
      <c r="G10" s="163">
        <v>424</v>
      </c>
      <c r="H10" s="163">
        <v>41</v>
      </c>
      <c r="I10" s="359">
        <v>0</v>
      </c>
      <c r="J10" s="360">
        <f t="shared" si="8"/>
        <v>1756</v>
      </c>
      <c r="K10" s="361">
        <f t="shared" si="9"/>
        <v>1879</v>
      </c>
      <c r="L10" s="357">
        <v>426</v>
      </c>
      <c r="M10" s="163">
        <v>512</v>
      </c>
      <c r="N10" s="369">
        <v>371</v>
      </c>
      <c r="O10" s="363">
        <f t="shared" si="3"/>
        <v>1309</v>
      </c>
      <c r="P10" s="565" t="s">
        <v>1010</v>
      </c>
      <c r="Q10" s="362">
        <v>130</v>
      </c>
      <c r="R10" s="362">
        <v>410</v>
      </c>
      <c r="S10" s="363">
        <v>257</v>
      </c>
      <c r="T10" s="365">
        <f t="shared" si="4"/>
        <v>797</v>
      </c>
      <c r="U10" s="364">
        <f t="shared" si="10"/>
        <v>3188</v>
      </c>
      <c r="V10" s="365">
        <f t="shared" si="11"/>
        <v>1082</v>
      </c>
      <c r="W10" s="367">
        <f>W9+V10</f>
        <v>53544</v>
      </c>
      <c r="X10" s="163">
        <v>314839</v>
      </c>
      <c r="Y10" s="387">
        <f t="shared" si="12"/>
        <v>0.17006787596199963</v>
      </c>
    </row>
    <row r="11" spans="1:26" ht="13">
      <c r="A11" s="355" t="s">
        <v>644</v>
      </c>
      <c r="B11" s="357">
        <v>0</v>
      </c>
      <c r="C11" s="163">
        <v>84</v>
      </c>
      <c r="D11" s="163">
        <v>0</v>
      </c>
      <c r="E11" s="358">
        <f>B11+C11+D11</f>
        <v>84</v>
      </c>
      <c r="F11" s="357">
        <v>1184</v>
      </c>
      <c r="G11" s="163">
        <v>394</v>
      </c>
      <c r="H11" s="163">
        <v>15</v>
      </c>
      <c r="I11" s="359">
        <v>1</v>
      </c>
      <c r="J11" s="360">
        <f t="shared" si="8"/>
        <v>1594</v>
      </c>
      <c r="K11" s="361">
        <f t="shared" si="9"/>
        <v>1678</v>
      </c>
      <c r="L11" s="357">
        <v>389</v>
      </c>
      <c r="M11" s="163">
        <v>482</v>
      </c>
      <c r="N11" s="369">
        <v>389</v>
      </c>
      <c r="O11" s="363">
        <f t="shared" si="3"/>
        <v>1260</v>
      </c>
      <c r="P11" s="565" t="s">
        <v>1010</v>
      </c>
      <c r="Q11" s="362">
        <v>195</v>
      </c>
      <c r="R11" s="362">
        <v>588</v>
      </c>
      <c r="S11" s="363">
        <v>275</v>
      </c>
      <c r="T11" s="365">
        <f t="shared" si="4"/>
        <v>1058</v>
      </c>
      <c r="U11" s="364">
        <f t="shared" si="10"/>
        <v>2938</v>
      </c>
      <c r="V11" s="365">
        <f t="shared" si="11"/>
        <v>620</v>
      </c>
      <c r="W11" s="367">
        <f>W10+V11</f>
        <v>54164</v>
      </c>
      <c r="X11" s="163">
        <v>314839</v>
      </c>
      <c r="Y11" s="387">
        <f t="shared" si="12"/>
        <v>0.17203713644116517</v>
      </c>
    </row>
    <row r="12" spans="1:26" ht="13">
      <c r="A12" s="355" t="s">
        <v>645</v>
      </c>
      <c r="B12" s="357">
        <v>0</v>
      </c>
      <c r="C12" s="163">
        <v>73</v>
      </c>
      <c r="D12" s="163">
        <v>0</v>
      </c>
      <c r="E12" s="358">
        <f>B12+C12+D12</f>
        <v>73</v>
      </c>
      <c r="F12" s="357">
        <v>1414</v>
      </c>
      <c r="G12" s="163">
        <v>630</v>
      </c>
      <c r="H12" s="163">
        <v>20</v>
      </c>
      <c r="I12" s="359">
        <v>2</v>
      </c>
      <c r="J12" s="360">
        <f t="shared" si="8"/>
        <v>2066</v>
      </c>
      <c r="K12" s="361">
        <f t="shared" si="9"/>
        <v>2139</v>
      </c>
      <c r="L12" s="357">
        <v>341</v>
      </c>
      <c r="M12" s="163">
        <v>542</v>
      </c>
      <c r="N12" s="369">
        <v>519</v>
      </c>
      <c r="O12" s="363">
        <f t="shared" si="3"/>
        <v>1402</v>
      </c>
      <c r="P12" s="565" t="s">
        <v>1010</v>
      </c>
      <c r="Q12" s="362">
        <v>72</v>
      </c>
      <c r="R12" s="362">
        <v>420</v>
      </c>
      <c r="S12" s="363">
        <v>299</v>
      </c>
      <c r="T12" s="365">
        <f t="shared" si="4"/>
        <v>791</v>
      </c>
      <c r="U12" s="364">
        <f t="shared" si="10"/>
        <v>3541</v>
      </c>
      <c r="V12" s="365">
        <f t="shared" si="11"/>
        <v>1348</v>
      </c>
      <c r="W12" s="367">
        <f>W11+V12</f>
        <v>55512</v>
      </c>
      <c r="X12" s="163">
        <v>314839</v>
      </c>
      <c r="Y12" s="387">
        <f t="shared" si="12"/>
        <v>0.17631868987006058</v>
      </c>
    </row>
    <row r="13" spans="1:26" ht="13">
      <c r="A13" s="355" t="s">
        <v>646</v>
      </c>
      <c r="B13" s="357">
        <v>0</v>
      </c>
      <c r="C13" s="163">
        <v>204</v>
      </c>
      <c r="D13" s="163">
        <v>0</v>
      </c>
      <c r="E13" s="358">
        <f>B13+C13+D13</f>
        <v>204</v>
      </c>
      <c r="F13" s="357">
        <v>1515</v>
      </c>
      <c r="G13" s="163">
        <v>654</v>
      </c>
      <c r="H13" s="163">
        <v>32</v>
      </c>
      <c r="I13" s="359">
        <v>1</v>
      </c>
      <c r="J13" s="360">
        <f t="shared" si="8"/>
        <v>2202</v>
      </c>
      <c r="K13" s="361">
        <f t="shared" si="9"/>
        <v>2406</v>
      </c>
      <c r="L13" s="357">
        <v>354</v>
      </c>
      <c r="M13" s="163">
        <v>389</v>
      </c>
      <c r="N13" s="369">
        <v>569</v>
      </c>
      <c r="O13" s="363">
        <f t="shared" si="3"/>
        <v>1312</v>
      </c>
      <c r="P13" s="565" t="s">
        <v>1010</v>
      </c>
      <c r="Q13" s="362">
        <v>131</v>
      </c>
      <c r="R13" s="362">
        <v>437</v>
      </c>
      <c r="S13" s="363">
        <v>438</v>
      </c>
      <c r="T13" s="365">
        <f t="shared" si="4"/>
        <v>1006</v>
      </c>
      <c r="U13" s="364">
        <f t="shared" si="10"/>
        <v>3718</v>
      </c>
      <c r="V13" s="365">
        <f t="shared" si="11"/>
        <v>1400</v>
      </c>
      <c r="W13" s="367">
        <v>56912</v>
      </c>
      <c r="X13" s="163">
        <v>314839</v>
      </c>
      <c r="Y13" s="387">
        <f t="shared" si="12"/>
        <v>0.18076540708107955</v>
      </c>
    </row>
    <row r="14" spans="1:26" ht="13">
      <c r="A14" s="355" t="s">
        <v>647</v>
      </c>
      <c r="B14" s="357"/>
      <c r="C14" s="163"/>
      <c r="D14" s="163"/>
      <c r="E14" s="358"/>
      <c r="F14" s="357"/>
      <c r="G14" s="163"/>
      <c r="H14" s="163"/>
      <c r="I14" s="359"/>
      <c r="J14" s="360"/>
      <c r="K14" s="361"/>
      <c r="L14" s="357"/>
      <c r="M14" s="163"/>
      <c r="N14" s="369"/>
      <c r="O14" s="363"/>
      <c r="P14" s="370"/>
      <c r="Q14" s="362"/>
      <c r="R14" s="362"/>
      <c r="S14" s="363"/>
      <c r="T14" s="365"/>
      <c r="U14" s="364"/>
      <c r="V14" s="365"/>
      <c r="W14" s="367"/>
      <c r="X14" s="163"/>
      <c r="Y14" s="387"/>
    </row>
    <row r="15" spans="1:26" ht="13">
      <c r="A15" s="355" t="s">
        <v>648</v>
      </c>
      <c r="B15" s="357"/>
      <c r="C15" s="163"/>
      <c r="D15" s="163"/>
      <c r="E15" s="358"/>
      <c r="F15" s="357"/>
      <c r="G15" s="163"/>
      <c r="H15" s="163"/>
      <c r="I15" s="359"/>
      <c r="J15" s="360"/>
      <c r="K15" s="361"/>
      <c r="L15" s="357"/>
      <c r="M15" s="163"/>
      <c r="N15" s="369"/>
      <c r="O15" s="363"/>
      <c r="P15" s="565"/>
      <c r="Q15" s="362"/>
      <c r="R15" s="362"/>
      <c r="S15" s="363"/>
      <c r="T15" s="365"/>
      <c r="U15" s="364"/>
      <c r="V15" s="365"/>
      <c r="W15" s="367"/>
      <c r="X15" s="163"/>
      <c r="Y15" s="387"/>
      <c r="Z15" s="93"/>
    </row>
    <row r="16" spans="1:26" ht="13">
      <c r="A16" s="355" t="s">
        <v>656</v>
      </c>
      <c r="B16" s="357"/>
      <c r="C16" s="163"/>
      <c r="D16" s="163"/>
      <c r="E16" s="358"/>
      <c r="F16" s="357"/>
      <c r="G16" s="163"/>
      <c r="H16" s="163"/>
      <c r="I16" s="359"/>
      <c r="J16" s="360"/>
      <c r="K16" s="361"/>
      <c r="L16" s="357"/>
      <c r="M16" s="163"/>
      <c r="N16" s="369"/>
      <c r="O16" s="363"/>
      <c r="P16" s="370"/>
      <c r="Q16" s="362"/>
      <c r="R16" s="362"/>
      <c r="S16" s="363"/>
      <c r="T16" s="365"/>
      <c r="U16" s="364"/>
      <c r="V16" s="365"/>
      <c r="W16" s="367"/>
      <c r="X16" s="163"/>
      <c r="Y16" s="387"/>
    </row>
    <row r="17" spans="1:25" ht="13">
      <c r="A17" s="355" t="s">
        <v>650</v>
      </c>
      <c r="B17" s="357"/>
      <c r="C17" s="163"/>
      <c r="D17" s="163"/>
      <c r="E17" s="358"/>
      <c r="F17" s="357"/>
      <c r="G17" s="163"/>
      <c r="H17" s="163"/>
      <c r="I17" s="359"/>
      <c r="J17" s="360"/>
      <c r="K17" s="361"/>
      <c r="L17" s="357"/>
      <c r="M17" s="163"/>
      <c r="N17" s="369"/>
      <c r="O17" s="363"/>
      <c r="P17" s="370"/>
      <c r="Q17" s="362"/>
      <c r="R17" s="362"/>
      <c r="S17" s="363"/>
      <c r="T17" s="365"/>
      <c r="U17" s="364"/>
      <c r="V17" s="365"/>
      <c r="W17" s="367"/>
      <c r="X17" s="163"/>
      <c r="Y17" s="387"/>
    </row>
    <row r="18" spans="1:25" ht="13.5" thickBot="1">
      <c r="A18" s="355" t="s">
        <v>651</v>
      </c>
      <c r="B18" s="357"/>
      <c r="C18" s="163"/>
      <c r="D18" s="163"/>
      <c r="E18" s="358"/>
      <c r="F18" s="357"/>
      <c r="G18" s="163"/>
      <c r="H18" s="163"/>
      <c r="I18" s="359"/>
      <c r="J18" s="360"/>
      <c r="K18" s="361"/>
      <c r="L18" s="357"/>
      <c r="M18" s="163"/>
      <c r="N18" s="373"/>
      <c r="O18" s="363"/>
      <c r="P18" s="370"/>
      <c r="Q18" s="1203"/>
      <c r="R18" s="1203"/>
      <c r="S18" s="1204"/>
      <c r="T18" s="1205"/>
      <c r="U18" s="364"/>
      <c r="V18" s="365"/>
      <c r="W18" s="367"/>
      <c r="X18" s="163"/>
      <c r="Y18" s="387"/>
    </row>
    <row r="19" spans="1:25" ht="13.5" thickBot="1">
      <c r="A19" s="356" t="s">
        <v>1011</v>
      </c>
      <c r="B19" s="375">
        <f>SUM(B7:B18)</f>
        <v>0</v>
      </c>
      <c r="C19" s="171">
        <f t="shared" ref="C19:V19" si="13">SUM(C7:C18)</f>
        <v>832</v>
      </c>
      <c r="D19" s="171">
        <f t="shared" si="13"/>
        <v>0</v>
      </c>
      <c r="E19" s="376">
        <f t="shared" si="13"/>
        <v>759</v>
      </c>
      <c r="F19" s="375">
        <f t="shared" si="13"/>
        <v>9762</v>
      </c>
      <c r="G19" s="171">
        <f t="shared" si="13"/>
        <v>3594</v>
      </c>
      <c r="H19" s="171">
        <f t="shared" si="13"/>
        <v>262</v>
      </c>
      <c r="I19" s="171">
        <f t="shared" si="13"/>
        <v>4</v>
      </c>
      <c r="J19" s="376">
        <f t="shared" si="13"/>
        <v>13622</v>
      </c>
      <c r="K19" s="375">
        <f t="shared" si="13"/>
        <v>14381</v>
      </c>
      <c r="L19" s="375">
        <f t="shared" si="13"/>
        <v>2318</v>
      </c>
      <c r="M19" s="171">
        <f t="shared" si="13"/>
        <v>3237</v>
      </c>
      <c r="N19" s="171">
        <f t="shared" si="13"/>
        <v>3193</v>
      </c>
      <c r="O19" s="1061">
        <f t="shared" si="13"/>
        <v>8748</v>
      </c>
      <c r="P19" s="375" t="s">
        <v>1010</v>
      </c>
      <c r="Q19" s="171">
        <f t="shared" si="13"/>
        <v>1122</v>
      </c>
      <c r="R19" s="171">
        <f t="shared" si="13"/>
        <v>2757</v>
      </c>
      <c r="S19" s="171">
        <f t="shared" si="13"/>
        <v>2797</v>
      </c>
      <c r="T19" s="376">
        <f t="shared" si="13"/>
        <v>6676</v>
      </c>
      <c r="U19" s="1066">
        <f t="shared" si="13"/>
        <v>23129</v>
      </c>
      <c r="V19" s="453">
        <f t="shared" si="13"/>
        <v>7705</v>
      </c>
      <c r="W19" s="454">
        <f>_xlfn.IFS(W18&lt;&gt;0,W18,W17&lt;&gt;0,W17,W16&lt;&gt;0,W16,W15&lt;&gt;0,W15,W14&lt;&gt;0,W14,W13&lt;&gt;0,W13,W12&lt;&gt;0,W12,W11&lt;&gt;0,W11,W10&lt;&gt;0,W10,W9&lt;&gt;0,W9,W8&lt;&gt;0,W8,W7&lt;&gt;0,W7)</f>
        <v>56912</v>
      </c>
      <c r="X19" s="377">
        <f>_xlfn.IFS(X18&lt;&gt;"",X18,X17&lt;&gt;"",X17,X16&lt;&gt;"",X16,X15&lt;&gt;"",X15,X14&lt;&gt;"",X14,X13&lt;&gt;"",X13,X12&lt;&gt;"",X12,X11&lt;&gt;"",X11,X10&lt;&gt;"",X10,X9&lt;&gt;"",X9,X8&lt;&gt;"",X8,X7&lt;&gt;"",X7)</f>
        <v>314839</v>
      </c>
      <c r="Y19" s="389">
        <f t="shared" ref="Y19" si="14">W19/X19</f>
        <v>0.18076540708107955</v>
      </c>
    </row>
    <row r="20" spans="1:25" ht="14">
      <c r="A20" s="155"/>
      <c r="B20" s="156"/>
      <c r="C20" s="156"/>
      <c r="D20" s="156"/>
      <c r="E20" s="156"/>
      <c r="F20" s="156"/>
      <c r="G20" s="156"/>
      <c r="H20" s="156"/>
      <c r="I20" s="156"/>
      <c r="J20" s="157"/>
      <c r="K20" s="156"/>
      <c r="L20" s="156"/>
      <c r="M20" s="156"/>
      <c r="N20" s="156"/>
      <c r="O20" s="156"/>
      <c r="P20" s="194"/>
      <c r="Q20" s="194"/>
      <c r="R20" s="194"/>
      <c r="S20" s="194"/>
      <c r="T20" s="194"/>
      <c r="U20" s="194"/>
      <c r="W20" s="194"/>
    </row>
    <row r="21" spans="1:25" ht="14.5">
      <c r="A21" s="1657" t="s">
        <v>1225</v>
      </c>
      <c r="B21" s="1657"/>
      <c r="C21" s="1657"/>
      <c r="D21" s="1657"/>
      <c r="E21" s="1657"/>
      <c r="F21" s="1657"/>
      <c r="G21" s="1657"/>
      <c r="H21" s="1657"/>
      <c r="I21" s="1657"/>
      <c r="J21" s="1657"/>
      <c r="K21" s="1657"/>
      <c r="L21" s="1657"/>
      <c r="M21" s="1657"/>
      <c r="N21" s="1657"/>
      <c r="O21" s="1657"/>
    </row>
    <row r="22" spans="1:25" ht="14.5">
      <c r="A22" s="1657" t="s">
        <v>1226</v>
      </c>
      <c r="B22" s="1657"/>
      <c r="C22" s="1657"/>
      <c r="D22" s="1657"/>
      <c r="E22" s="1657"/>
      <c r="F22" s="1657"/>
      <c r="G22" s="1657"/>
      <c r="H22" s="1657"/>
      <c r="I22" s="1657"/>
      <c r="J22" s="1657"/>
      <c r="K22" s="1657"/>
      <c r="L22" s="1657"/>
      <c r="M22" s="1657"/>
      <c r="N22" s="1657"/>
      <c r="O22" s="1657"/>
      <c r="W22" s="92"/>
    </row>
    <row r="23" spans="1:25" ht="14.5">
      <c r="A23" s="1657" t="s">
        <v>1227</v>
      </c>
      <c r="B23" s="1657"/>
      <c r="C23" s="1657"/>
      <c r="D23" s="1657"/>
      <c r="E23" s="1657"/>
      <c r="F23" s="1657"/>
      <c r="G23" s="1657"/>
      <c r="H23" s="1657"/>
      <c r="I23" s="1657"/>
      <c r="J23" s="1657"/>
      <c r="K23" s="1657"/>
      <c r="L23" s="1657"/>
      <c r="M23" s="1657"/>
      <c r="N23" s="1657"/>
      <c r="O23" s="1657"/>
    </row>
    <row r="24" spans="1:25" ht="14.5">
      <c r="A24" s="1657" t="s">
        <v>1228</v>
      </c>
      <c r="B24" s="1657"/>
      <c r="C24" s="1657"/>
      <c r="D24" s="1657"/>
      <c r="E24" s="1657"/>
      <c r="F24" s="1657"/>
      <c r="G24" s="1657"/>
      <c r="H24" s="1657"/>
      <c r="I24" s="1657"/>
      <c r="J24" s="1657"/>
      <c r="K24" s="1657"/>
      <c r="L24" s="1657"/>
      <c r="M24" s="1657"/>
      <c r="N24" s="1657"/>
      <c r="O24" s="1657"/>
      <c r="W24" s="92"/>
    </row>
    <row r="25" spans="1:25" ht="13.5">
      <c r="A25" t="s">
        <v>1229</v>
      </c>
      <c r="T25" s="93"/>
    </row>
    <row r="26" spans="1:25">
      <c r="A26" s="196"/>
      <c r="O26" s="92"/>
      <c r="P26" s="92"/>
    </row>
    <row r="27" spans="1:25" ht="13">
      <c r="A27" s="1411" t="s">
        <v>630</v>
      </c>
      <c r="B27" s="1411"/>
      <c r="C27" s="1411"/>
      <c r="D27" s="1411"/>
      <c r="E27" s="1411"/>
      <c r="F27" s="1411"/>
      <c r="G27" s="1411"/>
      <c r="H27" s="1411"/>
      <c r="I27" s="1411"/>
      <c r="J27" s="1411"/>
      <c r="K27" s="1411"/>
      <c r="L27" s="1411"/>
      <c r="M27" s="1411"/>
      <c r="N27" s="1411"/>
      <c r="O27" s="1411"/>
    </row>
  </sheetData>
  <mergeCells count="30">
    <mergeCell ref="A1:Y1"/>
    <mergeCell ref="A2:Y2"/>
    <mergeCell ref="A3:Y3"/>
    <mergeCell ref="A4:A6"/>
    <mergeCell ref="B4:K4"/>
    <mergeCell ref="L4:O4"/>
    <mergeCell ref="P4:T4"/>
    <mergeCell ref="U4:V4"/>
    <mergeCell ref="W4:W6"/>
    <mergeCell ref="X4:X6"/>
    <mergeCell ref="Y4:Y6"/>
    <mergeCell ref="B5:E5"/>
    <mergeCell ref="F5:J5"/>
    <mergeCell ref="K5:K6"/>
    <mergeCell ref="L5:L6"/>
    <mergeCell ref="M5:M6"/>
    <mergeCell ref="U5:U6"/>
    <mergeCell ref="V5:V6"/>
    <mergeCell ref="A21:O21"/>
    <mergeCell ref="A22:O22"/>
    <mergeCell ref="N5:N6"/>
    <mergeCell ref="O5:O6"/>
    <mergeCell ref="P5:P6"/>
    <mergeCell ref="Q5:Q6"/>
    <mergeCell ref="S5:S6"/>
    <mergeCell ref="A23:O23"/>
    <mergeCell ref="A24:O24"/>
    <mergeCell ref="A27:O27"/>
    <mergeCell ref="R5:R6"/>
    <mergeCell ref="T5:T6"/>
  </mergeCells>
  <printOptions headings="1"/>
  <pageMargins left="0.7" right="0.7" top="0.75" bottom="0.75" header="0.3" footer="0.3"/>
  <pageSetup scale="30" orientation="portrait" r:id="rId1"/>
  <customProperties>
    <customPr name="_pios_id" r:id="rId2"/>
  </customPropertie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FE793-7BA1-4184-967A-621CBEAE934E}">
  <sheetPr>
    <pageSetUpPr fitToPage="1"/>
  </sheetPr>
  <dimension ref="A1:P45"/>
  <sheetViews>
    <sheetView tabSelected="1" view="pageBreakPreview" zoomScale="90" zoomScaleNormal="80" zoomScaleSheetLayoutView="90" workbookViewId="0">
      <selection activeCell="A20" sqref="A20:M20"/>
    </sheetView>
  </sheetViews>
  <sheetFormatPr defaultColWidth="9.453125" defaultRowHeight="12.5"/>
  <cols>
    <col min="1" max="1" width="12.453125" bestFit="1" customWidth="1"/>
    <col min="2" max="2" width="13" customWidth="1"/>
    <col min="3" max="3" width="13.453125" customWidth="1"/>
    <col min="4" max="4" width="12.54296875" customWidth="1"/>
    <col min="5" max="6" width="13.54296875" customWidth="1"/>
    <col min="7" max="7" width="14" customWidth="1"/>
    <col min="8" max="8" width="14.54296875" customWidth="1"/>
    <col min="9" max="9" width="14" customWidth="1"/>
  </cols>
  <sheetData>
    <row r="1" spans="1:9" ht="15.5">
      <c r="A1" s="1645" t="s">
        <v>1230</v>
      </c>
      <c r="B1" s="1646"/>
      <c r="C1" s="1646"/>
      <c r="D1" s="1646"/>
      <c r="E1" s="1646"/>
      <c r="F1" s="1646"/>
      <c r="G1" s="1646"/>
      <c r="H1" s="1646"/>
      <c r="I1" s="1647"/>
    </row>
    <row r="2" spans="1:9" ht="15.5">
      <c r="A2" s="1648" t="s">
        <v>1</v>
      </c>
      <c r="B2" s="1413"/>
      <c r="C2" s="1413"/>
      <c r="D2" s="1413"/>
      <c r="E2" s="1413"/>
      <c r="F2" s="1413"/>
      <c r="G2" s="1413"/>
      <c r="H2" s="1413"/>
      <c r="I2" s="1413"/>
    </row>
    <row r="3" spans="1:9" ht="16.5" customHeight="1" thickBot="1">
      <c r="A3" s="1649" t="s">
        <v>1255</v>
      </c>
      <c r="B3" s="1650"/>
      <c r="C3" s="1650"/>
      <c r="D3" s="1650"/>
      <c r="E3" s="1650"/>
      <c r="F3" s="1650"/>
      <c r="G3" s="1650"/>
      <c r="H3" s="1650"/>
      <c r="I3" s="1651"/>
    </row>
    <row r="4" spans="1:9" ht="75" customHeight="1" thickBot="1">
      <c r="A4" s="158" t="s">
        <v>655</v>
      </c>
      <c r="B4" s="159" t="s">
        <v>1231</v>
      </c>
      <c r="C4" s="159" t="s">
        <v>1022</v>
      </c>
      <c r="D4" s="160" t="s">
        <v>1232</v>
      </c>
      <c r="E4" s="159" t="s">
        <v>1233</v>
      </c>
      <c r="F4" s="159" t="s">
        <v>1234</v>
      </c>
      <c r="G4" s="159" t="s">
        <v>1026</v>
      </c>
      <c r="H4" s="160" t="s">
        <v>1027</v>
      </c>
      <c r="I4" s="161" t="s">
        <v>1235</v>
      </c>
    </row>
    <row r="5" spans="1:9" ht="13">
      <c r="A5" s="162" t="s">
        <v>640</v>
      </c>
      <c r="B5" s="163">
        <v>50102</v>
      </c>
      <c r="C5" s="455">
        <v>50</v>
      </c>
      <c r="D5" s="164">
        <f t="shared" ref="D5" si="0">C5/B5</f>
        <v>9.9796415312761958E-4</v>
      </c>
      <c r="E5" s="456">
        <v>41</v>
      </c>
      <c r="F5" s="455">
        <v>1</v>
      </c>
      <c r="G5" s="163">
        <f>E5+F5</f>
        <v>42</v>
      </c>
      <c r="H5" s="164">
        <f>G5/C5</f>
        <v>0.84</v>
      </c>
      <c r="I5" s="165">
        <f>G5/B5</f>
        <v>8.3828988862720056E-4</v>
      </c>
    </row>
    <row r="6" spans="1:9" ht="13">
      <c r="A6" s="166" t="s">
        <v>641</v>
      </c>
      <c r="B6" s="163">
        <v>51193</v>
      </c>
      <c r="C6" s="455">
        <v>50</v>
      </c>
      <c r="D6" s="164">
        <f t="shared" ref="D6:D11" si="1">C6/B6</f>
        <v>9.7669603266071527E-4</v>
      </c>
      <c r="E6" s="456">
        <v>43</v>
      </c>
      <c r="F6" s="455">
        <v>0</v>
      </c>
      <c r="G6" s="163">
        <v>43</v>
      </c>
      <c r="H6" s="164">
        <f>G6/C6</f>
        <v>0.86</v>
      </c>
      <c r="I6" s="165">
        <f>G6/B6</f>
        <v>8.3995858808821519E-4</v>
      </c>
    </row>
    <row r="7" spans="1:9" ht="13">
      <c r="A7" s="166" t="s">
        <v>642</v>
      </c>
      <c r="B7" s="163">
        <v>52462</v>
      </c>
      <c r="C7" s="455">
        <v>50</v>
      </c>
      <c r="D7" s="164">
        <f t="shared" si="1"/>
        <v>9.530707940985857E-4</v>
      </c>
      <c r="E7" s="456">
        <v>42</v>
      </c>
      <c r="F7" s="853">
        <v>2</v>
      </c>
      <c r="G7" s="163">
        <f>E7+F7</f>
        <v>44</v>
      </c>
      <c r="H7" s="164">
        <f>G7/C7</f>
        <v>0.88</v>
      </c>
      <c r="I7" s="165">
        <f>G7/B7</f>
        <v>8.3870229880675536E-4</v>
      </c>
    </row>
    <row r="8" spans="1:9" ht="13">
      <c r="A8" s="166" t="s">
        <v>643</v>
      </c>
      <c r="B8" s="163">
        <v>53544</v>
      </c>
      <c r="C8" s="455">
        <v>50</v>
      </c>
      <c r="D8" s="164">
        <f t="shared" si="1"/>
        <v>9.3381144479306739E-4</v>
      </c>
      <c r="E8" s="456">
        <v>43</v>
      </c>
      <c r="F8" s="853">
        <v>2</v>
      </c>
      <c r="G8" s="163">
        <f>E8+F8</f>
        <v>45</v>
      </c>
      <c r="H8" s="164">
        <f>G8/C8</f>
        <v>0.9</v>
      </c>
      <c r="I8" s="165">
        <f>G8/B8</f>
        <v>8.404303003137606E-4</v>
      </c>
    </row>
    <row r="9" spans="1:9" ht="13">
      <c r="A9" s="166" t="s">
        <v>644</v>
      </c>
      <c r="B9" s="163">
        <v>54164</v>
      </c>
      <c r="C9" s="455">
        <v>50</v>
      </c>
      <c r="D9" s="164">
        <f t="shared" si="1"/>
        <v>9.2312236910124801E-4</v>
      </c>
      <c r="E9" s="456">
        <v>42</v>
      </c>
      <c r="F9" s="853">
        <v>3</v>
      </c>
      <c r="G9" s="163">
        <f>E9+F9</f>
        <v>45</v>
      </c>
      <c r="H9" s="164">
        <f>G9/C9</f>
        <v>0.9</v>
      </c>
      <c r="I9" s="165">
        <f>G9/B9</f>
        <v>8.3081013219112325E-4</v>
      </c>
    </row>
    <row r="10" spans="1:9" ht="13">
      <c r="A10" s="166" t="s">
        <v>645</v>
      </c>
      <c r="B10" s="163">
        <v>55512</v>
      </c>
      <c r="C10" s="455">
        <v>50</v>
      </c>
      <c r="D10" s="164">
        <f t="shared" si="1"/>
        <v>9.0070615362444154E-4</v>
      </c>
      <c r="E10" s="456" t="s">
        <v>203</v>
      </c>
      <c r="F10" s="853" t="s">
        <v>203</v>
      </c>
      <c r="G10" s="163" t="s">
        <v>203</v>
      </c>
      <c r="H10" s="164" t="s">
        <v>203</v>
      </c>
      <c r="I10" s="165" t="s">
        <v>203</v>
      </c>
    </row>
    <row r="11" spans="1:9" ht="13">
      <c r="A11" s="166" t="s">
        <v>646</v>
      </c>
      <c r="B11" s="163">
        <v>56912</v>
      </c>
      <c r="C11" s="455">
        <v>50</v>
      </c>
      <c r="D11" s="164">
        <f t="shared" si="1"/>
        <v>8.7854933933089678E-4</v>
      </c>
      <c r="E11" s="456" t="s">
        <v>203</v>
      </c>
      <c r="F11" s="853" t="s">
        <v>203</v>
      </c>
      <c r="G11" s="163" t="s">
        <v>203</v>
      </c>
      <c r="H11" s="164" t="s">
        <v>203</v>
      </c>
      <c r="I11" s="165" t="s">
        <v>203</v>
      </c>
    </row>
    <row r="12" spans="1:9" ht="13">
      <c r="A12" s="166" t="s">
        <v>647</v>
      </c>
      <c r="B12" s="163"/>
      <c r="C12" s="455"/>
      <c r="D12" s="164"/>
      <c r="E12" s="456"/>
      <c r="F12" s="853"/>
      <c r="G12" s="163"/>
      <c r="H12" s="164"/>
      <c r="I12" s="165"/>
    </row>
    <row r="13" spans="1:9" ht="13">
      <c r="A13" s="166" t="s">
        <v>648</v>
      </c>
      <c r="B13" s="163"/>
      <c r="C13" s="455"/>
      <c r="D13" s="164"/>
      <c r="E13" s="456"/>
      <c r="F13" s="853"/>
      <c r="G13" s="163"/>
      <c r="H13" s="164"/>
      <c r="I13" s="165"/>
    </row>
    <row r="14" spans="1:9" ht="13">
      <c r="A14" s="166" t="s">
        <v>656</v>
      </c>
      <c r="B14" s="163"/>
      <c r="C14" s="455"/>
      <c r="D14" s="164"/>
      <c r="E14" s="456"/>
      <c r="F14" s="853"/>
      <c r="G14" s="163"/>
      <c r="H14" s="164"/>
      <c r="I14" s="165"/>
    </row>
    <row r="15" spans="1:9" ht="13">
      <c r="A15" s="166" t="s">
        <v>650</v>
      </c>
      <c r="B15" s="163"/>
      <c r="C15" s="455"/>
      <c r="D15" s="164"/>
      <c r="E15" s="456"/>
      <c r="F15" s="853"/>
      <c r="G15" s="163"/>
      <c r="H15" s="164"/>
      <c r="I15" s="165"/>
    </row>
    <row r="16" spans="1:9" ht="13.5" thickBot="1">
      <c r="A16" s="168" t="s">
        <v>651</v>
      </c>
      <c r="B16" s="195"/>
      <c r="C16" s="455"/>
      <c r="D16" s="164"/>
      <c r="E16" s="456"/>
      <c r="F16" s="853"/>
      <c r="G16" s="163"/>
      <c r="H16" s="164"/>
      <c r="I16" s="165"/>
    </row>
    <row r="17" spans="1:16" ht="13.5" thickBot="1">
      <c r="A17" s="170" t="s">
        <v>1011</v>
      </c>
      <c r="B17" s="171">
        <f>_xlfn.IFS(B16&lt;&gt;0,B16,B15&lt;&gt;0,B15,B14&lt;&gt;0,B14,B13&lt;&gt;0,B13,B12&lt;&gt;0,B12,B11&lt;&gt;0,B11,B10&lt;&gt;0,B10,B9&lt;&gt;0,B9,B8&lt;&gt;0,B8,B7&lt;&gt;0,B7,B6&lt;&gt;0,B6,B5&lt;&gt;0,B5)</f>
        <v>56912</v>
      </c>
      <c r="C17" s="171">
        <f>SUM(C5:C16)</f>
        <v>350</v>
      </c>
      <c r="D17" s="172">
        <f t="shared" ref="D17" si="2">C17/B17</f>
        <v>6.1498453753162782E-3</v>
      </c>
      <c r="E17" s="171">
        <f>SUM(E5:E16)</f>
        <v>211</v>
      </c>
      <c r="F17" s="171">
        <f t="shared" ref="F17:G17" si="3">SUM(F5:F16)</f>
        <v>8</v>
      </c>
      <c r="G17" s="171">
        <f t="shared" si="3"/>
        <v>219</v>
      </c>
      <c r="H17" s="172">
        <f>G17/SUM(C5:C9)</f>
        <v>0.876</v>
      </c>
      <c r="I17" s="173">
        <f>G17/B17</f>
        <v>3.8480461062693279E-3</v>
      </c>
    </row>
    <row r="18" spans="1:16" ht="15" customHeight="1">
      <c r="A18" s="174"/>
      <c r="B18" s="175"/>
      <c r="C18" s="175"/>
      <c r="D18" s="176"/>
      <c r="E18" s="175"/>
      <c r="F18" s="175"/>
      <c r="G18" s="175"/>
      <c r="H18" s="176"/>
      <c r="I18" s="176"/>
    </row>
    <row r="19" spans="1:16" ht="15" customHeight="1">
      <c r="A19" s="1652" t="s">
        <v>1029</v>
      </c>
      <c r="B19" s="1430"/>
      <c r="C19" s="1430"/>
      <c r="D19" s="1430"/>
      <c r="E19" s="1430"/>
      <c r="F19" s="1430"/>
      <c r="G19" s="1430"/>
      <c r="H19" s="1430"/>
      <c r="I19" s="1430"/>
    </row>
    <row r="20" spans="1:16">
      <c r="A20" s="1652" t="s">
        <v>1236</v>
      </c>
      <c r="B20" s="1430"/>
      <c r="C20" s="1430"/>
      <c r="D20" s="1430"/>
      <c r="E20" s="1430"/>
      <c r="F20" s="1430"/>
      <c r="G20" s="1430"/>
      <c r="H20" s="1430"/>
      <c r="I20" s="1430"/>
    </row>
    <row r="21" spans="1:16">
      <c r="A21" s="1644" t="s">
        <v>1237</v>
      </c>
      <c r="B21" s="1442"/>
      <c r="C21" s="1442"/>
      <c r="D21" s="1442"/>
      <c r="E21" s="1442"/>
      <c r="F21" s="1442"/>
      <c r="G21" s="1442"/>
      <c r="H21" s="1442"/>
      <c r="I21" s="1442"/>
      <c r="J21" s="177"/>
      <c r="K21" s="177"/>
      <c r="L21" s="177"/>
    </row>
    <row r="22" spans="1:16" ht="12" customHeight="1">
      <c r="A22" s="1430"/>
      <c r="B22" s="1430"/>
      <c r="C22" s="1430"/>
      <c r="D22" s="1430"/>
      <c r="E22" s="1430"/>
      <c r="F22" s="1430"/>
      <c r="G22" s="1430"/>
      <c r="H22" s="1430"/>
      <c r="I22" s="1430"/>
      <c r="J22" s="179"/>
      <c r="K22" s="179"/>
      <c r="L22" s="179"/>
      <c r="M22" s="180"/>
      <c r="N22" s="180"/>
      <c r="O22" s="180"/>
      <c r="P22" s="180"/>
    </row>
    <row r="23" spans="1:16" ht="13.5" thickBot="1">
      <c r="A23" s="9"/>
      <c r="B23" s="92"/>
      <c r="C23" s="92"/>
      <c r="E23" s="92"/>
      <c r="F23" s="92"/>
      <c r="G23" s="92"/>
    </row>
    <row r="24" spans="1:16" ht="15.5">
      <c r="A24" s="1645" t="s">
        <v>1238</v>
      </c>
      <c r="B24" s="1646"/>
      <c r="C24" s="1646"/>
      <c r="D24" s="1646"/>
      <c r="E24" s="1646"/>
      <c r="F24" s="1646"/>
      <c r="G24" s="1646"/>
      <c r="H24" s="1646"/>
      <c r="I24" s="1653"/>
    </row>
    <row r="25" spans="1:16" ht="16.5" customHeight="1">
      <c r="A25" s="1648" t="s">
        <v>1</v>
      </c>
      <c r="B25" s="1413"/>
      <c r="C25" s="1413"/>
      <c r="D25" s="1413"/>
      <c r="E25" s="1413"/>
      <c r="F25" s="1413"/>
      <c r="G25" s="1413"/>
      <c r="H25" s="1413"/>
      <c r="I25" s="1654"/>
    </row>
    <row r="26" spans="1:16" ht="16.5" customHeight="1" thickBot="1">
      <c r="A26" s="1649" t="s">
        <v>1255</v>
      </c>
      <c r="B26" s="1650"/>
      <c r="C26" s="1650"/>
      <c r="D26" s="1650"/>
      <c r="E26" s="1650"/>
      <c r="F26" s="1650"/>
      <c r="G26" s="1650"/>
      <c r="H26" s="1650"/>
      <c r="I26" s="1655"/>
    </row>
    <row r="27" spans="1:16" ht="75" customHeight="1" thickBot="1">
      <c r="A27" s="158" t="s">
        <v>655</v>
      </c>
      <c r="B27" s="159" t="s">
        <v>1231</v>
      </c>
      <c r="C27" s="159" t="s">
        <v>1022</v>
      </c>
      <c r="D27" s="160" t="s">
        <v>1232</v>
      </c>
      <c r="E27" s="159" t="s">
        <v>1233</v>
      </c>
      <c r="F27" s="159" t="s">
        <v>1234</v>
      </c>
      <c r="G27" s="159" t="s">
        <v>1026</v>
      </c>
      <c r="H27" s="160" t="s">
        <v>1027</v>
      </c>
      <c r="I27" s="161" t="s">
        <v>1239</v>
      </c>
    </row>
    <row r="28" spans="1:16" ht="13">
      <c r="A28" s="162" t="s">
        <v>640</v>
      </c>
      <c r="B28" s="163">
        <v>50102</v>
      </c>
      <c r="C28" s="163">
        <v>140</v>
      </c>
      <c r="D28" s="164">
        <f t="shared" ref="D28" si="4">C28/B28</f>
        <v>2.7942996287573349E-3</v>
      </c>
      <c r="E28" s="181">
        <v>122</v>
      </c>
      <c r="F28" s="163">
        <v>4</v>
      </c>
      <c r="G28" s="163">
        <f>E28+F28</f>
        <v>126</v>
      </c>
      <c r="H28" s="164">
        <f>G28/C28</f>
        <v>0.9</v>
      </c>
      <c r="I28" s="165">
        <f>G28/B28</f>
        <v>2.5148696658816015E-3</v>
      </c>
    </row>
    <row r="29" spans="1:16" ht="13">
      <c r="A29" s="166" t="s">
        <v>641</v>
      </c>
      <c r="B29" s="163">
        <v>51193</v>
      </c>
      <c r="C29" s="163">
        <v>131</v>
      </c>
      <c r="D29" s="164">
        <f t="shared" ref="D29:D34" si="5">C29/B29</f>
        <v>2.5589436055710743E-3</v>
      </c>
      <c r="E29" s="181">
        <v>114</v>
      </c>
      <c r="F29" s="163">
        <v>4</v>
      </c>
      <c r="G29" s="163">
        <f>E29+F29</f>
        <v>118</v>
      </c>
      <c r="H29" s="164">
        <f>G29/C29</f>
        <v>0.9007633587786259</v>
      </c>
      <c r="I29" s="165">
        <f>G29/B29</f>
        <v>2.3050026370792882E-3</v>
      </c>
    </row>
    <row r="30" spans="1:16" ht="13">
      <c r="A30" s="166" t="s">
        <v>642</v>
      </c>
      <c r="B30" s="163">
        <v>52462</v>
      </c>
      <c r="C30" s="853">
        <v>193</v>
      </c>
      <c r="D30" s="164">
        <f t="shared" si="5"/>
        <v>3.6788532652205406E-3</v>
      </c>
      <c r="E30" s="181">
        <v>169</v>
      </c>
      <c r="F30" s="163">
        <v>2</v>
      </c>
      <c r="G30" s="163">
        <f>E30+F30</f>
        <v>171</v>
      </c>
      <c r="H30" s="164">
        <f>G30/C30</f>
        <v>0.88601036269430056</v>
      </c>
      <c r="I30" s="165">
        <f>G30/B30</f>
        <v>3.2595021158171628E-3</v>
      </c>
    </row>
    <row r="31" spans="1:16" ht="13">
      <c r="A31" s="166" t="s">
        <v>643</v>
      </c>
      <c r="B31" s="163">
        <v>53544</v>
      </c>
      <c r="C31" s="455">
        <v>62</v>
      </c>
      <c r="D31" s="164">
        <f t="shared" si="5"/>
        <v>1.1579261915434036E-3</v>
      </c>
      <c r="E31" s="181">
        <v>55</v>
      </c>
      <c r="F31" s="163">
        <v>0</v>
      </c>
      <c r="G31" s="163">
        <f>E31+F31</f>
        <v>55</v>
      </c>
      <c r="H31" s="164">
        <f>G31/C31</f>
        <v>0.88709677419354838</v>
      </c>
      <c r="I31" s="165">
        <f>G31/B31</f>
        <v>1.0271925892723741E-3</v>
      </c>
    </row>
    <row r="32" spans="1:16" ht="13">
      <c r="A32" s="166" t="s">
        <v>644</v>
      </c>
      <c r="B32" s="163">
        <v>54164</v>
      </c>
      <c r="C32" s="455">
        <v>127</v>
      </c>
      <c r="D32" s="164">
        <f t="shared" si="5"/>
        <v>2.34473081751717E-3</v>
      </c>
      <c r="E32" s="181">
        <v>107</v>
      </c>
      <c r="F32" s="163">
        <v>2</v>
      </c>
      <c r="G32" s="163">
        <f>E32+F32</f>
        <v>109</v>
      </c>
      <c r="H32" s="164">
        <f>G32/C32</f>
        <v>0.8582677165354331</v>
      </c>
      <c r="I32" s="165">
        <f>G32/B32</f>
        <v>2.012406764640721E-3</v>
      </c>
    </row>
    <row r="33" spans="1:12" ht="13">
      <c r="A33" s="166" t="s">
        <v>645</v>
      </c>
      <c r="B33" s="163">
        <v>55512</v>
      </c>
      <c r="C33" s="455">
        <v>66</v>
      </c>
      <c r="D33" s="164">
        <f t="shared" si="5"/>
        <v>1.1889321227842628E-3</v>
      </c>
      <c r="E33" s="181" t="s">
        <v>203</v>
      </c>
      <c r="F33" s="163" t="s">
        <v>203</v>
      </c>
      <c r="G33" s="163" t="s">
        <v>203</v>
      </c>
      <c r="H33" s="164" t="s">
        <v>203</v>
      </c>
      <c r="I33" s="165" t="s">
        <v>203</v>
      </c>
    </row>
    <row r="34" spans="1:12" ht="13">
      <c r="A34" s="166" t="s">
        <v>646</v>
      </c>
      <c r="B34" s="163">
        <v>56912</v>
      </c>
      <c r="C34" s="455">
        <v>80</v>
      </c>
      <c r="D34" s="164">
        <f t="shared" si="5"/>
        <v>1.4056789429294349E-3</v>
      </c>
      <c r="E34" s="181" t="s">
        <v>203</v>
      </c>
      <c r="F34" s="163" t="s">
        <v>203</v>
      </c>
      <c r="G34" s="163" t="s">
        <v>203</v>
      </c>
      <c r="H34" s="164" t="s">
        <v>203</v>
      </c>
      <c r="I34" s="165" t="s">
        <v>203</v>
      </c>
    </row>
    <row r="35" spans="1:12" ht="13">
      <c r="A35" s="166" t="s">
        <v>647</v>
      </c>
      <c r="B35" s="163"/>
      <c r="C35" s="455"/>
      <c r="D35" s="164"/>
      <c r="E35" s="1257"/>
      <c r="F35" s="853"/>
      <c r="G35" s="163"/>
      <c r="H35" s="164"/>
      <c r="I35" s="165"/>
    </row>
    <row r="36" spans="1:12" ht="13">
      <c r="A36" s="166" t="s">
        <v>648</v>
      </c>
      <c r="B36" s="163"/>
      <c r="C36" s="455"/>
      <c r="D36" s="164"/>
      <c r="E36" s="456"/>
      <c r="F36" s="853"/>
      <c r="G36" s="163"/>
      <c r="H36" s="164"/>
      <c r="I36" s="165"/>
      <c r="J36" s="293"/>
    </row>
    <row r="37" spans="1:12" ht="13">
      <c r="A37" s="166" t="s">
        <v>656</v>
      </c>
      <c r="B37" s="163"/>
      <c r="C37" s="455"/>
      <c r="D37" s="164"/>
      <c r="E37" s="456"/>
      <c r="F37" s="853"/>
      <c r="G37" s="163"/>
      <c r="H37" s="164"/>
      <c r="I37" s="165"/>
    </row>
    <row r="38" spans="1:12" ht="13">
      <c r="A38" s="166" t="s">
        <v>650</v>
      </c>
      <c r="B38" s="163"/>
      <c r="C38" s="455"/>
      <c r="D38" s="164"/>
      <c r="E38" s="456"/>
      <c r="F38" s="853"/>
      <c r="G38" s="163"/>
      <c r="H38" s="164"/>
      <c r="I38" s="165"/>
    </row>
    <row r="39" spans="1:12" ht="13.5" thickBot="1">
      <c r="A39" s="168" t="s">
        <v>651</v>
      </c>
      <c r="B39" s="195"/>
      <c r="C39" s="455"/>
      <c r="D39" s="164"/>
      <c r="E39" s="456"/>
      <c r="F39" s="853"/>
      <c r="G39" s="163"/>
      <c r="H39" s="164"/>
      <c r="I39" s="165"/>
    </row>
    <row r="40" spans="1:12" ht="13.5" thickBot="1">
      <c r="A40" s="170" t="s">
        <v>1011</v>
      </c>
      <c r="B40" s="171">
        <f>B17</f>
        <v>56912</v>
      </c>
      <c r="C40" s="171">
        <f>SUM(C28:C39)</f>
        <v>799</v>
      </c>
      <c r="D40" s="172">
        <f t="shared" ref="D40" si="6">C40/B40</f>
        <v>1.4039218442507731E-2</v>
      </c>
      <c r="E40" s="171">
        <f>SUM(E28:E39)</f>
        <v>567</v>
      </c>
      <c r="F40" s="171">
        <f t="shared" ref="F40:G40" si="7">SUM(F28:F39)</f>
        <v>12</v>
      </c>
      <c r="G40" s="171">
        <f t="shared" si="7"/>
        <v>579</v>
      </c>
      <c r="H40" s="172">
        <f>G40/SUM(C28:C32)</f>
        <v>0.88667687595712097</v>
      </c>
      <c r="I40" s="173">
        <f>G40/B40</f>
        <v>1.0173601349451784E-2</v>
      </c>
      <c r="L40" s="30"/>
    </row>
    <row r="41" spans="1:12" s="177" customFormat="1">
      <c r="A41" s="294"/>
      <c r="B41" s="294"/>
      <c r="C41" s="294"/>
      <c r="D41" s="294"/>
      <c r="E41" s="294"/>
      <c r="F41" s="294"/>
      <c r="G41" s="294"/>
      <c r="H41" s="294"/>
      <c r="I41" s="294"/>
      <c r="J41"/>
      <c r="K41"/>
      <c r="L41"/>
    </row>
    <row r="42" spans="1:12" s="177" customFormat="1" ht="12.75" customHeight="1">
      <c r="A42" s="1652" t="s">
        <v>1029</v>
      </c>
      <c r="B42" s="1430"/>
      <c r="C42" s="1430"/>
      <c r="D42" s="1430"/>
      <c r="E42" s="1430"/>
      <c r="F42" s="1430"/>
      <c r="G42" s="1430"/>
      <c r="H42" s="1430"/>
      <c r="I42" s="1430"/>
      <c r="J42"/>
      <c r="K42"/>
      <c r="L42"/>
    </row>
    <row r="43" spans="1:12" s="177" customFormat="1">
      <c r="A43" s="1652" t="s">
        <v>1236</v>
      </c>
      <c r="B43" s="1430"/>
      <c r="C43" s="1430"/>
      <c r="D43" s="1430"/>
      <c r="E43" s="1430"/>
      <c r="F43" s="1430"/>
      <c r="G43" s="1430"/>
      <c r="H43" s="1430"/>
      <c r="I43" s="1430"/>
      <c r="J43"/>
      <c r="K43"/>
      <c r="L43"/>
    </row>
    <row r="44" spans="1:12" s="177" customFormat="1" ht="13">
      <c r="A44" s="1644" t="s">
        <v>1040</v>
      </c>
      <c r="B44" s="1644"/>
      <c r="C44" s="1644"/>
      <c r="D44" s="1644"/>
      <c r="E44" s="1644"/>
      <c r="F44" s="1644"/>
      <c r="G44" s="1644"/>
      <c r="H44" s="1644"/>
      <c r="I44" s="1644"/>
    </row>
    <row r="45" spans="1:12">
      <c r="B45" s="149"/>
    </row>
  </sheetData>
  <mergeCells count="13">
    <mergeCell ref="A44:I44"/>
    <mergeCell ref="A1:I1"/>
    <mergeCell ref="A2:I2"/>
    <mergeCell ref="A3:I3"/>
    <mergeCell ref="A21:I21"/>
    <mergeCell ref="A22:I22"/>
    <mergeCell ref="A24:I24"/>
    <mergeCell ref="A25:I25"/>
    <mergeCell ref="A26:I26"/>
    <mergeCell ref="A19:I19"/>
    <mergeCell ref="A20:I20"/>
    <mergeCell ref="A42:I42"/>
    <mergeCell ref="A43:I43"/>
  </mergeCells>
  <printOptions headings="1"/>
  <pageMargins left="0.7" right="0.7" top="0.75" bottom="0.75" header="0.3" footer="0.3"/>
  <pageSetup scale="74" orientation="portrait" r:id="rId1"/>
  <customProperties>
    <customPr name="_pios_id" r:id="rId2"/>
  </customProperties>
  <ignoredErrors>
    <ignoredError sqref="D40 D17" formula="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55E2B-6A17-4AFF-A848-6E513B22E4DE}">
  <sheetPr>
    <pageSetUpPr fitToPage="1"/>
  </sheetPr>
  <dimension ref="A1:M64"/>
  <sheetViews>
    <sheetView tabSelected="1" view="pageBreakPreview" zoomScale="90" zoomScaleNormal="80" zoomScaleSheetLayoutView="90" workbookViewId="0">
      <selection activeCell="A20" sqref="A20:M20"/>
    </sheetView>
  </sheetViews>
  <sheetFormatPr defaultColWidth="8.54296875" defaultRowHeight="12.5"/>
  <cols>
    <col min="1" max="1" width="20" customWidth="1"/>
    <col min="2" max="10" width="10.54296875" customWidth="1"/>
    <col min="13" max="13" width="16.453125" bestFit="1" customWidth="1"/>
  </cols>
  <sheetData>
    <row r="1" spans="1:13" ht="15.5">
      <c r="A1" s="1410" t="s">
        <v>1240</v>
      </c>
      <c r="B1" s="1410"/>
      <c r="C1" s="1410"/>
      <c r="D1" s="1410"/>
      <c r="E1" s="1410"/>
      <c r="F1" s="1410"/>
      <c r="G1" s="1410"/>
      <c r="H1" s="1410"/>
      <c r="I1" s="1410"/>
      <c r="J1" s="1410"/>
    </row>
    <row r="2" spans="1:13" ht="15.5">
      <c r="A2" s="1412" t="s">
        <v>1</v>
      </c>
      <c r="B2" s="1679"/>
      <c r="C2" s="1679"/>
      <c r="D2" s="1679"/>
      <c r="E2" s="1679"/>
      <c r="F2" s="1679"/>
      <c r="G2" s="1679"/>
      <c r="H2" s="1679"/>
      <c r="I2" s="1679"/>
      <c r="J2" s="1679"/>
    </row>
    <row r="3" spans="1:13" ht="16" thickBot="1">
      <c r="A3" s="1433" t="s">
        <v>1255</v>
      </c>
      <c r="B3" s="1679"/>
      <c r="C3" s="1679"/>
      <c r="D3" s="1679"/>
      <c r="E3" s="1679"/>
      <c r="F3" s="1679"/>
      <c r="G3" s="1679"/>
      <c r="H3" s="1679"/>
      <c r="I3" s="1679"/>
      <c r="J3" s="1679"/>
    </row>
    <row r="4" spans="1:13" ht="36" customHeight="1" thickBot="1">
      <c r="A4" s="1659" t="s">
        <v>513</v>
      </c>
      <c r="B4" s="1620" t="s">
        <v>1042</v>
      </c>
      <c r="C4" s="1611"/>
      <c r="D4" s="1637"/>
      <c r="E4" s="1620" t="s">
        <v>1043</v>
      </c>
      <c r="F4" s="1611"/>
      <c r="G4" s="1637"/>
      <c r="H4" s="1422" t="s">
        <v>1241</v>
      </c>
      <c r="I4" s="1611"/>
      <c r="J4" s="1637"/>
      <c r="M4" s="2"/>
    </row>
    <row r="5" spans="1:13" ht="13.5" thickBot="1">
      <c r="A5" s="1680"/>
      <c r="B5" s="158" t="s">
        <v>515</v>
      </c>
      <c r="C5" s="160" t="s">
        <v>1045</v>
      </c>
      <c r="D5" s="161" t="s">
        <v>9</v>
      </c>
      <c r="E5" s="158" t="s">
        <v>515</v>
      </c>
      <c r="F5" s="160" t="s">
        <v>1045</v>
      </c>
      <c r="G5" s="161" t="s">
        <v>9</v>
      </c>
      <c r="H5" s="726" t="s">
        <v>515</v>
      </c>
      <c r="I5" s="160" t="s">
        <v>514</v>
      </c>
      <c r="J5" s="161" t="s">
        <v>9</v>
      </c>
    </row>
    <row r="6" spans="1:13">
      <c r="A6" s="300" t="s">
        <v>516</v>
      </c>
      <c r="B6" s="357">
        <v>29160.138604409854</v>
      </c>
      <c r="C6" s="163">
        <v>1.1823075901439999</v>
      </c>
      <c r="D6" s="358">
        <f>SUM(B6:C6)</f>
        <v>29161.320911999999</v>
      </c>
      <c r="E6" s="361">
        <v>4914</v>
      </c>
      <c r="F6" s="163">
        <v>0</v>
      </c>
      <c r="G6" s="1137">
        <f>SUM(E6:F6)</f>
        <v>4914</v>
      </c>
      <c r="H6" s="1138">
        <f>E6/B6</f>
        <v>0.16851771751375905</v>
      </c>
      <c r="I6" s="1138">
        <f>F6/C6</f>
        <v>0</v>
      </c>
      <c r="J6" s="387">
        <f>G6/D6</f>
        <v>0.16851088518345783</v>
      </c>
    </row>
    <row r="7" spans="1:13">
      <c r="A7" s="47" t="s">
        <v>1047</v>
      </c>
      <c r="B7" s="367">
        <v>0</v>
      </c>
      <c r="C7" s="167">
        <v>27.304991999999999</v>
      </c>
      <c r="D7" s="360">
        <f t="shared" ref="D7:D53" si="0">SUM(B7:C7)</f>
        <v>27.304991999999999</v>
      </c>
      <c r="E7" s="1127">
        <v>0</v>
      </c>
      <c r="F7" s="167">
        <v>0</v>
      </c>
      <c r="G7" s="1129">
        <f t="shared" ref="G7:G53" si="1">SUM(E7:F7)</f>
        <v>0</v>
      </c>
      <c r="H7" s="380" t="s">
        <v>1010</v>
      </c>
      <c r="I7" s="345">
        <f t="shared" ref="I7:I54" si="2">F7/C7</f>
        <v>0</v>
      </c>
      <c r="J7" s="291">
        <f t="shared" ref="J7:J54" si="3">G7/D7</f>
        <v>0</v>
      </c>
    </row>
    <row r="8" spans="1:13">
      <c r="A8" s="47" t="s">
        <v>1048</v>
      </c>
      <c r="B8" s="367">
        <v>0.20263610690994938</v>
      </c>
      <c r="C8" s="167">
        <v>1494.7218168930901</v>
      </c>
      <c r="D8" s="360">
        <f t="shared" si="0"/>
        <v>1494.9244530000001</v>
      </c>
      <c r="E8" s="1127">
        <v>0</v>
      </c>
      <c r="F8" s="167">
        <v>230</v>
      </c>
      <c r="G8" s="1129">
        <f t="shared" si="1"/>
        <v>230</v>
      </c>
      <c r="H8" s="380">
        <f t="shared" ref="H8:H54" si="4">E8/B8</f>
        <v>0</v>
      </c>
      <c r="I8" s="345">
        <f t="shared" si="2"/>
        <v>0.15387478619805997</v>
      </c>
      <c r="J8" s="291">
        <f t="shared" si="3"/>
        <v>0.15385392856370647</v>
      </c>
    </row>
    <row r="9" spans="1:13">
      <c r="A9" s="47" t="s">
        <v>1049</v>
      </c>
      <c r="B9" s="367">
        <v>5044.1043693854035</v>
      </c>
      <c r="C9" s="167">
        <v>2287.7790786145961</v>
      </c>
      <c r="D9" s="360">
        <f t="shared" si="0"/>
        <v>7331.8834479999996</v>
      </c>
      <c r="E9" s="1127">
        <v>994</v>
      </c>
      <c r="F9" s="167">
        <v>375</v>
      </c>
      <c r="G9" s="1129">
        <f t="shared" si="1"/>
        <v>1369</v>
      </c>
      <c r="H9" s="380">
        <f t="shared" si="4"/>
        <v>0.19706174321708445</v>
      </c>
      <c r="I9" s="345">
        <f t="shared" si="2"/>
        <v>0.16391442841023254</v>
      </c>
      <c r="J9" s="291">
        <f t="shared" si="3"/>
        <v>0.18671873464838526</v>
      </c>
    </row>
    <row r="10" spans="1:13">
      <c r="A10" s="47" t="s">
        <v>1050</v>
      </c>
      <c r="B10" s="367">
        <v>6.1312744473141407</v>
      </c>
      <c r="C10" s="167">
        <v>1868.7058395526858</v>
      </c>
      <c r="D10" s="360">
        <f t="shared" si="0"/>
        <v>1874.8371139999999</v>
      </c>
      <c r="E10" s="1127">
        <v>1</v>
      </c>
      <c r="F10" s="167">
        <v>280</v>
      </c>
      <c r="G10" s="1129">
        <f t="shared" si="1"/>
        <v>281</v>
      </c>
      <c r="H10" s="380">
        <f t="shared" si="4"/>
        <v>0.16309822836882776</v>
      </c>
      <c r="I10" s="345">
        <f t="shared" si="2"/>
        <v>0.14983631670302047</v>
      </c>
      <c r="J10" s="291">
        <f t="shared" si="3"/>
        <v>0.14987968709477981</v>
      </c>
    </row>
    <row r="11" spans="1:13">
      <c r="A11" s="47" t="s">
        <v>1051</v>
      </c>
      <c r="B11" s="367">
        <v>2.7753881988950013</v>
      </c>
      <c r="C11" s="167">
        <v>833.48638280110492</v>
      </c>
      <c r="D11" s="360">
        <f t="shared" si="0"/>
        <v>836.26177099999995</v>
      </c>
      <c r="E11" s="1127">
        <v>0</v>
      </c>
      <c r="F11" s="167">
        <v>147</v>
      </c>
      <c r="G11" s="1129">
        <f t="shared" si="1"/>
        <v>147</v>
      </c>
      <c r="H11" s="380">
        <f t="shared" si="4"/>
        <v>0</v>
      </c>
      <c r="I11" s="345">
        <f t="shared" si="2"/>
        <v>0.17636760843767577</v>
      </c>
      <c r="J11" s="291">
        <f t="shared" si="3"/>
        <v>0.17578227906342977</v>
      </c>
    </row>
    <row r="12" spans="1:13">
      <c r="A12" s="47" t="s">
        <v>1052</v>
      </c>
      <c r="B12" s="367">
        <v>22631.033810991834</v>
      </c>
      <c r="C12" s="167">
        <v>2.2928008166000002E-2</v>
      </c>
      <c r="D12" s="360">
        <f t="shared" si="0"/>
        <v>22631.056739</v>
      </c>
      <c r="E12" s="1127">
        <v>5037</v>
      </c>
      <c r="F12" s="167">
        <v>0</v>
      </c>
      <c r="G12" s="1129">
        <f t="shared" si="1"/>
        <v>5037</v>
      </c>
      <c r="H12" s="380">
        <f t="shared" si="4"/>
        <v>0.22257047742792652</v>
      </c>
      <c r="I12" s="345">
        <f t="shared" si="2"/>
        <v>0</v>
      </c>
      <c r="J12" s="291">
        <f t="shared" si="3"/>
        <v>0.22257025193701011</v>
      </c>
    </row>
    <row r="13" spans="1:13">
      <c r="A13" s="47" t="s">
        <v>1053</v>
      </c>
      <c r="B13" s="367">
        <v>2092.8981962244002</v>
      </c>
      <c r="C13" s="167">
        <v>1694.7244377755999</v>
      </c>
      <c r="D13" s="360">
        <f t="shared" si="0"/>
        <v>3787.6226340000003</v>
      </c>
      <c r="E13" s="1127">
        <v>442</v>
      </c>
      <c r="F13" s="167">
        <v>336</v>
      </c>
      <c r="G13" s="1129">
        <f t="shared" si="1"/>
        <v>778</v>
      </c>
      <c r="H13" s="380">
        <f t="shared" si="4"/>
        <v>0.21119039655028152</v>
      </c>
      <c r="I13" s="345">
        <f t="shared" si="2"/>
        <v>0.19826232071156932</v>
      </c>
      <c r="J13" s="291">
        <f t="shared" si="3"/>
        <v>0.20540589049611216</v>
      </c>
    </row>
    <row r="14" spans="1:13">
      <c r="A14" s="47" t="s">
        <v>1054</v>
      </c>
      <c r="B14" s="367">
        <v>28566.288606821658</v>
      </c>
      <c r="C14" s="167">
        <v>38.485225178341992</v>
      </c>
      <c r="D14" s="360">
        <f t="shared" si="0"/>
        <v>28604.773831999999</v>
      </c>
      <c r="E14" s="1127">
        <v>6054</v>
      </c>
      <c r="F14" s="167">
        <v>8</v>
      </c>
      <c r="G14" s="1129">
        <f t="shared" si="1"/>
        <v>6062</v>
      </c>
      <c r="H14" s="380">
        <f t="shared" si="4"/>
        <v>0.21192812560726909</v>
      </c>
      <c r="I14" s="345">
        <f t="shared" si="2"/>
        <v>0.20787198107657412</v>
      </c>
      <c r="J14" s="291">
        <f t="shared" si="3"/>
        <v>0.21192266841902013</v>
      </c>
    </row>
    <row r="15" spans="1:13">
      <c r="A15" s="47" t="s">
        <v>1055</v>
      </c>
      <c r="B15" s="367">
        <v>0.18886887282695852</v>
      </c>
      <c r="C15" s="167">
        <v>1173.0462191271731</v>
      </c>
      <c r="D15" s="360">
        <f t="shared" si="0"/>
        <v>1173.2350880000001</v>
      </c>
      <c r="E15" s="1127">
        <v>0</v>
      </c>
      <c r="F15" s="167">
        <v>186</v>
      </c>
      <c r="G15" s="1129">
        <f t="shared" si="1"/>
        <v>186</v>
      </c>
      <c r="H15" s="380">
        <f t="shared" si="4"/>
        <v>0</v>
      </c>
      <c r="I15" s="345">
        <f t="shared" si="2"/>
        <v>0.15856152721620531</v>
      </c>
      <c r="J15" s="291">
        <f t="shared" si="3"/>
        <v>0.15853600178040361</v>
      </c>
    </row>
    <row r="16" spans="1:13">
      <c r="A16" s="47" t="s">
        <v>1056</v>
      </c>
      <c r="B16" s="367">
        <v>0</v>
      </c>
      <c r="C16" s="167">
        <v>5590.2002560000001</v>
      </c>
      <c r="D16" s="360">
        <f t="shared" si="0"/>
        <v>5590.2002560000001</v>
      </c>
      <c r="E16" s="1127">
        <v>0</v>
      </c>
      <c r="F16" s="167">
        <v>585</v>
      </c>
      <c r="G16" s="1129">
        <f t="shared" si="1"/>
        <v>585</v>
      </c>
      <c r="H16" s="380" t="s">
        <v>1010</v>
      </c>
      <c r="I16" s="345">
        <f t="shared" si="2"/>
        <v>0.10464741390473722</v>
      </c>
      <c r="J16" s="291">
        <f t="shared" si="3"/>
        <v>0.10464741390473722</v>
      </c>
    </row>
    <row r="17" spans="1:10">
      <c r="A17" s="47" t="s">
        <v>1057</v>
      </c>
      <c r="B17" s="367">
        <v>7997.1079792858673</v>
      </c>
      <c r="C17" s="167">
        <v>12333.765403714133</v>
      </c>
      <c r="D17" s="360">
        <f t="shared" si="0"/>
        <v>20330.873382999998</v>
      </c>
      <c r="E17" s="1127">
        <v>2242</v>
      </c>
      <c r="F17" s="167">
        <v>1759</v>
      </c>
      <c r="G17" s="1129">
        <f t="shared" si="1"/>
        <v>4001</v>
      </c>
      <c r="H17" s="380">
        <f t="shared" si="4"/>
        <v>0.28035134773811171</v>
      </c>
      <c r="I17" s="345">
        <f t="shared" si="2"/>
        <v>0.14261662537138114</v>
      </c>
      <c r="J17" s="291">
        <f t="shared" si="3"/>
        <v>0.19679430020677338</v>
      </c>
    </row>
    <row r="18" spans="1:10">
      <c r="A18" s="47" t="s">
        <v>1058</v>
      </c>
      <c r="B18" s="367">
        <v>59.146129905868065</v>
      </c>
      <c r="C18" s="167">
        <v>2304.776678094132</v>
      </c>
      <c r="D18" s="360">
        <f t="shared" si="0"/>
        <v>2363.9228080000003</v>
      </c>
      <c r="E18" s="1127">
        <v>5</v>
      </c>
      <c r="F18" s="167">
        <v>401</v>
      </c>
      <c r="G18" s="1129">
        <f t="shared" si="1"/>
        <v>406</v>
      </c>
      <c r="H18" s="380">
        <f t="shared" si="4"/>
        <v>8.453638484813078E-2</v>
      </c>
      <c r="I18" s="345">
        <f t="shared" si="2"/>
        <v>0.17398648806685915</v>
      </c>
      <c r="J18" s="291">
        <f t="shared" si="3"/>
        <v>0.17174841692208079</v>
      </c>
    </row>
    <row r="19" spans="1:10">
      <c r="A19" s="47" t="s">
        <v>1059</v>
      </c>
      <c r="B19" s="367">
        <v>0</v>
      </c>
      <c r="C19" s="167">
        <v>2946.666459</v>
      </c>
      <c r="D19" s="360">
        <f t="shared" si="0"/>
        <v>2946.666459</v>
      </c>
      <c r="E19" s="1127">
        <v>0</v>
      </c>
      <c r="F19" s="167">
        <v>425</v>
      </c>
      <c r="G19" s="1129">
        <f t="shared" si="1"/>
        <v>425</v>
      </c>
      <c r="H19" s="380" t="s">
        <v>1010</v>
      </c>
      <c r="I19" s="345">
        <f t="shared" si="2"/>
        <v>0.14423077939544973</v>
      </c>
      <c r="J19" s="291">
        <f t="shared" si="3"/>
        <v>0.14423077939544973</v>
      </c>
    </row>
    <row r="20" spans="1:10">
      <c r="A20" s="47" t="s">
        <v>1060</v>
      </c>
      <c r="B20" s="367">
        <v>0</v>
      </c>
      <c r="C20" s="167">
        <v>51.504640000000002</v>
      </c>
      <c r="D20" s="360">
        <f t="shared" si="0"/>
        <v>51.504640000000002</v>
      </c>
      <c r="E20" s="1127">
        <v>0</v>
      </c>
      <c r="F20" s="167">
        <v>5</v>
      </c>
      <c r="G20" s="1129">
        <f t="shared" si="1"/>
        <v>5</v>
      </c>
      <c r="H20" s="380" t="s">
        <v>1010</v>
      </c>
      <c r="I20" s="345">
        <f t="shared" si="2"/>
        <v>9.7078632138774296E-2</v>
      </c>
      <c r="J20" s="291">
        <f t="shared" si="3"/>
        <v>9.7078632138774296E-2</v>
      </c>
    </row>
    <row r="21" spans="1:10">
      <c r="A21" s="47" t="s">
        <v>1061</v>
      </c>
      <c r="B21" s="367">
        <v>3430.4497312419521</v>
      </c>
      <c r="C21" s="167">
        <v>1361.1378207580478</v>
      </c>
      <c r="D21" s="360">
        <f t="shared" si="0"/>
        <v>4791.587552</v>
      </c>
      <c r="E21" s="1127">
        <v>724</v>
      </c>
      <c r="F21" s="167">
        <v>252</v>
      </c>
      <c r="G21" s="1129">
        <f t="shared" si="1"/>
        <v>976</v>
      </c>
      <c r="H21" s="380">
        <f t="shared" si="4"/>
        <v>0.21105104482550885</v>
      </c>
      <c r="I21" s="345">
        <f t="shared" si="2"/>
        <v>0.18513922407920133</v>
      </c>
      <c r="J21" s="291">
        <f t="shared" si="3"/>
        <v>0.20369031962958067</v>
      </c>
    </row>
    <row r="22" spans="1:10">
      <c r="A22" s="47" t="s">
        <v>1062</v>
      </c>
      <c r="B22" s="367">
        <v>4643.1389429999999</v>
      </c>
      <c r="C22" s="167">
        <v>0</v>
      </c>
      <c r="D22" s="360">
        <f t="shared" si="0"/>
        <v>4643.1389429999999</v>
      </c>
      <c r="E22" s="1127">
        <v>598</v>
      </c>
      <c r="F22" s="167">
        <v>0</v>
      </c>
      <c r="G22" s="1129">
        <f t="shared" si="1"/>
        <v>598</v>
      </c>
      <c r="H22" s="380">
        <f t="shared" si="4"/>
        <v>0.12879218290496031</v>
      </c>
      <c r="I22" s="345" t="s">
        <v>1010</v>
      </c>
      <c r="J22" s="291">
        <f t="shared" si="3"/>
        <v>0.12879218290496031</v>
      </c>
    </row>
    <row r="23" spans="1:10">
      <c r="A23" s="47" t="s">
        <v>1063</v>
      </c>
      <c r="B23" s="367">
        <v>4.0138750380959891</v>
      </c>
      <c r="C23" s="167">
        <v>684.23630296190402</v>
      </c>
      <c r="D23" s="360">
        <f t="shared" si="0"/>
        <v>688.25017800000001</v>
      </c>
      <c r="E23" s="1127">
        <v>0</v>
      </c>
      <c r="F23" s="167">
        <v>113</v>
      </c>
      <c r="G23" s="1129">
        <f t="shared" si="1"/>
        <v>113</v>
      </c>
      <c r="H23" s="380">
        <f t="shared" si="4"/>
        <v>0</v>
      </c>
      <c r="I23" s="345">
        <f t="shared" si="2"/>
        <v>0.16514762445495595</v>
      </c>
      <c r="J23" s="291">
        <f t="shared" si="3"/>
        <v>0.16418448350913467</v>
      </c>
    </row>
    <row r="24" spans="1:10">
      <c r="A24" s="47" t="s">
        <v>1064</v>
      </c>
      <c r="B24" s="367">
        <v>3.1723751568597436</v>
      </c>
      <c r="C24" s="167">
        <v>2840.4300008431401</v>
      </c>
      <c r="D24" s="360">
        <f t="shared" si="0"/>
        <v>2843.6023759999998</v>
      </c>
      <c r="E24" s="1127">
        <v>0</v>
      </c>
      <c r="F24" s="167">
        <v>325</v>
      </c>
      <c r="G24" s="1129">
        <f t="shared" si="1"/>
        <v>325</v>
      </c>
      <c r="H24" s="380">
        <f t="shared" si="4"/>
        <v>0</v>
      </c>
      <c r="I24" s="345">
        <f t="shared" si="2"/>
        <v>0.1144192956360581</v>
      </c>
      <c r="J24" s="291">
        <f t="shared" si="3"/>
        <v>0.11429164736356938</v>
      </c>
    </row>
    <row r="25" spans="1:10">
      <c r="A25" s="47" t="s">
        <v>1065</v>
      </c>
      <c r="B25" s="367">
        <v>3442.5254957298598</v>
      </c>
      <c r="C25" s="167">
        <v>3669.4304262701398</v>
      </c>
      <c r="D25" s="360">
        <f t="shared" si="0"/>
        <v>7111.9559219999992</v>
      </c>
      <c r="E25" s="1127">
        <v>636</v>
      </c>
      <c r="F25" s="167">
        <v>890</v>
      </c>
      <c r="G25" s="1129">
        <f t="shared" si="1"/>
        <v>1526</v>
      </c>
      <c r="H25" s="380">
        <f t="shared" si="4"/>
        <v>0.18474808706250695</v>
      </c>
      <c r="I25" s="345">
        <f t="shared" si="2"/>
        <v>0.24254445420965698</v>
      </c>
      <c r="J25" s="291">
        <f t="shared" si="3"/>
        <v>0.21456825896227766</v>
      </c>
    </row>
    <row r="26" spans="1:10">
      <c r="A26" s="47" t="s">
        <v>1066</v>
      </c>
      <c r="B26" s="367">
        <v>10292.23789442136</v>
      </c>
      <c r="C26" s="167">
        <v>1412.8906415786398</v>
      </c>
      <c r="D26" s="360">
        <f t="shared" si="0"/>
        <v>11705.128536</v>
      </c>
      <c r="E26" s="1127">
        <v>1418</v>
      </c>
      <c r="F26" s="167">
        <v>211</v>
      </c>
      <c r="G26" s="1129">
        <f t="shared" si="1"/>
        <v>1629</v>
      </c>
      <c r="H26" s="380">
        <f t="shared" si="4"/>
        <v>0.1377737295373429</v>
      </c>
      <c r="I26" s="345">
        <f t="shared" si="2"/>
        <v>0.14933922965492016</v>
      </c>
      <c r="J26" s="291">
        <f t="shared" si="3"/>
        <v>0.13916976605510042</v>
      </c>
    </row>
    <row r="27" spans="1:10">
      <c r="A27" s="47" t="s">
        <v>1067</v>
      </c>
      <c r="B27" s="367">
        <v>3376.5293407252084</v>
      </c>
      <c r="C27" s="167">
        <v>0.27856527479200005</v>
      </c>
      <c r="D27" s="360">
        <f t="shared" si="0"/>
        <v>3376.8079060000005</v>
      </c>
      <c r="E27" s="1127">
        <v>574</v>
      </c>
      <c r="F27" s="167">
        <v>0</v>
      </c>
      <c r="G27" s="1129">
        <f t="shared" si="1"/>
        <v>574</v>
      </c>
      <c r="H27" s="380">
        <f t="shared" si="4"/>
        <v>0.16999704195572507</v>
      </c>
      <c r="I27" s="345">
        <f t="shared" si="2"/>
        <v>0</v>
      </c>
      <c r="J27" s="291">
        <f t="shared" si="3"/>
        <v>0.16998301827595874</v>
      </c>
    </row>
    <row r="28" spans="1:10">
      <c r="A28" s="47" t="s">
        <v>1068</v>
      </c>
      <c r="B28" s="367">
        <v>4.3890389846937978</v>
      </c>
      <c r="C28" s="167">
        <v>2947.1496350153061</v>
      </c>
      <c r="D28" s="360">
        <f t="shared" si="0"/>
        <v>2951.5386739999999</v>
      </c>
      <c r="E28" s="1127">
        <v>0</v>
      </c>
      <c r="F28" s="167">
        <v>453</v>
      </c>
      <c r="G28" s="1129">
        <f t="shared" si="1"/>
        <v>453</v>
      </c>
      <c r="H28" s="380">
        <f t="shared" si="4"/>
        <v>0</v>
      </c>
      <c r="I28" s="345">
        <f t="shared" si="2"/>
        <v>0.15370783845444189</v>
      </c>
      <c r="J28" s="291">
        <f t="shared" si="3"/>
        <v>0.15347926964009012</v>
      </c>
    </row>
    <row r="29" spans="1:10">
      <c r="A29" s="47" t="s">
        <v>1069</v>
      </c>
      <c r="B29" s="367">
        <v>2669.7475717065845</v>
      </c>
      <c r="C29" s="167">
        <v>2630.5949462934159</v>
      </c>
      <c r="D29" s="360">
        <f t="shared" si="0"/>
        <v>5300.3425180000004</v>
      </c>
      <c r="E29" s="1127">
        <v>677</v>
      </c>
      <c r="F29" s="167">
        <v>429</v>
      </c>
      <c r="G29" s="1129">
        <f t="shared" si="1"/>
        <v>1106</v>
      </c>
      <c r="H29" s="380">
        <f t="shared" si="4"/>
        <v>0.25358202669596991</v>
      </c>
      <c r="I29" s="345">
        <f t="shared" si="2"/>
        <v>0.16308097930640114</v>
      </c>
      <c r="J29" s="291">
        <f t="shared" si="3"/>
        <v>0.2086657600417362</v>
      </c>
    </row>
    <row r="30" spans="1:10">
      <c r="A30" s="47" t="s">
        <v>1070</v>
      </c>
      <c r="B30" s="367">
        <v>21.095266648874031</v>
      </c>
      <c r="C30" s="167">
        <v>919.02089935112588</v>
      </c>
      <c r="D30" s="360">
        <f t="shared" si="0"/>
        <v>940.11616599999991</v>
      </c>
      <c r="E30" s="1127">
        <v>0</v>
      </c>
      <c r="F30" s="167">
        <v>62</v>
      </c>
      <c r="G30" s="1129">
        <f t="shared" si="1"/>
        <v>62</v>
      </c>
      <c r="H30" s="380">
        <f t="shared" si="4"/>
        <v>0</v>
      </c>
      <c r="I30" s="345">
        <f t="shared" si="2"/>
        <v>6.7463101267637174E-2</v>
      </c>
      <c r="J30" s="291">
        <f t="shared" si="3"/>
        <v>6.5949296738292668E-2</v>
      </c>
    </row>
    <row r="31" spans="1:10">
      <c r="A31" s="47" t="s">
        <v>1071</v>
      </c>
      <c r="B31" s="367">
        <v>128.730164</v>
      </c>
      <c r="C31" s="167">
        <v>0</v>
      </c>
      <c r="D31" s="360">
        <f t="shared" si="0"/>
        <v>128.730164</v>
      </c>
      <c r="E31" s="1127">
        <v>12</v>
      </c>
      <c r="F31" s="167">
        <v>0</v>
      </c>
      <c r="G31" s="1129">
        <f t="shared" si="1"/>
        <v>12</v>
      </c>
      <c r="H31" s="380">
        <f t="shared" si="4"/>
        <v>9.3218245259129792E-2</v>
      </c>
      <c r="I31" s="345" t="s">
        <v>1010</v>
      </c>
      <c r="J31" s="291">
        <f t="shared" si="3"/>
        <v>9.3218245259129792E-2</v>
      </c>
    </row>
    <row r="32" spans="1:10">
      <c r="A32" s="47" t="s">
        <v>1072</v>
      </c>
      <c r="B32" s="367">
        <v>32.946499350158945</v>
      </c>
      <c r="C32" s="167">
        <v>1602.0354166498412</v>
      </c>
      <c r="D32" s="360">
        <f t="shared" si="0"/>
        <v>1634.9819160000002</v>
      </c>
      <c r="E32" s="1127">
        <v>8</v>
      </c>
      <c r="F32" s="167">
        <v>394</v>
      </c>
      <c r="G32" s="1129">
        <f t="shared" si="1"/>
        <v>402</v>
      </c>
      <c r="H32" s="380">
        <f t="shared" si="4"/>
        <v>0.24281790653917851</v>
      </c>
      <c r="I32" s="345">
        <f t="shared" si="2"/>
        <v>0.24593713466330755</v>
      </c>
      <c r="J32" s="291">
        <f t="shared" si="3"/>
        <v>0.24587427913789839</v>
      </c>
    </row>
    <row r="33" spans="1:10">
      <c r="A33" s="47" t="s">
        <v>1073</v>
      </c>
      <c r="B33" s="367">
        <v>0</v>
      </c>
      <c r="C33" s="167">
        <v>0</v>
      </c>
      <c r="D33" s="360">
        <f t="shared" si="0"/>
        <v>0</v>
      </c>
      <c r="E33" s="1127">
        <v>0</v>
      </c>
      <c r="F33" s="167">
        <v>0</v>
      </c>
      <c r="G33" s="1129">
        <f t="shared" si="1"/>
        <v>0</v>
      </c>
      <c r="H33" s="380" t="s">
        <v>1010</v>
      </c>
      <c r="I33" s="345" t="s">
        <v>1010</v>
      </c>
      <c r="J33" s="291" t="s">
        <v>1010</v>
      </c>
    </row>
    <row r="34" spans="1:10">
      <c r="A34" s="47" t="s">
        <v>1074</v>
      </c>
      <c r="B34" s="367">
        <v>14732.310408000001</v>
      </c>
      <c r="C34" s="167">
        <v>0</v>
      </c>
      <c r="D34" s="360">
        <f t="shared" si="0"/>
        <v>14732.310408000001</v>
      </c>
      <c r="E34" s="1127">
        <v>1548</v>
      </c>
      <c r="F34" s="167">
        <v>0</v>
      </c>
      <c r="G34" s="1129">
        <f t="shared" si="1"/>
        <v>1548</v>
      </c>
      <c r="H34" s="380">
        <f t="shared" si="4"/>
        <v>0.10507516860080537</v>
      </c>
      <c r="I34" s="345" t="s">
        <v>1010</v>
      </c>
      <c r="J34" s="291">
        <f t="shared" si="3"/>
        <v>0.10507516860080537</v>
      </c>
    </row>
    <row r="35" spans="1:10">
      <c r="A35" s="47" t="s">
        <v>1075</v>
      </c>
      <c r="B35" s="367">
        <v>16244.701390959741</v>
      </c>
      <c r="C35" s="167">
        <v>1651.648878040259</v>
      </c>
      <c r="D35" s="360">
        <f t="shared" si="0"/>
        <v>17896.350268999999</v>
      </c>
      <c r="E35" s="1127">
        <v>4167</v>
      </c>
      <c r="F35" s="167">
        <v>532</v>
      </c>
      <c r="G35" s="1129">
        <f t="shared" si="1"/>
        <v>4699</v>
      </c>
      <c r="H35" s="380">
        <f t="shared" si="4"/>
        <v>0.25651441043532858</v>
      </c>
      <c r="I35" s="345">
        <f t="shared" si="2"/>
        <v>0.3221023590869006</v>
      </c>
      <c r="J35" s="291">
        <f t="shared" si="3"/>
        <v>0.2625675028354576</v>
      </c>
    </row>
    <row r="36" spans="1:10">
      <c r="A36" s="47" t="s">
        <v>546</v>
      </c>
      <c r="B36" s="367">
        <v>3611.6621101399751</v>
      </c>
      <c r="C36" s="167">
        <v>5166.4040878600263</v>
      </c>
      <c r="D36" s="360">
        <f t="shared" si="0"/>
        <v>8778.0661980000004</v>
      </c>
      <c r="E36" s="1127">
        <v>222</v>
      </c>
      <c r="F36" s="167">
        <v>578</v>
      </c>
      <c r="G36" s="1129">
        <f t="shared" si="1"/>
        <v>800</v>
      </c>
      <c r="H36" s="380">
        <f t="shared" si="4"/>
        <v>6.1467544091879649E-2</v>
      </c>
      <c r="I36" s="345">
        <f t="shared" si="2"/>
        <v>0.11187665350416155</v>
      </c>
      <c r="J36" s="291">
        <f t="shared" si="3"/>
        <v>9.1136245951559627E-2</v>
      </c>
    </row>
    <row r="37" spans="1:10">
      <c r="A37" s="47" t="s">
        <v>1076</v>
      </c>
      <c r="B37" s="367">
        <v>12641.117074</v>
      </c>
      <c r="C37" s="167">
        <v>0</v>
      </c>
      <c r="D37" s="360">
        <f t="shared" si="0"/>
        <v>12641.117074</v>
      </c>
      <c r="E37" s="1127">
        <v>1895</v>
      </c>
      <c r="F37" s="167">
        <v>0</v>
      </c>
      <c r="G37" s="1129">
        <f t="shared" si="1"/>
        <v>1895</v>
      </c>
      <c r="H37" s="380">
        <f t="shared" si="4"/>
        <v>0.14990763782241986</v>
      </c>
      <c r="I37" s="345" t="s">
        <v>1010</v>
      </c>
      <c r="J37" s="291">
        <f t="shared" si="3"/>
        <v>0.14990763782241986</v>
      </c>
    </row>
    <row r="38" spans="1:10">
      <c r="A38" s="47" t="s">
        <v>1077</v>
      </c>
      <c r="B38" s="367">
        <v>4728.155211782976</v>
      </c>
      <c r="C38" s="167">
        <v>356.32549221702408</v>
      </c>
      <c r="D38" s="360">
        <f t="shared" si="0"/>
        <v>5084.4807040000005</v>
      </c>
      <c r="E38" s="1127">
        <v>543</v>
      </c>
      <c r="F38" s="167">
        <v>44</v>
      </c>
      <c r="G38" s="1129">
        <f t="shared" si="1"/>
        <v>587</v>
      </c>
      <c r="H38" s="380">
        <f t="shared" si="4"/>
        <v>0.11484394561472866</v>
      </c>
      <c r="I38" s="345">
        <f t="shared" si="2"/>
        <v>0.12348260498073291</v>
      </c>
      <c r="J38" s="291">
        <f t="shared" si="3"/>
        <v>0.1154493515017576</v>
      </c>
    </row>
    <row r="39" spans="1:10">
      <c r="A39" s="47" t="s">
        <v>1078</v>
      </c>
      <c r="B39" s="367">
        <v>26203.620901037306</v>
      </c>
      <c r="C39" s="167">
        <v>958.84817696269613</v>
      </c>
      <c r="D39" s="360">
        <f t="shared" si="0"/>
        <v>27162.469078000002</v>
      </c>
      <c r="E39" s="1127">
        <v>4878</v>
      </c>
      <c r="F39" s="167">
        <v>250</v>
      </c>
      <c r="G39" s="1129">
        <f t="shared" si="1"/>
        <v>5128</v>
      </c>
      <c r="H39" s="380">
        <f t="shared" si="4"/>
        <v>0.1861574787096274</v>
      </c>
      <c r="I39" s="345">
        <f t="shared" si="2"/>
        <v>0.26072949399759482</v>
      </c>
      <c r="J39" s="291">
        <f t="shared" si="3"/>
        <v>0.18878990659039085</v>
      </c>
    </row>
    <row r="40" spans="1:10">
      <c r="A40" s="47" t="s">
        <v>1079</v>
      </c>
      <c r="B40" s="367">
        <v>6029.1374276383503</v>
      </c>
      <c r="C40" s="167">
        <v>2.4215083616500004</v>
      </c>
      <c r="D40" s="360">
        <f t="shared" si="0"/>
        <v>6031.5589360000004</v>
      </c>
      <c r="E40" s="1127">
        <v>680</v>
      </c>
      <c r="F40" s="167">
        <v>0</v>
      </c>
      <c r="G40" s="1129">
        <f t="shared" si="1"/>
        <v>680</v>
      </c>
      <c r="H40" s="380">
        <f t="shared" si="4"/>
        <v>0.11278561952872256</v>
      </c>
      <c r="I40" s="345">
        <f t="shared" si="2"/>
        <v>0</v>
      </c>
      <c r="J40" s="291">
        <f t="shared" si="3"/>
        <v>0.1127403391420662</v>
      </c>
    </row>
    <row r="41" spans="1:10">
      <c r="A41" s="47" t="s">
        <v>1080</v>
      </c>
      <c r="B41" s="367">
        <v>1332.9572460922059</v>
      </c>
      <c r="C41" s="167">
        <v>1586.9548519077939</v>
      </c>
      <c r="D41" s="360">
        <f t="shared" si="0"/>
        <v>2919.9120979999998</v>
      </c>
      <c r="E41" s="1127">
        <v>265</v>
      </c>
      <c r="F41" s="167">
        <v>289</v>
      </c>
      <c r="G41" s="1129">
        <f t="shared" si="1"/>
        <v>554</v>
      </c>
      <c r="H41" s="380">
        <f t="shared" si="4"/>
        <v>0.19880607632157238</v>
      </c>
      <c r="I41" s="345">
        <f t="shared" si="2"/>
        <v>0.18210978066110203</v>
      </c>
      <c r="J41" s="291">
        <f t="shared" si="3"/>
        <v>0.18973173897236958</v>
      </c>
    </row>
    <row r="42" spans="1:10">
      <c r="A42" s="47" t="s">
        <v>1081</v>
      </c>
      <c r="B42" s="367">
        <v>1.2929541452359956</v>
      </c>
      <c r="C42" s="167">
        <v>76.226929854764009</v>
      </c>
      <c r="D42" s="360">
        <f t="shared" si="0"/>
        <v>77.519884000000005</v>
      </c>
      <c r="E42" s="1127">
        <v>0</v>
      </c>
      <c r="F42" s="167">
        <v>1</v>
      </c>
      <c r="G42" s="1129">
        <f t="shared" si="1"/>
        <v>1</v>
      </c>
      <c r="H42" s="380">
        <f t="shared" si="4"/>
        <v>0</v>
      </c>
      <c r="I42" s="345">
        <f t="shared" si="2"/>
        <v>1.3118723289857151E-2</v>
      </c>
      <c r="J42" s="291">
        <f t="shared" si="3"/>
        <v>1.2899916104105624E-2</v>
      </c>
    </row>
    <row r="43" spans="1:10">
      <c r="A43" s="47" t="s">
        <v>1082</v>
      </c>
      <c r="B43" s="367">
        <v>0</v>
      </c>
      <c r="C43" s="167">
        <v>3.2841619999999998</v>
      </c>
      <c r="D43" s="360">
        <f t="shared" si="0"/>
        <v>3.2841619999999998</v>
      </c>
      <c r="E43" s="1127">
        <v>0</v>
      </c>
      <c r="F43" s="167">
        <v>0</v>
      </c>
      <c r="G43" s="1129">
        <f t="shared" si="1"/>
        <v>0</v>
      </c>
      <c r="H43" s="380" t="s">
        <v>1010</v>
      </c>
      <c r="I43" s="345">
        <f t="shared" si="2"/>
        <v>0</v>
      </c>
      <c r="J43" s="291">
        <f t="shared" si="3"/>
        <v>0</v>
      </c>
    </row>
    <row r="44" spans="1:10">
      <c r="A44" s="47" t="s">
        <v>1083</v>
      </c>
      <c r="B44" s="367">
        <v>11692.989435999998</v>
      </c>
      <c r="C44" s="167">
        <v>0</v>
      </c>
      <c r="D44" s="360">
        <f t="shared" si="0"/>
        <v>11692.989435999998</v>
      </c>
      <c r="E44" s="1127">
        <v>2820</v>
      </c>
      <c r="F44" s="167">
        <v>0</v>
      </c>
      <c r="G44" s="1129">
        <f t="shared" si="1"/>
        <v>2820</v>
      </c>
      <c r="H44" s="380">
        <f t="shared" si="4"/>
        <v>0.24117014861211411</v>
      </c>
      <c r="I44" s="345" t="s">
        <v>1010</v>
      </c>
      <c r="J44" s="291">
        <f t="shared" si="3"/>
        <v>0.24117014861211411</v>
      </c>
    </row>
    <row r="45" spans="1:10">
      <c r="A45" s="47" t="s">
        <v>1084</v>
      </c>
      <c r="B45" s="367">
        <v>12460.592776587549</v>
      </c>
      <c r="C45" s="167">
        <v>826.34963341244998</v>
      </c>
      <c r="D45" s="360">
        <f t="shared" si="0"/>
        <v>13286.94241</v>
      </c>
      <c r="E45" s="1127">
        <v>1835</v>
      </c>
      <c r="F45" s="167">
        <v>131</v>
      </c>
      <c r="G45" s="1129">
        <f t="shared" si="1"/>
        <v>1966</v>
      </c>
      <c r="H45" s="380">
        <f t="shared" si="4"/>
        <v>0.14726426205403464</v>
      </c>
      <c r="I45" s="345">
        <f t="shared" si="2"/>
        <v>0.15852853889343338</v>
      </c>
      <c r="J45" s="291">
        <f t="shared" si="3"/>
        <v>0.14796481683553861</v>
      </c>
    </row>
    <row r="46" spans="1:10">
      <c r="A46" s="47" t="s">
        <v>1085</v>
      </c>
      <c r="B46" s="367">
        <v>11.784325717140007</v>
      </c>
      <c r="C46" s="167">
        <v>1932.58434428286</v>
      </c>
      <c r="D46" s="360">
        <f t="shared" si="0"/>
        <v>1944.3686700000001</v>
      </c>
      <c r="E46" s="1127">
        <v>2</v>
      </c>
      <c r="F46" s="167">
        <v>461</v>
      </c>
      <c r="G46" s="1129">
        <f t="shared" si="1"/>
        <v>463</v>
      </c>
      <c r="H46" s="380">
        <f t="shared" si="4"/>
        <v>0.16971696540015438</v>
      </c>
      <c r="I46" s="345">
        <f t="shared" si="2"/>
        <v>0.23854068846400961</v>
      </c>
      <c r="J46" s="291">
        <f t="shared" si="3"/>
        <v>0.23812356532159099</v>
      </c>
    </row>
    <row r="47" spans="1:10">
      <c r="A47" s="47" t="s">
        <v>1086</v>
      </c>
      <c r="B47" s="367">
        <v>3267.6863294023551</v>
      </c>
      <c r="C47" s="167">
        <v>0.15474359764500001</v>
      </c>
      <c r="D47" s="360">
        <f t="shared" si="0"/>
        <v>3267.8410730000001</v>
      </c>
      <c r="E47" s="1127">
        <v>744</v>
      </c>
      <c r="F47" s="167">
        <v>0</v>
      </c>
      <c r="G47" s="1129">
        <f t="shared" si="1"/>
        <v>744</v>
      </c>
      <c r="H47" s="380">
        <f t="shared" si="4"/>
        <v>0.22768403237041243</v>
      </c>
      <c r="I47" s="345">
        <f t="shared" si="2"/>
        <v>0</v>
      </c>
      <c r="J47" s="291">
        <f t="shared" si="3"/>
        <v>0.22767325074257061</v>
      </c>
    </row>
    <row r="48" spans="1:10">
      <c r="A48" s="47" t="s">
        <v>1087</v>
      </c>
      <c r="B48" s="367">
        <v>3.8801087583160552</v>
      </c>
      <c r="C48" s="167">
        <v>2921.0338972416839</v>
      </c>
      <c r="D48" s="360">
        <f t="shared" si="0"/>
        <v>2924.914006</v>
      </c>
      <c r="E48" s="1127">
        <v>0</v>
      </c>
      <c r="F48" s="167">
        <v>493</v>
      </c>
      <c r="G48" s="1129">
        <f t="shared" si="1"/>
        <v>493</v>
      </c>
      <c r="H48" s="380">
        <f t="shared" si="4"/>
        <v>0</v>
      </c>
      <c r="I48" s="345">
        <f t="shared" si="2"/>
        <v>0.16877585722833863</v>
      </c>
      <c r="J48" s="291">
        <f t="shared" si="3"/>
        <v>0.1685519639171231</v>
      </c>
    </row>
    <row r="49" spans="1:10">
      <c r="A49" s="47" t="s">
        <v>1088</v>
      </c>
      <c r="B49" s="367">
        <v>0</v>
      </c>
      <c r="C49" s="167">
        <v>129.30343500000001</v>
      </c>
      <c r="D49" s="360">
        <f t="shared" si="0"/>
        <v>129.30343500000001</v>
      </c>
      <c r="E49" s="1127">
        <v>0</v>
      </c>
      <c r="F49" s="167">
        <v>3</v>
      </c>
      <c r="G49" s="1129">
        <f t="shared" si="1"/>
        <v>3</v>
      </c>
      <c r="H49" s="380" t="s">
        <v>1010</v>
      </c>
      <c r="I49" s="345">
        <f t="shared" si="2"/>
        <v>2.320123978144896E-2</v>
      </c>
      <c r="J49" s="291">
        <f t="shared" si="3"/>
        <v>2.320123978144896E-2</v>
      </c>
    </row>
    <row r="50" spans="1:10">
      <c r="A50" s="47" t="s">
        <v>1089</v>
      </c>
      <c r="B50" s="367">
        <v>129.07483081315195</v>
      </c>
      <c r="C50" s="167">
        <v>1448.008777186848</v>
      </c>
      <c r="D50" s="360">
        <f t="shared" si="0"/>
        <v>1577.0836079999999</v>
      </c>
      <c r="E50" s="1127">
        <v>17</v>
      </c>
      <c r="F50" s="167">
        <v>210</v>
      </c>
      <c r="G50" s="1129">
        <f t="shared" si="1"/>
        <v>227</v>
      </c>
      <c r="H50" s="380">
        <f t="shared" si="4"/>
        <v>0.13170654490036954</v>
      </c>
      <c r="I50" s="345">
        <f t="shared" si="2"/>
        <v>0.14502674521627024</v>
      </c>
      <c r="J50" s="291">
        <f t="shared" si="3"/>
        <v>0.14393656674161565</v>
      </c>
    </row>
    <row r="51" spans="1:10">
      <c r="A51" s="47" t="s">
        <v>1090</v>
      </c>
      <c r="B51" s="367">
        <v>0</v>
      </c>
      <c r="C51" s="167">
        <v>2294.9698989999997</v>
      </c>
      <c r="D51" s="360">
        <f t="shared" si="0"/>
        <v>2294.9698989999997</v>
      </c>
      <c r="E51" s="1127">
        <v>0</v>
      </c>
      <c r="F51" s="167">
        <v>377</v>
      </c>
      <c r="G51" s="1129">
        <f t="shared" si="1"/>
        <v>377</v>
      </c>
      <c r="H51" s="380" t="s">
        <v>1010</v>
      </c>
      <c r="I51" s="345">
        <f t="shared" si="2"/>
        <v>0.16427230708527915</v>
      </c>
      <c r="J51" s="291">
        <f t="shared" si="3"/>
        <v>0.16427230708527915</v>
      </c>
    </row>
    <row r="52" spans="1:10">
      <c r="A52" s="47" t="s">
        <v>1091</v>
      </c>
      <c r="B52" s="367">
        <v>5391.2141004641398</v>
      </c>
      <c r="C52" s="167">
        <v>0.10747553586</v>
      </c>
      <c r="D52" s="360">
        <f t="shared" si="0"/>
        <v>5391.3215760000003</v>
      </c>
      <c r="E52" s="1127">
        <v>1062</v>
      </c>
      <c r="F52" s="167">
        <v>0</v>
      </c>
      <c r="G52" s="1129">
        <f t="shared" si="1"/>
        <v>1062</v>
      </c>
      <c r="H52" s="380">
        <f t="shared" si="4"/>
        <v>0.19698716842066621</v>
      </c>
      <c r="I52" s="345">
        <f t="shared" si="2"/>
        <v>0</v>
      </c>
      <c r="J52" s="291">
        <f t="shared" si="3"/>
        <v>0.19698324149826227</v>
      </c>
    </row>
    <row r="53" spans="1:10" ht="13" thickBot="1">
      <c r="A53" s="135" t="s">
        <v>1092</v>
      </c>
      <c r="B53" s="371">
        <v>2654.0456935175039</v>
      </c>
      <c r="C53" s="169">
        <v>25.460310482495998</v>
      </c>
      <c r="D53" s="379">
        <f t="shared" si="0"/>
        <v>2679.5060039999998</v>
      </c>
      <c r="E53" s="1128">
        <v>654</v>
      </c>
      <c r="F53" s="169">
        <v>9</v>
      </c>
      <c r="G53" s="1130">
        <f t="shared" si="1"/>
        <v>663</v>
      </c>
      <c r="H53" s="381">
        <f t="shared" si="4"/>
        <v>0.24641625485099689</v>
      </c>
      <c r="I53" s="346">
        <f t="shared" si="2"/>
        <v>0.35349136870061004</v>
      </c>
      <c r="J53" s="347">
        <f t="shared" si="3"/>
        <v>0.24743366837404557</v>
      </c>
    </row>
    <row r="54" spans="1:10" ht="13.5" thickBot="1">
      <c r="A54" s="378" t="s">
        <v>9</v>
      </c>
      <c r="B54" s="375">
        <f>SUM(B6:B53)</f>
        <v>244745.21438571039</v>
      </c>
      <c r="C54" s="171">
        <f t="shared" ref="C54:F54" si="5">SUM(C6:C53)</f>
        <v>70093.663922289561</v>
      </c>
      <c r="D54" s="376">
        <f t="shared" si="5"/>
        <v>314838.87830799998</v>
      </c>
      <c r="E54" s="375">
        <f t="shared" si="5"/>
        <v>45668</v>
      </c>
      <c r="F54" s="171">
        <f t="shared" si="5"/>
        <v>11244</v>
      </c>
      <c r="G54" s="376">
        <f>SUM(G6:G53)</f>
        <v>56912</v>
      </c>
      <c r="H54" s="382">
        <f t="shared" si="4"/>
        <v>0.18659404685244932</v>
      </c>
      <c r="I54" s="348">
        <f t="shared" si="2"/>
        <v>0.1604139286036729</v>
      </c>
      <c r="J54" s="349">
        <f t="shared" si="3"/>
        <v>0.18076547695079842</v>
      </c>
    </row>
    <row r="56" spans="1:10">
      <c r="A56" s="1656" t="s">
        <v>1242</v>
      </c>
      <c r="B56" s="1442"/>
      <c r="C56" s="1442"/>
      <c r="D56" s="1442"/>
      <c r="E56" s="1442"/>
      <c r="F56" s="1442"/>
      <c r="G56" s="1442"/>
      <c r="H56" s="1442"/>
      <c r="I56" s="1442"/>
      <c r="J56" s="1442"/>
    </row>
    <row r="57" spans="1:10" ht="14.5">
      <c r="A57" s="1657" t="s">
        <v>1243</v>
      </c>
      <c r="B57" s="1657"/>
      <c r="C57" s="1657"/>
      <c r="D57" s="1657"/>
      <c r="E57" s="1657"/>
      <c r="F57" s="1657"/>
      <c r="G57" s="1657"/>
      <c r="H57" s="1657"/>
      <c r="I57" s="1657"/>
      <c r="J57" s="1657"/>
    </row>
    <row r="58" spans="1:10" ht="16.5" customHeight="1">
      <c r="A58" s="1678"/>
      <c r="B58" s="1678"/>
      <c r="C58" s="1678"/>
      <c r="D58" s="1678"/>
      <c r="E58" s="1678"/>
      <c r="F58" s="1678"/>
      <c r="G58" s="1678"/>
      <c r="H58" s="1678"/>
      <c r="I58" s="1678"/>
      <c r="J58" s="1678"/>
    </row>
    <row r="59" spans="1:10" ht="28.5" customHeight="1">
      <c r="A59" s="1678" t="s">
        <v>668</v>
      </c>
      <c r="B59" s="1678"/>
      <c r="C59" s="1678"/>
      <c r="D59" s="1678"/>
      <c r="E59" s="1678"/>
      <c r="F59" s="1678"/>
      <c r="G59" s="1678"/>
      <c r="H59" s="1678"/>
      <c r="I59" s="1678"/>
      <c r="J59" s="1678"/>
    </row>
    <row r="61" spans="1:10">
      <c r="A61" s="196"/>
    </row>
    <row r="64" spans="1:10">
      <c r="H64" t="s">
        <v>1096</v>
      </c>
    </row>
  </sheetData>
  <mergeCells count="11">
    <mergeCell ref="A59:J59"/>
    <mergeCell ref="A56:J56"/>
    <mergeCell ref="A57:J57"/>
    <mergeCell ref="A58:J58"/>
    <mergeCell ref="A1:J1"/>
    <mergeCell ref="A2:J2"/>
    <mergeCell ref="A3:J3"/>
    <mergeCell ref="A4:A5"/>
    <mergeCell ref="B4:D4"/>
    <mergeCell ref="E4:G4"/>
    <mergeCell ref="H4:J4"/>
  </mergeCells>
  <printOptions headings="1"/>
  <pageMargins left="0.7" right="0.7" top="0.75" bottom="0.75" header="0.3" footer="0.3"/>
  <pageSetup scale="77" orientation="portrait" r:id="rId1"/>
  <customProperties>
    <customPr name="_pios_id" r:id="rId2"/>
  </customPropertie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A16A7-2D2A-4BAD-B5D5-7EE4250CED17}">
  <sheetPr>
    <pageSetUpPr fitToPage="1"/>
  </sheetPr>
  <dimension ref="A1:K21"/>
  <sheetViews>
    <sheetView tabSelected="1" view="pageBreakPreview" zoomScale="90" zoomScaleNormal="80" zoomScaleSheetLayoutView="90" workbookViewId="0">
      <selection activeCell="A20" sqref="A20:M20"/>
    </sheetView>
  </sheetViews>
  <sheetFormatPr defaultColWidth="8.54296875" defaultRowHeight="12.5"/>
  <cols>
    <col min="1" max="1" width="15.54296875" customWidth="1"/>
    <col min="2" max="2" width="16.453125" customWidth="1"/>
    <col min="3" max="4" width="16.54296875" customWidth="1"/>
    <col min="5" max="5" width="14.54296875" customWidth="1"/>
    <col min="6" max="6" width="16.453125" customWidth="1"/>
    <col min="7" max="7" width="18.453125" style="148" customWidth="1"/>
    <col min="8" max="8" width="19.54296875" customWidth="1"/>
    <col min="9" max="9" width="12.453125" style="5" bestFit="1" customWidth="1"/>
    <col min="10" max="11" width="8.54296875" style="5"/>
  </cols>
  <sheetData>
    <row r="1" spans="1:11" ht="15.5">
      <c r="A1" s="1410" t="s">
        <v>1244</v>
      </c>
      <c r="B1" s="1410"/>
      <c r="C1" s="1410"/>
      <c r="D1" s="1410"/>
      <c r="E1" s="1410"/>
      <c r="F1" s="1410"/>
      <c r="G1" s="1410"/>
      <c r="H1" s="1410"/>
    </row>
    <row r="2" spans="1:11" ht="15.5">
      <c r="A2" s="1412" t="s">
        <v>1</v>
      </c>
      <c r="B2" s="1679"/>
      <c r="C2" s="1679"/>
      <c r="D2" s="1679"/>
      <c r="E2" s="1679"/>
      <c r="F2" s="1679"/>
      <c r="G2" s="1679"/>
      <c r="H2" s="1679"/>
    </row>
    <row r="3" spans="1:11" ht="16" thickBot="1">
      <c r="A3" s="1433" t="s">
        <v>1255</v>
      </c>
      <c r="B3" s="1679"/>
      <c r="C3" s="1679"/>
      <c r="D3" s="1679"/>
      <c r="E3" s="1679"/>
      <c r="F3" s="1679"/>
      <c r="G3" s="1679"/>
      <c r="H3" s="1679"/>
    </row>
    <row r="4" spans="1:11" ht="39">
      <c r="A4" s="244" t="s">
        <v>655</v>
      </c>
      <c r="B4" s="245" t="s">
        <v>1245</v>
      </c>
      <c r="C4" s="245" t="s">
        <v>1246</v>
      </c>
      <c r="D4" s="245" t="s">
        <v>1100</v>
      </c>
      <c r="E4" s="245" t="s">
        <v>1101</v>
      </c>
      <c r="F4" s="245" t="s">
        <v>1247</v>
      </c>
      <c r="G4" s="246" t="s">
        <v>1103</v>
      </c>
      <c r="H4" s="241" t="s">
        <v>1104</v>
      </c>
      <c r="I4" s="7"/>
      <c r="J4" s="7"/>
    </row>
    <row r="5" spans="1:11" s="5" customFormat="1">
      <c r="A5" s="183" t="s">
        <v>640</v>
      </c>
      <c r="B5" s="163">
        <v>50102</v>
      </c>
      <c r="C5" s="167">
        <v>488</v>
      </c>
      <c r="D5" s="184">
        <f t="shared" ref="D5" si="0">C5/B5</f>
        <v>9.7401301345255674E-3</v>
      </c>
      <c r="E5" s="167">
        <v>78</v>
      </c>
      <c r="F5" s="167">
        <v>410</v>
      </c>
      <c r="G5" s="184">
        <f>E5/C5</f>
        <v>0.1598360655737705</v>
      </c>
      <c r="H5" s="185">
        <f>F5/B5</f>
        <v>8.1833060556464818E-3</v>
      </c>
      <c r="I5" s="198"/>
      <c r="J5" s="186"/>
    </row>
    <row r="6" spans="1:11">
      <c r="A6" s="183" t="s">
        <v>641</v>
      </c>
      <c r="B6" s="167">
        <v>51193</v>
      </c>
      <c r="C6" s="167">
        <v>686</v>
      </c>
      <c r="D6" s="184">
        <f t="shared" ref="D6:D11" si="1">C6/B6</f>
        <v>1.3400269568105014E-2</v>
      </c>
      <c r="E6" s="167">
        <v>98</v>
      </c>
      <c r="F6" s="167">
        <v>588</v>
      </c>
      <c r="G6" s="184">
        <f>E6/C6</f>
        <v>0.14285714285714285</v>
      </c>
      <c r="H6" s="185">
        <f>F6/B6</f>
        <v>1.1485945344090013E-2</v>
      </c>
      <c r="I6" s="198"/>
      <c r="J6" s="186"/>
    </row>
    <row r="7" spans="1:11">
      <c r="A7" s="183" t="s">
        <v>642</v>
      </c>
      <c r="B7" s="167">
        <v>52462</v>
      </c>
      <c r="C7" s="167">
        <v>465</v>
      </c>
      <c r="D7" s="184">
        <f t="shared" si="1"/>
        <v>8.8635583851168469E-3</v>
      </c>
      <c r="E7" s="167">
        <v>45</v>
      </c>
      <c r="F7" s="167">
        <v>420</v>
      </c>
      <c r="G7" s="184">
        <f>E7/C7</f>
        <v>9.6774193548387094E-2</v>
      </c>
      <c r="H7" s="185">
        <f>F7/B7</f>
        <v>8.0057946704281194E-3</v>
      </c>
      <c r="I7" s="199"/>
      <c r="J7" s="186"/>
    </row>
    <row r="8" spans="1:11">
      <c r="A8" s="183" t="s">
        <v>643</v>
      </c>
      <c r="B8" s="167">
        <v>53544</v>
      </c>
      <c r="C8" s="167">
        <v>604</v>
      </c>
      <c r="D8" s="184">
        <f t="shared" si="1"/>
        <v>1.1280442253100254E-2</v>
      </c>
      <c r="E8" s="167">
        <v>68</v>
      </c>
      <c r="F8" s="167">
        <v>437</v>
      </c>
      <c r="G8" s="184">
        <f>E8/C8</f>
        <v>0.11258278145695365</v>
      </c>
      <c r="H8" s="185">
        <f>F8/B8</f>
        <v>8.1615120274914094E-3</v>
      </c>
      <c r="I8" s="199"/>
      <c r="J8" s="186"/>
    </row>
    <row r="9" spans="1:11">
      <c r="A9" s="183" t="s">
        <v>644</v>
      </c>
      <c r="B9" s="167">
        <v>54164</v>
      </c>
      <c r="C9" s="167">
        <v>489</v>
      </c>
      <c r="D9" s="184">
        <f t="shared" si="1"/>
        <v>9.028136769810206E-3</v>
      </c>
      <c r="E9" s="167" t="s">
        <v>203</v>
      </c>
      <c r="F9" s="167" t="s">
        <v>203</v>
      </c>
      <c r="G9" s="184" t="s">
        <v>203</v>
      </c>
      <c r="H9" s="185" t="s">
        <v>203</v>
      </c>
      <c r="I9" s="711"/>
    </row>
    <row r="10" spans="1:11">
      <c r="A10" s="183" t="s">
        <v>645</v>
      </c>
      <c r="B10" s="167">
        <v>55512</v>
      </c>
      <c r="C10" s="167">
        <v>505</v>
      </c>
      <c r="D10" s="184">
        <f t="shared" si="1"/>
        <v>9.0971321516068598E-3</v>
      </c>
      <c r="E10" s="167" t="s">
        <v>203</v>
      </c>
      <c r="F10" s="167" t="s">
        <v>203</v>
      </c>
      <c r="G10" s="184" t="s">
        <v>203</v>
      </c>
      <c r="H10" s="185" t="s">
        <v>203</v>
      </c>
      <c r="I10" s="711"/>
    </row>
    <row r="11" spans="1:11">
      <c r="A11" s="183" t="s">
        <v>646</v>
      </c>
      <c r="B11" s="167">
        <v>56912</v>
      </c>
      <c r="C11" s="167">
        <v>527</v>
      </c>
      <c r="D11" s="184">
        <f t="shared" si="1"/>
        <v>9.2599100365476517E-3</v>
      </c>
      <c r="E11" s="167" t="s">
        <v>203</v>
      </c>
      <c r="F11" s="167" t="s">
        <v>203</v>
      </c>
      <c r="G11" s="184" t="s">
        <v>203</v>
      </c>
      <c r="H11" s="185" t="s">
        <v>203</v>
      </c>
      <c r="I11" s="711"/>
    </row>
    <row r="12" spans="1:11">
      <c r="A12" s="183" t="s">
        <v>647</v>
      </c>
      <c r="B12" s="167"/>
      <c r="C12" s="167"/>
      <c r="D12" s="184"/>
      <c r="E12" s="167"/>
      <c r="F12" s="167"/>
      <c r="G12" s="184"/>
      <c r="H12" s="185"/>
      <c r="I12" s="199"/>
      <c r="J12" s="201"/>
    </row>
    <row r="13" spans="1:11">
      <c r="A13" s="183" t="s">
        <v>648</v>
      </c>
      <c r="B13" s="167"/>
      <c r="C13" s="167"/>
      <c r="D13" s="184"/>
      <c r="E13" s="167"/>
      <c r="F13" s="167"/>
      <c r="G13" s="184"/>
      <c r="H13" s="185"/>
      <c r="I13" s="202"/>
      <c r="J13" s="201"/>
      <c r="K13" s="201"/>
    </row>
    <row r="14" spans="1:11">
      <c r="A14" s="183" t="s">
        <v>656</v>
      </c>
      <c r="B14" s="167"/>
      <c r="C14" s="167"/>
      <c r="D14" s="184"/>
      <c r="E14" s="167"/>
      <c r="F14" s="167"/>
      <c r="G14" s="184"/>
      <c r="H14" s="185"/>
      <c r="I14" s="200"/>
    </row>
    <row r="15" spans="1:11">
      <c r="A15" s="183" t="s">
        <v>650</v>
      </c>
      <c r="B15" s="167"/>
      <c r="C15" s="167"/>
      <c r="D15" s="184"/>
      <c r="E15" s="167"/>
      <c r="F15" s="167"/>
      <c r="G15" s="184"/>
      <c r="H15" s="185"/>
      <c r="I15" s="200"/>
    </row>
    <row r="16" spans="1:11" ht="13" thickBot="1">
      <c r="A16" s="187" t="s">
        <v>651</v>
      </c>
      <c r="B16" s="169"/>
      <c r="C16" s="169"/>
      <c r="D16" s="184"/>
      <c r="E16" s="169"/>
      <c r="F16" s="169"/>
      <c r="G16" s="184"/>
      <c r="H16" s="185"/>
      <c r="I16" s="200"/>
    </row>
    <row r="17" spans="1:9" ht="13.5" thickBot="1">
      <c r="A17" s="170" t="s">
        <v>652</v>
      </c>
      <c r="B17" s="171">
        <f>B11</f>
        <v>56912</v>
      </c>
      <c r="C17" s="171">
        <f>SUM(C5:C16)</f>
        <v>3764</v>
      </c>
      <c r="D17" s="172">
        <f t="shared" ref="D17" si="2">C17/B17</f>
        <v>6.6137194264829918E-2</v>
      </c>
      <c r="E17" s="171">
        <f>SUM(E5:E16)</f>
        <v>289</v>
      </c>
      <c r="F17" s="171">
        <f>SUM(F5:F16)</f>
        <v>1855</v>
      </c>
      <c r="G17" s="172">
        <f>E17/(SUM(C5:C8))</f>
        <v>0.12884529647793133</v>
      </c>
      <c r="H17" s="173">
        <f>F17/B17</f>
        <v>3.2594180489176269E-2</v>
      </c>
      <c r="I17" s="199"/>
    </row>
    <row r="18" spans="1:9" ht="15.5">
      <c r="A18" s="292"/>
      <c r="B18" s="292"/>
      <c r="C18" s="292"/>
      <c r="D18" s="292"/>
      <c r="E18" s="292"/>
      <c r="F18" s="292"/>
      <c r="G18" s="295"/>
      <c r="H18" s="292"/>
    </row>
    <row r="19" spans="1:9" ht="25.5" customHeight="1">
      <c r="A19" s="1569" t="s">
        <v>1105</v>
      </c>
      <c r="B19" s="1569"/>
      <c r="C19" s="1569"/>
      <c r="D19" s="1569"/>
      <c r="E19" s="1569"/>
      <c r="F19" s="1569"/>
      <c r="G19" s="1569"/>
      <c r="H19" s="1569"/>
    </row>
    <row r="20" spans="1:9">
      <c r="A20" s="1681" t="s">
        <v>1248</v>
      </c>
      <c r="B20" s="1643"/>
      <c r="C20" s="1643"/>
      <c r="D20" s="1643"/>
      <c r="E20" s="1643"/>
      <c r="F20" s="1643"/>
      <c r="G20" s="1643"/>
      <c r="H20" s="1643"/>
    </row>
    <row r="21" spans="1:9">
      <c r="A21" s="1408" t="s">
        <v>1249</v>
      </c>
      <c r="B21" s="1408"/>
      <c r="C21" s="1408"/>
      <c r="D21" s="1408"/>
      <c r="E21" s="1408"/>
      <c r="F21" s="1408"/>
      <c r="G21" s="1408"/>
      <c r="H21" s="1408"/>
    </row>
  </sheetData>
  <mergeCells count="6">
    <mergeCell ref="A21:H21"/>
    <mergeCell ref="A1:H1"/>
    <mergeCell ref="A2:H2"/>
    <mergeCell ref="A3:H3"/>
    <mergeCell ref="A19:H19"/>
    <mergeCell ref="A20:H20"/>
  </mergeCells>
  <printOptions headings="1"/>
  <pageMargins left="0.7" right="0.7" top="0.75" bottom="0.75" header="0.3" footer="0.3"/>
  <pageSetup scale="67" orientation="portrait" r:id="rId1"/>
  <customProperties>
    <customPr name="_pios_id" r:id="rId2"/>
  </customProperties>
  <ignoredErrors>
    <ignoredError sqref="D17"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55AB6-F252-40D3-BE7A-B57CB42A5678}">
  <sheetPr>
    <pageSetUpPr fitToPage="1"/>
  </sheetPr>
  <dimension ref="A1:K136"/>
  <sheetViews>
    <sheetView tabSelected="1" view="pageBreakPreview" zoomScale="110" zoomScaleNormal="85" zoomScaleSheetLayoutView="110" workbookViewId="0">
      <selection activeCell="A20" sqref="A20:M20"/>
    </sheetView>
  </sheetViews>
  <sheetFormatPr defaultColWidth="9.453125" defaultRowHeight="12.5"/>
  <cols>
    <col min="1" max="1" width="52.54296875" customWidth="1"/>
    <col min="2" max="2" width="9.453125" style="5" customWidth="1"/>
    <col min="3" max="3" width="8.453125" style="5" customWidth="1"/>
    <col min="4" max="4" width="13.453125" style="5" bestFit="1" customWidth="1"/>
    <col min="5" max="5" width="13" customWidth="1"/>
    <col min="6" max="6" width="13.453125" customWidth="1"/>
    <col min="7" max="7" width="10.54296875" customWidth="1"/>
    <col min="8" max="8" width="14.453125" customWidth="1"/>
    <col min="9" max="9" width="15" bestFit="1" customWidth="1"/>
    <col min="10" max="10" width="13.54296875" customWidth="1"/>
    <col min="11" max="11" width="5.453125" style="93" customWidth="1"/>
  </cols>
  <sheetData>
    <row r="1" spans="1:11" ht="15.5">
      <c r="A1" s="1410" t="s">
        <v>65</v>
      </c>
      <c r="B1" s="1410"/>
      <c r="C1" s="1410"/>
      <c r="D1" s="1410"/>
      <c r="E1" s="1410"/>
      <c r="F1" s="1410"/>
      <c r="G1" s="1410"/>
      <c r="H1" s="1410"/>
      <c r="I1" s="1410"/>
      <c r="J1" s="1410"/>
      <c r="K1" s="558"/>
    </row>
    <row r="2" spans="1:11" ht="15.75" customHeight="1">
      <c r="A2" s="1410" t="s">
        <v>1</v>
      </c>
      <c r="B2" s="1410"/>
      <c r="C2" s="1410"/>
      <c r="D2" s="1410"/>
      <c r="E2" s="1410"/>
      <c r="F2" s="1410"/>
      <c r="G2" s="1410"/>
      <c r="H2" s="1410"/>
      <c r="I2" s="1410"/>
      <c r="J2" s="1410"/>
      <c r="K2" s="558"/>
    </row>
    <row r="3" spans="1:11" ht="15.75" customHeight="1">
      <c r="A3" s="1433" t="s">
        <v>1255</v>
      </c>
      <c r="B3" s="1433"/>
      <c r="C3" s="1433"/>
      <c r="D3" s="1433"/>
      <c r="E3" s="1433"/>
      <c r="F3" s="1433"/>
      <c r="G3" s="1433"/>
      <c r="H3" s="1433"/>
      <c r="I3" s="1433"/>
      <c r="J3" s="1433"/>
      <c r="K3" s="558"/>
    </row>
    <row r="4" spans="1:11" ht="15.75" customHeight="1" thickBot="1">
      <c r="A4" s="39"/>
      <c r="B4" s="1231"/>
      <c r="C4" s="1231"/>
      <c r="D4" s="1231"/>
      <c r="E4" s="5"/>
      <c r="F4" s="5"/>
      <c r="G4" s="5"/>
      <c r="H4" s="5"/>
      <c r="I4" s="5"/>
      <c r="J4" s="5"/>
      <c r="K4" s="558"/>
    </row>
    <row r="5" spans="1:11" ht="15.75" customHeight="1" thickBot="1">
      <c r="A5" s="558"/>
      <c r="B5" s="40"/>
      <c r="C5" s="40"/>
      <c r="D5" s="1452" t="s">
        <v>66</v>
      </c>
      <c r="E5" s="1452"/>
      <c r="F5" s="1452"/>
      <c r="G5" s="1452"/>
      <c r="H5" s="1452"/>
      <c r="I5" s="1452"/>
      <c r="J5" s="1453"/>
    </row>
    <row r="6" spans="1:11" ht="12.75" customHeight="1" thickBot="1">
      <c r="A6" s="132"/>
      <c r="B6" s="471"/>
      <c r="C6" s="471"/>
      <c r="D6" s="1254"/>
      <c r="E6" s="1454" t="s">
        <v>67</v>
      </c>
      <c r="F6" s="1454"/>
      <c r="G6" s="1454"/>
      <c r="H6" s="1454"/>
      <c r="I6" s="1454"/>
      <c r="J6" s="1455"/>
    </row>
    <row r="7" spans="1:11" ht="37.5" customHeight="1">
      <c r="A7" s="41" t="s">
        <v>68</v>
      </c>
      <c r="B7" s="610" t="s">
        <v>69</v>
      </c>
      <c r="C7" s="610" t="s">
        <v>70</v>
      </c>
      <c r="D7" s="42" t="s">
        <v>71</v>
      </c>
      <c r="E7" s="1255" t="s">
        <v>72</v>
      </c>
      <c r="F7" s="1255" t="s">
        <v>73</v>
      </c>
      <c r="G7" s="1255" t="s">
        <v>74</v>
      </c>
      <c r="H7" s="1255" t="s">
        <v>75</v>
      </c>
      <c r="I7" s="1256" t="s">
        <v>76</v>
      </c>
      <c r="J7" s="1255" t="s">
        <v>77</v>
      </c>
    </row>
    <row r="8" spans="1:11" ht="12.75" customHeight="1">
      <c r="A8" s="43" t="s">
        <v>28</v>
      </c>
      <c r="B8" s="576"/>
      <c r="C8" s="576"/>
      <c r="D8" s="472"/>
      <c r="E8" s="98"/>
      <c r="F8" s="98"/>
      <c r="G8" s="98"/>
      <c r="H8" s="98"/>
      <c r="I8" s="98"/>
      <c r="J8" s="98"/>
    </row>
    <row r="9" spans="1:11">
      <c r="A9" s="315" t="s">
        <v>78</v>
      </c>
      <c r="B9" s="474"/>
      <c r="C9" s="474"/>
      <c r="D9" s="473" t="s">
        <v>79</v>
      </c>
      <c r="E9" s="99" t="s">
        <v>853</v>
      </c>
      <c r="F9" s="99" t="s">
        <v>853</v>
      </c>
      <c r="G9" s="99" t="s">
        <v>853</v>
      </c>
      <c r="H9" s="99" t="s">
        <v>853</v>
      </c>
      <c r="I9" s="99" t="s">
        <v>853</v>
      </c>
      <c r="J9" s="105">
        <v>0</v>
      </c>
    </row>
    <row r="10" spans="1:11">
      <c r="A10" s="315" t="s">
        <v>80</v>
      </c>
      <c r="B10" s="474"/>
      <c r="C10" s="474"/>
      <c r="D10" s="473" t="s">
        <v>79</v>
      </c>
      <c r="E10" s="99" t="s">
        <v>853</v>
      </c>
      <c r="F10" s="99" t="s">
        <v>853</v>
      </c>
      <c r="G10" s="99" t="s">
        <v>853</v>
      </c>
      <c r="H10" s="99" t="s">
        <v>853</v>
      </c>
      <c r="I10" s="99" t="s">
        <v>853</v>
      </c>
      <c r="J10" s="105">
        <v>0</v>
      </c>
    </row>
    <row r="11" spans="1:11" ht="12.75" customHeight="1">
      <c r="A11" s="315" t="s">
        <v>81</v>
      </c>
      <c r="B11" s="474"/>
      <c r="C11" s="474"/>
      <c r="D11" s="473" t="s">
        <v>79</v>
      </c>
      <c r="E11" s="99" t="s">
        <v>853</v>
      </c>
      <c r="F11" s="99" t="s">
        <v>853</v>
      </c>
      <c r="G11" s="99" t="s">
        <v>853</v>
      </c>
      <c r="H11" s="99" t="s">
        <v>853</v>
      </c>
      <c r="I11" s="99" t="s">
        <v>853</v>
      </c>
      <c r="J11" s="105">
        <v>0</v>
      </c>
    </row>
    <row r="12" spans="1:11" ht="12.75" customHeight="1">
      <c r="A12" s="315" t="s">
        <v>82</v>
      </c>
      <c r="B12" s="474"/>
      <c r="C12" s="474" t="s">
        <v>83</v>
      </c>
      <c r="D12" s="473" t="s">
        <v>79</v>
      </c>
      <c r="E12" s="99">
        <v>1834</v>
      </c>
      <c r="F12" s="99">
        <v>338550</v>
      </c>
      <c r="G12" s="99">
        <v>60.938999999997755</v>
      </c>
      <c r="H12" s="99">
        <v>34254</v>
      </c>
      <c r="I12" s="99">
        <v>1822977</v>
      </c>
      <c r="J12" s="105">
        <v>3.2170727741396184E-2</v>
      </c>
      <c r="K12" s="30"/>
    </row>
    <row r="13" spans="1:11" ht="12.75" customHeight="1">
      <c r="A13" s="315" t="s">
        <v>84</v>
      </c>
      <c r="B13" s="474"/>
      <c r="C13" s="474" t="s">
        <v>83</v>
      </c>
      <c r="D13" s="473" t="s">
        <v>79</v>
      </c>
      <c r="E13" s="99">
        <v>0</v>
      </c>
      <c r="F13" s="99">
        <v>0</v>
      </c>
      <c r="G13" s="99">
        <v>0</v>
      </c>
      <c r="H13" s="99">
        <v>0</v>
      </c>
      <c r="I13" s="99">
        <v>0</v>
      </c>
      <c r="J13" s="105">
        <v>0</v>
      </c>
    </row>
    <row r="14" spans="1:11" ht="12.75" customHeight="1">
      <c r="A14" s="315" t="s">
        <v>85</v>
      </c>
      <c r="B14" s="474"/>
      <c r="C14" s="474" t="s">
        <v>83</v>
      </c>
      <c r="D14" s="473" t="s">
        <v>79</v>
      </c>
      <c r="E14" s="99">
        <v>0</v>
      </c>
      <c r="F14" s="99">
        <v>0</v>
      </c>
      <c r="G14" s="99">
        <v>0</v>
      </c>
      <c r="H14" s="99">
        <v>0</v>
      </c>
      <c r="I14" s="99">
        <v>0</v>
      </c>
      <c r="J14" s="105">
        <v>0</v>
      </c>
    </row>
    <row r="15" spans="1:11" ht="12.75" customHeight="1">
      <c r="A15" s="315" t="s">
        <v>86</v>
      </c>
      <c r="B15" s="474"/>
      <c r="C15" s="474" t="s">
        <v>83</v>
      </c>
      <c r="D15" s="473" t="s">
        <v>79</v>
      </c>
      <c r="E15" s="99">
        <v>7357</v>
      </c>
      <c r="F15" s="99">
        <v>4195903.1350001656</v>
      </c>
      <c r="G15" s="99">
        <v>587.42537800002447</v>
      </c>
      <c r="H15" s="99">
        <v>0</v>
      </c>
      <c r="I15" s="99">
        <v>9390577</v>
      </c>
      <c r="J15" s="105">
        <v>0.16571887412820727</v>
      </c>
    </row>
    <row r="16" spans="1:11" ht="13">
      <c r="A16" s="44" t="s">
        <v>32</v>
      </c>
      <c r="B16" s="577"/>
      <c r="C16" s="577"/>
      <c r="D16" s="98"/>
      <c r="E16" s="48"/>
      <c r="F16" s="48"/>
      <c r="G16" s="48"/>
      <c r="H16" s="48"/>
      <c r="I16" s="48"/>
      <c r="J16" s="535"/>
    </row>
    <row r="17" spans="1:10">
      <c r="A17" s="47" t="s">
        <v>87</v>
      </c>
      <c r="B17" s="474"/>
      <c r="C17" s="474"/>
      <c r="D17" s="474" t="s">
        <v>88</v>
      </c>
      <c r="E17" s="99" t="s">
        <v>853</v>
      </c>
      <c r="F17" s="99" t="s">
        <v>853</v>
      </c>
      <c r="G17" s="99" t="s">
        <v>853</v>
      </c>
      <c r="H17" s="99" t="s">
        <v>853</v>
      </c>
      <c r="I17" s="99" t="s">
        <v>853</v>
      </c>
      <c r="J17" s="105">
        <v>0</v>
      </c>
    </row>
    <row r="18" spans="1:10">
      <c r="A18" s="315" t="s">
        <v>89</v>
      </c>
      <c r="B18" s="474" t="s">
        <v>83</v>
      </c>
      <c r="C18" s="474"/>
      <c r="D18" s="474" t="s">
        <v>79</v>
      </c>
      <c r="E18" s="99" t="s">
        <v>853</v>
      </c>
      <c r="F18" s="99" t="s">
        <v>853</v>
      </c>
      <c r="G18" s="99" t="s">
        <v>853</v>
      </c>
      <c r="H18" s="99" t="s">
        <v>853</v>
      </c>
      <c r="I18" s="99" t="s">
        <v>853</v>
      </c>
      <c r="J18" s="105">
        <v>0</v>
      </c>
    </row>
    <row r="19" spans="1:10">
      <c r="A19" s="47" t="s">
        <v>90</v>
      </c>
      <c r="B19" s="474"/>
      <c r="C19" s="474" t="s">
        <v>83</v>
      </c>
      <c r="D19" s="474" t="s">
        <v>79</v>
      </c>
      <c r="E19" s="99" t="s">
        <v>853</v>
      </c>
      <c r="F19" s="99" t="s">
        <v>853</v>
      </c>
      <c r="G19" s="99" t="s">
        <v>853</v>
      </c>
      <c r="H19" s="99" t="s">
        <v>853</v>
      </c>
      <c r="I19" s="99" t="s">
        <v>853</v>
      </c>
      <c r="J19" s="105">
        <v>0</v>
      </c>
    </row>
    <row r="20" spans="1:10">
      <c r="A20" s="47" t="s">
        <v>91</v>
      </c>
      <c r="B20" s="474"/>
      <c r="C20" s="474" t="s">
        <v>83</v>
      </c>
      <c r="D20" s="474" t="s">
        <v>79</v>
      </c>
      <c r="E20" s="99" t="s">
        <v>853</v>
      </c>
      <c r="F20" s="99" t="s">
        <v>853</v>
      </c>
      <c r="G20" s="99" t="s">
        <v>853</v>
      </c>
      <c r="H20" s="99" t="s">
        <v>853</v>
      </c>
      <c r="I20" s="99" t="s">
        <v>853</v>
      </c>
      <c r="J20" s="105">
        <v>0</v>
      </c>
    </row>
    <row r="21" spans="1:10" ht="13.5" customHeight="1">
      <c r="A21" s="47" t="s">
        <v>92</v>
      </c>
      <c r="B21" s="474"/>
      <c r="C21" s="474" t="s">
        <v>83</v>
      </c>
      <c r="D21" s="474" t="s">
        <v>79</v>
      </c>
      <c r="E21" s="99" t="s">
        <v>853</v>
      </c>
      <c r="F21" s="99" t="s">
        <v>853</v>
      </c>
      <c r="G21" s="99" t="s">
        <v>853</v>
      </c>
      <c r="H21" s="99" t="s">
        <v>853</v>
      </c>
      <c r="I21" s="99" t="s">
        <v>853</v>
      </c>
      <c r="J21" s="105">
        <v>0</v>
      </c>
    </row>
    <row r="22" spans="1:10" ht="13.5" customHeight="1">
      <c r="A22" s="47" t="s">
        <v>93</v>
      </c>
      <c r="B22" s="474"/>
      <c r="C22" s="474" t="s">
        <v>83</v>
      </c>
      <c r="D22" s="474" t="s">
        <v>79</v>
      </c>
      <c r="E22" s="99">
        <v>13</v>
      </c>
      <c r="F22" s="99">
        <v>22242.458999999999</v>
      </c>
      <c r="G22" s="99">
        <v>11.471949999999998</v>
      </c>
      <c r="H22" s="99">
        <v>0</v>
      </c>
      <c r="I22" s="99">
        <v>52346</v>
      </c>
      <c r="J22" s="1030">
        <v>9.2376860177123706E-4</v>
      </c>
    </row>
    <row r="23" spans="1:10" ht="13.5" customHeight="1">
      <c r="A23" s="47" t="s">
        <v>94</v>
      </c>
      <c r="B23" s="474" t="s">
        <v>83</v>
      </c>
      <c r="C23" s="474"/>
      <c r="D23" s="474" t="s">
        <v>88</v>
      </c>
      <c r="E23" s="99">
        <v>0</v>
      </c>
      <c r="F23" s="99">
        <v>0</v>
      </c>
      <c r="G23" s="99">
        <v>0</v>
      </c>
      <c r="H23" s="99">
        <v>0</v>
      </c>
      <c r="I23" s="99">
        <v>0</v>
      </c>
      <c r="J23" s="105">
        <v>0</v>
      </c>
    </row>
    <row r="24" spans="1:10" ht="13.5" customHeight="1">
      <c r="A24" s="315" t="s">
        <v>95</v>
      </c>
      <c r="B24" s="474"/>
      <c r="C24" s="474" t="s">
        <v>83</v>
      </c>
      <c r="D24" s="474" t="s">
        <v>88</v>
      </c>
      <c r="E24" s="99">
        <v>17931</v>
      </c>
      <c r="F24" s="99">
        <v>123425.64700000139</v>
      </c>
      <c r="G24" s="99">
        <v>17.279757999999926</v>
      </c>
      <c r="H24" s="99">
        <v>86020.555899994913</v>
      </c>
      <c r="I24" s="99">
        <v>1393117</v>
      </c>
      <c r="J24" s="1030">
        <v>2.4584834432310788E-2</v>
      </c>
    </row>
    <row r="25" spans="1:10" ht="13.5" customHeight="1">
      <c r="A25" s="315" t="s">
        <v>96</v>
      </c>
      <c r="B25" s="474"/>
      <c r="C25" s="474"/>
      <c r="D25" s="474" t="s">
        <v>88</v>
      </c>
      <c r="E25" s="99">
        <v>0</v>
      </c>
      <c r="F25" s="99">
        <v>0</v>
      </c>
      <c r="G25" s="99">
        <v>0</v>
      </c>
      <c r="H25" s="99">
        <v>0</v>
      </c>
      <c r="I25" s="99">
        <v>0</v>
      </c>
      <c r="J25" s="105">
        <v>0</v>
      </c>
    </row>
    <row r="26" spans="1:10" ht="13.5" customHeight="1">
      <c r="A26" s="315" t="s">
        <v>97</v>
      </c>
      <c r="B26" s="474"/>
      <c r="C26" s="474" t="s">
        <v>83</v>
      </c>
      <c r="D26" s="474" t="s">
        <v>79</v>
      </c>
      <c r="E26" s="99">
        <v>0</v>
      </c>
      <c r="F26" s="99">
        <v>0</v>
      </c>
      <c r="G26" s="99">
        <v>0</v>
      </c>
      <c r="H26" s="99">
        <v>0</v>
      </c>
      <c r="I26" s="99">
        <v>0</v>
      </c>
      <c r="J26" s="105">
        <v>0</v>
      </c>
    </row>
    <row r="27" spans="1:10">
      <c r="A27" s="47" t="s">
        <v>98</v>
      </c>
      <c r="B27" s="474" t="s">
        <v>83</v>
      </c>
      <c r="C27" s="474"/>
      <c r="D27" s="474" t="s">
        <v>79</v>
      </c>
      <c r="E27" s="99">
        <v>0</v>
      </c>
      <c r="F27" s="99">
        <v>0</v>
      </c>
      <c r="G27" s="99">
        <v>0</v>
      </c>
      <c r="H27" s="99">
        <v>0</v>
      </c>
      <c r="I27" s="99">
        <v>0</v>
      </c>
      <c r="J27" s="105">
        <v>0</v>
      </c>
    </row>
    <row r="28" spans="1:10">
      <c r="A28" s="47" t="s">
        <v>99</v>
      </c>
      <c r="B28" s="474" t="s">
        <v>83</v>
      </c>
      <c r="C28" s="474"/>
      <c r="D28" s="474" t="s">
        <v>79</v>
      </c>
      <c r="E28" s="99">
        <v>0</v>
      </c>
      <c r="F28" s="99">
        <v>0</v>
      </c>
      <c r="G28" s="99">
        <v>0</v>
      </c>
      <c r="H28" s="99">
        <v>0</v>
      </c>
      <c r="I28" s="99">
        <v>0</v>
      </c>
      <c r="J28" s="105">
        <v>0</v>
      </c>
    </row>
    <row r="29" spans="1:10">
      <c r="A29" s="47" t="s">
        <v>100</v>
      </c>
      <c r="B29" s="474" t="s">
        <v>83</v>
      </c>
      <c r="C29" s="474"/>
      <c r="D29" s="474" t="s">
        <v>79</v>
      </c>
      <c r="E29" s="99">
        <v>1016</v>
      </c>
      <c r="F29" s="99">
        <v>0</v>
      </c>
      <c r="G29" s="99">
        <v>0</v>
      </c>
      <c r="H29" s="99">
        <v>1812</v>
      </c>
      <c r="I29" s="99">
        <v>103181</v>
      </c>
      <c r="J29" s="1030">
        <v>1.8208720456072674E-3</v>
      </c>
    </row>
    <row r="30" spans="1:10">
      <c r="A30" s="315" t="s">
        <v>101</v>
      </c>
      <c r="B30" s="474"/>
      <c r="C30" s="474" t="s">
        <v>83</v>
      </c>
      <c r="D30" s="474" t="s">
        <v>79</v>
      </c>
      <c r="E30" s="99">
        <v>67</v>
      </c>
      <c r="F30" s="99">
        <v>0</v>
      </c>
      <c r="G30" s="99">
        <v>0</v>
      </c>
      <c r="H30" s="99">
        <v>522.99166332519155</v>
      </c>
      <c r="I30" s="99">
        <v>30391</v>
      </c>
      <c r="J30" s="1030">
        <v>5.3632085692182144E-4</v>
      </c>
    </row>
    <row r="31" spans="1:10">
      <c r="A31" s="315" t="s">
        <v>102</v>
      </c>
      <c r="B31" s="474"/>
      <c r="C31" s="474" t="s">
        <v>83</v>
      </c>
      <c r="D31" s="474" t="s">
        <v>79</v>
      </c>
      <c r="E31" s="99">
        <v>751</v>
      </c>
      <c r="F31" s="99">
        <v>0</v>
      </c>
      <c r="G31" s="99">
        <v>0</v>
      </c>
      <c r="H31" s="99">
        <v>5862.190136674908</v>
      </c>
      <c r="I31" s="99">
        <v>1791531</v>
      </c>
      <c r="J31" s="1030">
        <v>3.1615788921786313E-2</v>
      </c>
    </row>
    <row r="32" spans="1:10">
      <c r="A32" s="315" t="s">
        <v>103</v>
      </c>
      <c r="B32" s="474"/>
      <c r="C32" s="474" t="s">
        <v>83</v>
      </c>
      <c r="D32" s="474" t="s">
        <v>88</v>
      </c>
      <c r="E32" s="99">
        <v>491</v>
      </c>
      <c r="F32" s="99">
        <v>4617</v>
      </c>
      <c r="G32" s="99">
        <v>0</v>
      </c>
      <c r="H32" s="99">
        <v>1743.0765979999887</v>
      </c>
      <c r="I32" s="99">
        <v>17396</v>
      </c>
      <c r="J32" s="1030">
        <v>3.0699343973584304E-4</v>
      </c>
    </row>
    <row r="33" spans="1:11" ht="13">
      <c r="A33" s="44" t="s">
        <v>33</v>
      </c>
      <c r="B33" s="577"/>
      <c r="C33" s="577"/>
      <c r="D33" s="98"/>
      <c r="E33" s="48"/>
      <c r="F33" s="48"/>
      <c r="G33" s="48"/>
      <c r="H33" s="48"/>
      <c r="I33" s="48"/>
      <c r="J33" s="535"/>
    </row>
    <row r="34" spans="1:11">
      <c r="A34" s="315" t="s">
        <v>104</v>
      </c>
      <c r="B34" s="474"/>
      <c r="C34" s="474" t="s">
        <v>83</v>
      </c>
      <c r="D34" s="474" t="s">
        <v>88</v>
      </c>
      <c r="E34" s="99">
        <v>17985</v>
      </c>
      <c r="F34" s="99">
        <v>760288</v>
      </c>
      <c r="G34" s="99">
        <v>69.417599999981036</v>
      </c>
      <c r="H34" s="99">
        <v>68768</v>
      </c>
      <c r="I34" s="99">
        <v>6667428</v>
      </c>
      <c r="J34" s="105">
        <v>0.11766248884289909</v>
      </c>
    </row>
    <row r="35" spans="1:11">
      <c r="A35" s="315" t="s">
        <v>105</v>
      </c>
      <c r="B35" s="474"/>
      <c r="C35" s="474" t="s">
        <v>83</v>
      </c>
      <c r="D35" s="474" t="s">
        <v>88</v>
      </c>
      <c r="E35" s="99">
        <v>263</v>
      </c>
      <c r="F35" s="99">
        <v>61546.550999999963</v>
      </c>
      <c r="G35" s="99">
        <v>11.08622000000001</v>
      </c>
      <c r="H35" s="99">
        <v>10515.40100000002</v>
      </c>
      <c r="I35" s="99">
        <v>491936</v>
      </c>
      <c r="J35" s="105">
        <v>8.6813707041786432E-3</v>
      </c>
    </row>
    <row r="36" spans="1:11">
      <c r="A36" s="47" t="s">
        <v>438</v>
      </c>
      <c r="B36" s="474"/>
      <c r="C36" s="474" t="s">
        <v>83</v>
      </c>
      <c r="D36" s="474" t="s">
        <v>88</v>
      </c>
      <c r="E36" s="99">
        <v>0</v>
      </c>
      <c r="F36" s="99">
        <v>0</v>
      </c>
      <c r="G36" s="99">
        <v>0</v>
      </c>
      <c r="H36" s="99">
        <v>0</v>
      </c>
      <c r="I36" s="99">
        <v>0</v>
      </c>
      <c r="J36" s="105">
        <v>0</v>
      </c>
    </row>
    <row r="37" spans="1:11" s="4" customFormat="1">
      <c r="A37" s="315" t="s">
        <v>106</v>
      </c>
      <c r="B37" s="474"/>
      <c r="C37" s="474" t="s">
        <v>83</v>
      </c>
      <c r="D37" s="474" t="s">
        <v>88</v>
      </c>
      <c r="E37" s="99">
        <v>0</v>
      </c>
      <c r="F37" s="99">
        <v>0</v>
      </c>
      <c r="G37" s="99">
        <v>0</v>
      </c>
      <c r="H37" s="99">
        <v>0</v>
      </c>
      <c r="I37" s="99">
        <v>0</v>
      </c>
      <c r="J37" s="105">
        <v>0</v>
      </c>
      <c r="K37" s="93"/>
    </row>
    <row r="38" spans="1:11" s="4" customFormat="1">
      <c r="A38" s="315" t="s">
        <v>107</v>
      </c>
      <c r="B38" s="474"/>
      <c r="C38" s="474" t="s">
        <v>83</v>
      </c>
      <c r="D38" s="474" t="s">
        <v>88</v>
      </c>
      <c r="E38" s="99">
        <v>0</v>
      </c>
      <c r="F38" s="99">
        <v>0</v>
      </c>
      <c r="G38" s="99">
        <v>0</v>
      </c>
      <c r="H38" s="99">
        <v>0</v>
      </c>
      <c r="I38" s="99">
        <v>0</v>
      </c>
      <c r="J38" s="105">
        <v>0</v>
      </c>
      <c r="K38" s="93"/>
    </row>
    <row r="39" spans="1:11" s="4" customFormat="1">
      <c r="A39" s="315" t="s">
        <v>108</v>
      </c>
      <c r="B39" s="474"/>
      <c r="C39" s="474" t="s">
        <v>83</v>
      </c>
      <c r="D39" s="474" t="s">
        <v>88</v>
      </c>
      <c r="E39" s="99">
        <v>0</v>
      </c>
      <c r="F39" s="99">
        <v>0</v>
      </c>
      <c r="G39" s="99">
        <v>0</v>
      </c>
      <c r="H39" s="99">
        <v>0</v>
      </c>
      <c r="I39" s="99">
        <v>0</v>
      </c>
      <c r="J39" s="105">
        <v>0</v>
      </c>
      <c r="K39" s="93"/>
    </row>
    <row r="40" spans="1:11" s="4" customFormat="1">
      <c r="A40" s="315" t="s">
        <v>109</v>
      </c>
      <c r="B40" s="474"/>
      <c r="C40" s="474" t="s">
        <v>83</v>
      </c>
      <c r="D40" s="474" t="s">
        <v>88</v>
      </c>
      <c r="E40" s="99">
        <v>16255</v>
      </c>
      <c r="F40" s="99">
        <v>0</v>
      </c>
      <c r="G40" s="99">
        <v>0</v>
      </c>
      <c r="H40" s="99">
        <v>0</v>
      </c>
      <c r="I40" s="99">
        <v>4223517</v>
      </c>
      <c r="J40" s="105">
        <v>7.4533916510278728E-2</v>
      </c>
      <c r="K40" s="93"/>
    </row>
    <row r="41" spans="1:11" ht="13">
      <c r="A41" s="44" t="s">
        <v>34</v>
      </c>
      <c r="B41" s="577"/>
      <c r="C41" s="577"/>
      <c r="D41" s="98"/>
      <c r="E41" s="48"/>
      <c r="F41" s="48"/>
      <c r="G41" s="48"/>
      <c r="H41" s="48"/>
      <c r="I41" s="48"/>
      <c r="J41" s="535"/>
    </row>
    <row r="42" spans="1:11">
      <c r="A42" s="315" t="s">
        <v>110</v>
      </c>
      <c r="B42" s="474"/>
      <c r="C42" s="474" t="s">
        <v>83</v>
      </c>
      <c r="D42" s="474" t="s">
        <v>79</v>
      </c>
      <c r="E42" s="99">
        <v>5</v>
      </c>
      <c r="F42" s="99">
        <v>2358.9480000000003</v>
      </c>
      <c r="G42" s="99">
        <v>0.42462</v>
      </c>
      <c r="H42" s="99">
        <v>0</v>
      </c>
      <c r="I42" s="99">
        <v>21290</v>
      </c>
      <c r="J42" s="105">
        <v>3.7571225178064489E-4</v>
      </c>
    </row>
    <row r="43" spans="1:11">
      <c r="A43" s="315" t="s">
        <v>111</v>
      </c>
      <c r="B43" s="474"/>
      <c r="C43" s="474" t="s">
        <v>83</v>
      </c>
      <c r="D43" s="474" t="s">
        <v>88</v>
      </c>
      <c r="E43" s="99">
        <v>0</v>
      </c>
      <c r="F43" s="99">
        <v>0</v>
      </c>
      <c r="G43" s="99">
        <v>0</v>
      </c>
      <c r="H43" s="99">
        <v>0</v>
      </c>
      <c r="I43" s="99">
        <v>0</v>
      </c>
      <c r="J43" s="105">
        <v>0</v>
      </c>
    </row>
    <row r="44" spans="1:11">
      <c r="A44" s="315" t="s">
        <v>112</v>
      </c>
      <c r="B44" s="474"/>
      <c r="C44" s="474" t="s">
        <v>83</v>
      </c>
      <c r="D44" s="474" t="s">
        <v>88</v>
      </c>
      <c r="E44" s="99">
        <v>116</v>
      </c>
      <c r="F44" s="99">
        <v>9299.2999999999993</v>
      </c>
      <c r="G44" s="99">
        <v>4.7799999999999985</v>
      </c>
      <c r="H44" s="99">
        <v>2817.0000000000041</v>
      </c>
      <c r="I44" s="99">
        <v>41495</v>
      </c>
      <c r="J44" s="105">
        <v>7.3227712013329538E-4</v>
      </c>
    </row>
    <row r="45" spans="1:11">
      <c r="A45" s="315" t="s">
        <v>113</v>
      </c>
      <c r="B45" s="474"/>
      <c r="C45" s="474" t="s">
        <v>83</v>
      </c>
      <c r="D45" s="474" t="s">
        <v>88</v>
      </c>
      <c r="E45" s="1139">
        <v>7340</v>
      </c>
      <c r="F45" s="99">
        <v>1364538.8200000105</v>
      </c>
      <c r="G45" s="99">
        <v>1917.0799999998719</v>
      </c>
      <c r="H45" s="99">
        <v>129790.39999998586</v>
      </c>
      <c r="I45" s="99">
        <v>1621875</v>
      </c>
      <c r="J45" s="105">
        <v>2.8621808753251921E-2</v>
      </c>
    </row>
    <row r="46" spans="1:11">
      <c r="A46" s="315" t="s">
        <v>114</v>
      </c>
      <c r="B46" s="474"/>
      <c r="C46" s="474"/>
      <c r="D46" s="474" t="s">
        <v>79</v>
      </c>
      <c r="E46" s="99">
        <v>0</v>
      </c>
      <c r="F46" s="99">
        <v>0</v>
      </c>
      <c r="G46" s="99">
        <v>0</v>
      </c>
      <c r="H46" s="99">
        <v>0</v>
      </c>
      <c r="I46" s="99">
        <v>0</v>
      </c>
      <c r="J46" s="105">
        <v>0</v>
      </c>
    </row>
    <row r="47" spans="1:11">
      <c r="A47" s="315" t="s">
        <v>115</v>
      </c>
      <c r="B47" s="474"/>
      <c r="C47" s="474"/>
      <c r="D47" s="474" t="s">
        <v>79</v>
      </c>
      <c r="E47" s="99">
        <v>0</v>
      </c>
      <c r="F47" s="99">
        <v>0</v>
      </c>
      <c r="G47" s="99">
        <v>0</v>
      </c>
      <c r="H47" s="99">
        <v>0</v>
      </c>
      <c r="I47" s="99">
        <v>0</v>
      </c>
      <c r="J47" s="105">
        <v>0</v>
      </c>
    </row>
    <row r="48" spans="1:11" ht="14.5">
      <c r="A48" s="315" t="s">
        <v>116</v>
      </c>
      <c r="B48" s="474"/>
      <c r="C48" s="474" t="s">
        <v>83</v>
      </c>
      <c r="D48" s="474" t="s">
        <v>79</v>
      </c>
      <c r="E48" s="99">
        <v>163</v>
      </c>
      <c r="F48" s="99">
        <v>0</v>
      </c>
      <c r="G48" s="99">
        <v>0</v>
      </c>
      <c r="H48" s="99">
        <v>-4003.1430238073481</v>
      </c>
      <c r="I48" s="99">
        <v>164541</v>
      </c>
      <c r="J48" s="105">
        <v>2.9037139323738418E-3</v>
      </c>
    </row>
    <row r="49" spans="1:10" ht="14.5">
      <c r="A49" s="315" t="s">
        <v>117</v>
      </c>
      <c r="B49" s="474"/>
      <c r="C49" s="474" t="s">
        <v>83</v>
      </c>
      <c r="D49" s="474" t="s">
        <v>79</v>
      </c>
      <c r="E49" s="99">
        <v>626</v>
      </c>
      <c r="F49" s="99">
        <v>0</v>
      </c>
      <c r="G49" s="99">
        <v>0</v>
      </c>
      <c r="H49" s="99">
        <v>-15374.033944192637</v>
      </c>
      <c r="I49" s="99">
        <v>3547235</v>
      </c>
      <c r="J49" s="105">
        <v>6.2599325948572843E-2</v>
      </c>
    </row>
    <row r="50" spans="1:10">
      <c r="A50" s="315" t="s">
        <v>118</v>
      </c>
      <c r="B50" s="474"/>
      <c r="C50" s="474" t="s">
        <v>83</v>
      </c>
      <c r="D50" s="474" t="s">
        <v>79</v>
      </c>
      <c r="E50" s="99">
        <v>1</v>
      </c>
      <c r="F50" s="99">
        <v>1024</v>
      </c>
      <c r="G50" s="99">
        <v>0</v>
      </c>
      <c r="H50" s="99">
        <v>0</v>
      </c>
      <c r="I50" s="99">
        <v>5523</v>
      </c>
      <c r="J50" s="105">
        <v>9.7466358223790588E-5</v>
      </c>
    </row>
    <row r="51" spans="1:10">
      <c r="A51" s="47" t="s">
        <v>119</v>
      </c>
      <c r="B51" s="474"/>
      <c r="C51" s="474" t="s">
        <v>83</v>
      </c>
      <c r="D51" s="474" t="s">
        <v>79</v>
      </c>
      <c r="E51" s="99">
        <v>0</v>
      </c>
      <c r="F51" s="99">
        <v>0</v>
      </c>
      <c r="G51" s="99">
        <v>0</v>
      </c>
      <c r="H51" s="99">
        <v>0</v>
      </c>
      <c r="I51" s="99">
        <v>0</v>
      </c>
      <c r="J51" s="105">
        <v>0</v>
      </c>
    </row>
    <row r="52" spans="1:10">
      <c r="A52" s="47" t="s">
        <v>120</v>
      </c>
      <c r="B52" s="474"/>
      <c r="C52" s="474" t="s">
        <v>83</v>
      </c>
      <c r="D52" s="474" t="s">
        <v>79</v>
      </c>
      <c r="E52" s="99">
        <v>0</v>
      </c>
      <c r="F52" s="99">
        <v>0</v>
      </c>
      <c r="G52" s="99">
        <v>0</v>
      </c>
      <c r="H52" s="99">
        <v>0</v>
      </c>
      <c r="I52" s="99">
        <v>0</v>
      </c>
      <c r="J52" s="105">
        <v>0</v>
      </c>
    </row>
    <row r="53" spans="1:10">
      <c r="A53" s="315" t="s">
        <v>121</v>
      </c>
      <c r="B53" s="474"/>
      <c r="C53" s="474" t="s">
        <v>83</v>
      </c>
      <c r="D53" s="474" t="s">
        <v>88</v>
      </c>
      <c r="E53" s="99">
        <v>28</v>
      </c>
      <c r="F53" s="99">
        <v>0</v>
      </c>
      <c r="G53" s="99">
        <v>0</v>
      </c>
      <c r="H53" s="99">
        <v>82.313590000000005</v>
      </c>
      <c r="I53" s="99">
        <v>117671</v>
      </c>
      <c r="J53" s="105">
        <v>2.0765822630004821E-3</v>
      </c>
    </row>
    <row r="54" spans="1:10">
      <c r="A54" s="315" t="s">
        <v>122</v>
      </c>
      <c r="B54" s="474"/>
      <c r="C54" s="474" t="s">
        <v>83</v>
      </c>
      <c r="D54" s="474" t="s">
        <v>88</v>
      </c>
      <c r="E54" s="99">
        <v>0</v>
      </c>
      <c r="F54" s="99">
        <v>0</v>
      </c>
      <c r="G54" s="99">
        <v>0</v>
      </c>
      <c r="H54" s="99">
        <v>0</v>
      </c>
      <c r="I54" s="99">
        <v>0</v>
      </c>
      <c r="J54" s="105">
        <v>0</v>
      </c>
    </row>
    <row r="55" spans="1:10">
      <c r="A55" s="315" t="s">
        <v>123</v>
      </c>
      <c r="B55" s="474"/>
      <c r="C55" s="474" t="s">
        <v>83</v>
      </c>
      <c r="D55" s="474" t="s">
        <v>88</v>
      </c>
      <c r="E55" s="99">
        <v>0</v>
      </c>
      <c r="F55" s="99">
        <v>0</v>
      </c>
      <c r="G55" s="99">
        <v>0</v>
      </c>
      <c r="H55" s="99">
        <v>0</v>
      </c>
      <c r="I55" s="99">
        <v>0</v>
      </c>
      <c r="J55" s="105">
        <v>0</v>
      </c>
    </row>
    <row r="56" spans="1:10" ht="14.5">
      <c r="A56" s="315" t="s">
        <v>124</v>
      </c>
      <c r="B56" s="474"/>
      <c r="C56" s="474" t="s">
        <v>83</v>
      </c>
      <c r="D56" s="474" t="s">
        <v>79</v>
      </c>
      <c r="E56" s="99">
        <v>3</v>
      </c>
      <c r="F56" s="99">
        <v>0</v>
      </c>
      <c r="G56" s="99">
        <v>0</v>
      </c>
      <c r="H56" s="99">
        <v>0</v>
      </c>
      <c r="I56" s="99">
        <v>1559</v>
      </c>
      <c r="J56" s="105">
        <v>2.7512231119118147E-5</v>
      </c>
    </row>
    <row r="57" spans="1:10">
      <c r="A57" s="315" t="s">
        <v>125</v>
      </c>
      <c r="B57" s="474"/>
      <c r="C57" s="474" t="s">
        <v>83</v>
      </c>
      <c r="D57" s="474" t="s">
        <v>88</v>
      </c>
      <c r="E57" s="99">
        <v>13984</v>
      </c>
      <c r="F57" s="99">
        <v>1983339.8499998045</v>
      </c>
      <c r="G57" s="99">
        <v>1434.5350000004462</v>
      </c>
      <c r="H57" s="99">
        <v>151905.15999998621</v>
      </c>
      <c r="I57" s="99">
        <v>7592473</v>
      </c>
      <c r="J57" s="105">
        <v>0.13398708912229912</v>
      </c>
    </row>
    <row r="58" spans="1:10">
      <c r="A58" s="315" t="s">
        <v>126</v>
      </c>
      <c r="B58" s="474"/>
      <c r="C58" s="474"/>
      <c r="D58" s="474" t="s">
        <v>88</v>
      </c>
      <c r="E58" s="99">
        <v>0</v>
      </c>
      <c r="F58" s="99">
        <v>0</v>
      </c>
      <c r="G58" s="99">
        <v>0</v>
      </c>
      <c r="H58" s="99">
        <v>0</v>
      </c>
      <c r="I58" s="99">
        <v>0</v>
      </c>
      <c r="J58" s="105">
        <v>0</v>
      </c>
    </row>
    <row r="59" spans="1:10">
      <c r="A59" s="315" t="s">
        <v>127</v>
      </c>
      <c r="B59" s="474"/>
      <c r="C59" s="474"/>
      <c r="D59" s="474" t="s">
        <v>79</v>
      </c>
      <c r="E59" s="99">
        <v>0</v>
      </c>
      <c r="F59" s="99">
        <v>0</v>
      </c>
      <c r="G59" s="99">
        <v>0</v>
      </c>
      <c r="H59" s="99">
        <v>0</v>
      </c>
      <c r="I59" s="99">
        <v>0</v>
      </c>
      <c r="J59" s="105">
        <v>0</v>
      </c>
    </row>
    <row r="60" spans="1:10">
      <c r="A60" s="315" t="s">
        <v>128</v>
      </c>
      <c r="B60" s="475"/>
      <c r="C60" s="474" t="s">
        <v>83</v>
      </c>
      <c r="D60" s="475" t="s">
        <v>79</v>
      </c>
      <c r="E60" s="99">
        <v>0</v>
      </c>
      <c r="F60" s="99">
        <v>0</v>
      </c>
      <c r="G60" s="99">
        <v>0</v>
      </c>
      <c r="H60" s="99">
        <v>0</v>
      </c>
      <c r="I60" s="99">
        <v>0</v>
      </c>
      <c r="J60" s="105">
        <v>0</v>
      </c>
    </row>
    <row r="61" spans="1:10">
      <c r="A61" s="315" t="s">
        <v>129</v>
      </c>
      <c r="B61" s="474"/>
      <c r="C61" s="474" t="s">
        <v>83</v>
      </c>
      <c r="D61" s="474" t="s">
        <v>88</v>
      </c>
      <c r="E61" s="99">
        <v>9226</v>
      </c>
      <c r="F61" s="99">
        <v>1857630.8400000278</v>
      </c>
      <c r="G61" s="99">
        <v>334.37266600002931</v>
      </c>
      <c r="H61" s="99">
        <v>237935.54000002574</v>
      </c>
      <c r="I61" s="99">
        <v>2387959</v>
      </c>
      <c r="J61" s="105">
        <v>4.2141167357907794E-2</v>
      </c>
    </row>
    <row r="62" spans="1:10">
      <c r="A62" s="315" t="s">
        <v>130</v>
      </c>
      <c r="B62" s="474"/>
      <c r="C62" s="474" t="s">
        <v>83</v>
      </c>
      <c r="D62" s="474" t="s">
        <v>79</v>
      </c>
      <c r="E62" s="99">
        <v>0</v>
      </c>
      <c r="F62" s="99">
        <v>0</v>
      </c>
      <c r="G62" s="99">
        <v>0</v>
      </c>
      <c r="H62" s="99">
        <v>0</v>
      </c>
      <c r="I62" s="99">
        <v>0</v>
      </c>
      <c r="J62" s="105">
        <v>0</v>
      </c>
    </row>
    <row r="63" spans="1:10" ht="13">
      <c r="A63" s="44" t="s">
        <v>35</v>
      </c>
      <c r="B63" s="577"/>
      <c r="C63" s="577"/>
      <c r="D63" s="98"/>
      <c r="E63" s="48"/>
      <c r="F63" s="48"/>
      <c r="G63" s="48"/>
      <c r="H63" s="48"/>
      <c r="I63" s="48"/>
      <c r="J63" s="535"/>
    </row>
    <row r="64" spans="1:10">
      <c r="A64" s="315" t="s">
        <v>131</v>
      </c>
      <c r="B64" s="474"/>
      <c r="C64" s="474"/>
      <c r="D64" s="474" t="s">
        <v>88</v>
      </c>
      <c r="E64" s="99">
        <v>0</v>
      </c>
      <c r="F64" s="99">
        <v>0</v>
      </c>
      <c r="G64" s="99">
        <v>0</v>
      </c>
      <c r="H64" s="99">
        <v>0</v>
      </c>
      <c r="I64" s="99">
        <v>0</v>
      </c>
      <c r="J64" s="105">
        <v>0</v>
      </c>
    </row>
    <row r="65" spans="1:11">
      <c r="A65" s="47" t="s">
        <v>132</v>
      </c>
      <c r="B65" s="474"/>
      <c r="C65" s="474"/>
      <c r="D65" s="474" t="s">
        <v>79</v>
      </c>
      <c r="E65" s="99">
        <v>0</v>
      </c>
      <c r="F65" s="99">
        <v>0</v>
      </c>
      <c r="G65" s="99">
        <v>0</v>
      </c>
      <c r="H65" s="99">
        <v>0</v>
      </c>
      <c r="I65" s="99">
        <v>0</v>
      </c>
      <c r="J65" s="105">
        <v>0</v>
      </c>
      <c r="K65" s="1044"/>
    </row>
    <row r="66" spans="1:11">
      <c r="A66" s="47" t="s">
        <v>133</v>
      </c>
      <c r="B66" s="474"/>
      <c r="C66" s="583"/>
      <c r="D66" s="474" t="s">
        <v>79</v>
      </c>
      <c r="E66" s="99">
        <v>0</v>
      </c>
      <c r="F66" s="99">
        <v>0</v>
      </c>
      <c r="G66" s="99">
        <v>0</v>
      </c>
      <c r="H66" s="99">
        <v>0</v>
      </c>
      <c r="I66" s="99">
        <v>0</v>
      </c>
      <c r="J66" s="105">
        <v>0</v>
      </c>
      <c r="K66" s="1044"/>
    </row>
    <row r="67" spans="1:11">
      <c r="A67" s="47" t="s">
        <v>134</v>
      </c>
      <c r="B67" s="474"/>
      <c r="C67" s="583"/>
      <c r="D67" s="474" t="s">
        <v>79</v>
      </c>
      <c r="E67" s="99">
        <v>0</v>
      </c>
      <c r="F67" s="99">
        <v>0</v>
      </c>
      <c r="G67" s="99">
        <v>0</v>
      </c>
      <c r="H67" s="99">
        <v>0</v>
      </c>
      <c r="I67" s="99">
        <v>0</v>
      </c>
      <c r="J67" s="105">
        <v>0</v>
      </c>
      <c r="K67" s="1044"/>
    </row>
    <row r="68" spans="1:11">
      <c r="A68" s="506" t="s">
        <v>135</v>
      </c>
      <c r="B68" s="474"/>
      <c r="C68" s="583"/>
      <c r="D68" s="474" t="s">
        <v>88</v>
      </c>
      <c r="E68" s="99">
        <v>0</v>
      </c>
      <c r="F68" s="99">
        <v>0</v>
      </c>
      <c r="G68" s="99">
        <v>0</v>
      </c>
      <c r="H68" s="99">
        <v>0</v>
      </c>
      <c r="I68" s="99">
        <v>0</v>
      </c>
      <c r="J68" s="105">
        <v>0</v>
      </c>
      <c r="K68" s="1044"/>
    </row>
    <row r="69" spans="1:11">
      <c r="A69" s="288" t="s">
        <v>136</v>
      </c>
      <c r="B69" s="474"/>
      <c r="C69" s="583"/>
      <c r="D69" s="474" t="s">
        <v>79</v>
      </c>
      <c r="E69" s="99">
        <v>0</v>
      </c>
      <c r="F69" s="99">
        <v>0</v>
      </c>
      <c r="G69" s="99">
        <v>0</v>
      </c>
      <c r="H69" s="99">
        <v>0</v>
      </c>
      <c r="I69" s="99">
        <v>0</v>
      </c>
      <c r="J69" s="105">
        <v>0</v>
      </c>
    </row>
    <row r="70" spans="1:11">
      <c r="A70" s="288" t="s">
        <v>137</v>
      </c>
      <c r="B70" s="474"/>
      <c r="C70" s="583"/>
      <c r="D70" s="474" t="s">
        <v>79</v>
      </c>
      <c r="E70" s="99">
        <v>0</v>
      </c>
      <c r="F70" s="99">
        <v>0</v>
      </c>
      <c r="G70" s="99">
        <v>0</v>
      </c>
      <c r="H70" s="99">
        <v>0</v>
      </c>
      <c r="I70" s="99">
        <v>0</v>
      </c>
      <c r="J70" s="105">
        <v>0</v>
      </c>
    </row>
    <row r="71" spans="1:11">
      <c r="A71" s="506" t="s">
        <v>138</v>
      </c>
      <c r="B71" s="474"/>
      <c r="C71" s="583"/>
      <c r="D71" s="474" t="s">
        <v>88</v>
      </c>
      <c r="E71" s="99">
        <v>0</v>
      </c>
      <c r="F71" s="99">
        <v>0</v>
      </c>
      <c r="G71" s="99">
        <v>0</v>
      </c>
      <c r="H71" s="99">
        <v>0</v>
      </c>
      <c r="I71" s="99">
        <v>0</v>
      </c>
      <c r="J71" s="105">
        <v>0</v>
      </c>
    </row>
    <row r="72" spans="1:11">
      <c r="A72" s="288" t="s">
        <v>139</v>
      </c>
      <c r="B72" s="474"/>
      <c r="C72" s="474" t="s">
        <v>83</v>
      </c>
      <c r="D72" s="474" t="s">
        <v>79</v>
      </c>
      <c r="E72" s="99">
        <v>0</v>
      </c>
      <c r="F72" s="99">
        <v>0</v>
      </c>
      <c r="G72" s="99">
        <v>0</v>
      </c>
      <c r="H72" s="99">
        <v>0</v>
      </c>
      <c r="I72" s="99">
        <v>0</v>
      </c>
      <c r="J72" s="105">
        <v>0</v>
      </c>
    </row>
    <row r="73" spans="1:11">
      <c r="A73" s="506" t="s">
        <v>140</v>
      </c>
      <c r="B73" s="474"/>
      <c r="C73" s="474" t="s">
        <v>83</v>
      </c>
      <c r="D73" s="474" t="s">
        <v>79</v>
      </c>
      <c r="E73" s="99">
        <v>8652</v>
      </c>
      <c r="F73" s="99">
        <v>2254441</v>
      </c>
      <c r="G73" s="99">
        <v>2002.0400000002089</v>
      </c>
      <c r="H73" s="99">
        <v>0</v>
      </c>
      <c r="I73" s="99">
        <v>4599442</v>
      </c>
      <c r="J73" s="105">
        <v>8.1167999565733812E-2</v>
      </c>
    </row>
    <row r="74" spans="1:11">
      <c r="A74" s="506" t="s">
        <v>141</v>
      </c>
      <c r="B74" s="474"/>
      <c r="C74" s="474" t="s">
        <v>83</v>
      </c>
      <c r="D74" s="474" t="s">
        <v>79</v>
      </c>
      <c r="E74" s="99">
        <v>0</v>
      </c>
      <c r="F74" s="99">
        <v>0</v>
      </c>
      <c r="G74" s="99">
        <v>0</v>
      </c>
      <c r="H74" s="99">
        <v>0</v>
      </c>
      <c r="I74" s="99">
        <v>0</v>
      </c>
      <c r="J74" s="105">
        <v>0</v>
      </c>
    </row>
    <row r="75" spans="1:11">
      <c r="A75" s="47" t="s">
        <v>142</v>
      </c>
      <c r="B75" s="474"/>
      <c r="C75" s="474"/>
      <c r="D75" s="474" t="s">
        <v>79</v>
      </c>
      <c r="E75" s="99">
        <v>0</v>
      </c>
      <c r="F75" s="99">
        <v>0</v>
      </c>
      <c r="G75" s="99">
        <v>0</v>
      </c>
      <c r="H75" s="99">
        <v>0</v>
      </c>
      <c r="I75" s="99">
        <v>0</v>
      </c>
      <c r="J75" s="105">
        <v>0</v>
      </c>
    </row>
    <row r="76" spans="1:11" ht="13">
      <c r="A76" s="44" t="s">
        <v>143</v>
      </c>
      <c r="B76" s="577"/>
      <c r="C76" s="577"/>
      <c r="D76" s="98"/>
      <c r="E76" s="48"/>
      <c r="F76" s="48"/>
      <c r="G76" s="48"/>
      <c r="H76" s="48"/>
      <c r="I76" s="48"/>
      <c r="J76" s="535"/>
    </row>
    <row r="77" spans="1:11">
      <c r="A77" s="315" t="s">
        <v>144</v>
      </c>
      <c r="B77" s="474" t="s">
        <v>83</v>
      </c>
      <c r="C77" s="474"/>
      <c r="D77" s="473" t="s">
        <v>79</v>
      </c>
      <c r="E77" s="99">
        <v>0</v>
      </c>
      <c r="F77" s="99">
        <v>0</v>
      </c>
      <c r="G77" s="99">
        <v>0</v>
      </c>
      <c r="H77" s="99">
        <v>0</v>
      </c>
      <c r="I77" s="99">
        <v>0</v>
      </c>
      <c r="J77" s="105">
        <v>0</v>
      </c>
    </row>
    <row r="78" spans="1:11">
      <c r="A78" s="315" t="s">
        <v>145</v>
      </c>
      <c r="B78" s="474" t="s">
        <v>83</v>
      </c>
      <c r="C78" s="474"/>
      <c r="D78" s="473" t="s">
        <v>79</v>
      </c>
      <c r="E78" s="99">
        <v>186268</v>
      </c>
      <c r="F78" s="99">
        <v>1788731.6040001626</v>
      </c>
      <c r="G78" s="99">
        <v>43.959247999999505</v>
      </c>
      <c r="H78" s="99">
        <v>-4228.2835999996469</v>
      </c>
      <c r="I78" s="99">
        <v>1638898</v>
      </c>
      <c r="J78" s="105">
        <v>2.8922219728454455E-2</v>
      </c>
    </row>
    <row r="79" spans="1:11">
      <c r="A79" s="315" t="s">
        <v>146</v>
      </c>
      <c r="B79" s="474" t="s">
        <v>83</v>
      </c>
      <c r="C79" s="474"/>
      <c r="D79" s="473" t="s">
        <v>79</v>
      </c>
      <c r="E79" s="99">
        <v>16938</v>
      </c>
      <c r="F79" s="99">
        <v>192432.61800000182</v>
      </c>
      <c r="G79" s="99">
        <v>4.5732600000000057</v>
      </c>
      <c r="H79" s="99">
        <v>-403.12439999999032</v>
      </c>
      <c r="I79" s="99">
        <v>147002</v>
      </c>
      <c r="J79" s="105">
        <v>2.5941969204442629E-3</v>
      </c>
    </row>
    <row r="80" spans="1:11">
      <c r="A80" s="315" t="s">
        <v>147</v>
      </c>
      <c r="B80" s="474"/>
      <c r="C80" s="474"/>
      <c r="D80" s="473" t="s">
        <v>79</v>
      </c>
      <c r="E80" s="99">
        <v>0</v>
      </c>
      <c r="F80" s="99">
        <v>0</v>
      </c>
      <c r="G80" s="99">
        <v>0</v>
      </c>
      <c r="H80" s="99">
        <v>0</v>
      </c>
      <c r="I80" s="99">
        <v>0</v>
      </c>
      <c r="J80" s="105">
        <v>0</v>
      </c>
    </row>
    <row r="81" spans="1:10">
      <c r="A81" s="315" t="s">
        <v>148</v>
      </c>
      <c r="B81" s="474"/>
      <c r="C81" s="474"/>
      <c r="D81" s="473" t="s">
        <v>79</v>
      </c>
      <c r="E81" s="99">
        <v>0</v>
      </c>
      <c r="F81" s="99">
        <v>0</v>
      </c>
      <c r="G81" s="99">
        <v>0</v>
      </c>
      <c r="H81" s="99">
        <v>0</v>
      </c>
      <c r="I81" s="99">
        <v>0</v>
      </c>
      <c r="J81" s="105">
        <v>0</v>
      </c>
    </row>
    <row r="82" spans="1:10">
      <c r="A82" s="315" t="s">
        <v>149</v>
      </c>
      <c r="B82" s="474"/>
      <c r="C82" s="474"/>
      <c r="D82" s="473" t="s">
        <v>79</v>
      </c>
      <c r="E82" s="99">
        <v>0</v>
      </c>
      <c r="F82" s="99">
        <v>0</v>
      </c>
      <c r="G82" s="99">
        <v>0</v>
      </c>
      <c r="H82" s="99">
        <v>0</v>
      </c>
      <c r="I82" s="99">
        <v>0</v>
      </c>
      <c r="J82" s="105">
        <v>0</v>
      </c>
    </row>
    <row r="83" spans="1:10">
      <c r="A83" s="315" t="s">
        <v>150</v>
      </c>
      <c r="B83" s="474"/>
      <c r="C83" s="474"/>
      <c r="D83" s="473" t="s">
        <v>79</v>
      </c>
      <c r="E83" s="99">
        <v>0</v>
      </c>
      <c r="F83" s="99">
        <v>0</v>
      </c>
      <c r="G83" s="99">
        <v>0</v>
      </c>
      <c r="H83" s="99">
        <v>0</v>
      </c>
      <c r="I83" s="99">
        <v>0</v>
      </c>
      <c r="J83" s="105">
        <v>0</v>
      </c>
    </row>
    <row r="84" spans="1:10" ht="13">
      <c r="A84" s="44" t="s">
        <v>37</v>
      </c>
      <c r="B84" s="577"/>
      <c r="C84" s="577"/>
      <c r="D84" s="98"/>
      <c r="E84" s="48"/>
      <c r="F84" s="48"/>
      <c r="G84" s="48"/>
      <c r="H84" s="48"/>
      <c r="I84" s="48"/>
      <c r="J84" s="535"/>
    </row>
    <row r="85" spans="1:10" ht="13">
      <c r="A85" s="315" t="s">
        <v>262</v>
      </c>
      <c r="B85" s="578"/>
      <c r="C85" s="578"/>
      <c r="D85" s="474" t="s">
        <v>79</v>
      </c>
      <c r="E85" s="99">
        <v>20</v>
      </c>
      <c r="F85" s="99">
        <v>1220</v>
      </c>
      <c r="G85" s="99">
        <v>0</v>
      </c>
      <c r="H85" s="99">
        <v>0</v>
      </c>
      <c r="I85" s="99">
        <v>2931</v>
      </c>
      <c r="J85" s="1400">
        <v>5.172440629258197E-5</v>
      </c>
    </row>
    <row r="86" spans="1:10" ht="14.5">
      <c r="A86" s="315" t="s">
        <v>151</v>
      </c>
      <c r="B86" s="474"/>
      <c r="C86" s="474" t="s">
        <v>83</v>
      </c>
      <c r="D86" s="474" t="s">
        <v>88</v>
      </c>
      <c r="E86" s="99">
        <v>376</v>
      </c>
      <c r="F86" s="99">
        <v>0</v>
      </c>
      <c r="G86" s="99">
        <v>0</v>
      </c>
      <c r="H86" s="99">
        <v>0</v>
      </c>
      <c r="I86" s="99">
        <v>78369</v>
      </c>
      <c r="J86" s="105">
        <v>1.383005798957133E-3</v>
      </c>
    </row>
    <row r="87" spans="1:10">
      <c r="A87" s="315" t="s">
        <v>152</v>
      </c>
      <c r="B87" s="474"/>
      <c r="C87" s="474" t="s">
        <v>83</v>
      </c>
      <c r="D87" s="474" t="s">
        <v>79</v>
      </c>
      <c r="E87" s="99">
        <v>0</v>
      </c>
      <c r="F87" s="99">
        <v>0</v>
      </c>
      <c r="G87" s="99">
        <v>0</v>
      </c>
      <c r="H87" s="99">
        <v>0</v>
      </c>
      <c r="I87" s="99">
        <v>0</v>
      </c>
      <c r="J87" s="105">
        <v>0</v>
      </c>
    </row>
    <row r="88" spans="1:10" ht="14.5">
      <c r="A88" s="315" t="s">
        <v>153</v>
      </c>
      <c r="B88" s="474"/>
      <c r="C88" s="474" t="s">
        <v>83</v>
      </c>
      <c r="D88" s="474" t="s">
        <v>79</v>
      </c>
      <c r="E88" s="99">
        <v>87</v>
      </c>
      <c r="F88" s="99">
        <v>0</v>
      </c>
      <c r="G88" s="99">
        <v>0</v>
      </c>
      <c r="H88" s="99">
        <v>0</v>
      </c>
      <c r="I88" s="99">
        <v>28254</v>
      </c>
      <c r="J88" s="105">
        <v>4.9860845287977176E-4</v>
      </c>
    </row>
    <row r="89" spans="1:10">
      <c r="A89" s="315" t="s">
        <v>154</v>
      </c>
      <c r="B89" s="474"/>
      <c r="C89" s="474"/>
      <c r="D89" s="474" t="s">
        <v>88</v>
      </c>
      <c r="E89" s="99">
        <v>0</v>
      </c>
      <c r="F89" s="99">
        <v>0</v>
      </c>
      <c r="G89" s="99">
        <v>0</v>
      </c>
      <c r="H89" s="99">
        <v>0</v>
      </c>
      <c r="I89" s="99">
        <v>0</v>
      </c>
      <c r="J89" s="105">
        <v>0</v>
      </c>
    </row>
    <row r="90" spans="1:10">
      <c r="A90" s="315" t="s">
        <v>155</v>
      </c>
      <c r="B90" s="474"/>
      <c r="C90" s="474" t="s">
        <v>83</v>
      </c>
      <c r="D90" s="473" t="s">
        <v>79</v>
      </c>
      <c r="E90" s="99">
        <v>139</v>
      </c>
      <c r="F90" s="99">
        <v>149731.40999999948</v>
      </c>
      <c r="G90" s="99">
        <v>20.96099999999997</v>
      </c>
      <c r="H90" s="99">
        <v>0</v>
      </c>
      <c r="I90" s="99">
        <v>242408</v>
      </c>
      <c r="J90" s="105">
        <v>4.2778607576159028E-3</v>
      </c>
    </row>
    <row r="91" spans="1:10">
      <c r="A91" s="315" t="s">
        <v>156</v>
      </c>
      <c r="B91" s="474" t="s">
        <v>83</v>
      </c>
      <c r="C91" s="474"/>
      <c r="D91" s="473" t="s">
        <v>79</v>
      </c>
      <c r="E91" s="99">
        <v>0</v>
      </c>
      <c r="F91" s="99">
        <v>0</v>
      </c>
      <c r="G91" s="99">
        <v>0</v>
      </c>
      <c r="H91" s="99">
        <v>0</v>
      </c>
      <c r="I91" s="99">
        <v>0</v>
      </c>
      <c r="J91" s="105">
        <v>0</v>
      </c>
    </row>
    <row r="92" spans="1:10">
      <c r="A92" s="315" t="s">
        <v>157</v>
      </c>
      <c r="B92" s="474" t="s">
        <v>83</v>
      </c>
      <c r="C92" s="474"/>
      <c r="D92" s="474" t="s">
        <v>79</v>
      </c>
      <c r="E92" s="99">
        <v>11014</v>
      </c>
      <c r="F92" s="99">
        <v>1982520</v>
      </c>
      <c r="G92" s="99">
        <v>40.090960000000464</v>
      </c>
      <c r="H92" s="99">
        <v>0</v>
      </c>
      <c r="I92" s="99">
        <v>876756</v>
      </c>
      <c r="J92" s="105">
        <v>1.5472427009027295E-2</v>
      </c>
    </row>
    <row r="93" spans="1:10" ht="13">
      <c r="A93" s="44" t="s">
        <v>158</v>
      </c>
      <c r="B93" s="577"/>
      <c r="C93" s="577"/>
      <c r="D93" s="98"/>
      <c r="E93" s="48"/>
      <c r="F93" s="48"/>
      <c r="G93" s="48"/>
      <c r="H93" s="48"/>
      <c r="I93" s="48"/>
      <c r="J93" s="535"/>
    </row>
    <row r="94" spans="1:10">
      <c r="A94" s="47"/>
      <c r="B94" s="473"/>
      <c r="C94" s="473"/>
      <c r="D94" s="473"/>
      <c r="E94" s="99"/>
      <c r="F94" s="107"/>
      <c r="G94" s="107"/>
      <c r="H94" s="107"/>
      <c r="I94" s="107"/>
      <c r="J94" s="105"/>
    </row>
    <row r="95" spans="1:10" ht="13">
      <c r="A95" s="44" t="s">
        <v>38</v>
      </c>
      <c r="B95" s="577"/>
      <c r="C95" s="577"/>
      <c r="D95" s="98"/>
      <c r="E95" s="48"/>
      <c r="F95" s="48"/>
      <c r="G95" s="48"/>
      <c r="H95" s="48"/>
      <c r="I95" s="48"/>
      <c r="J95" s="535"/>
    </row>
    <row r="96" spans="1:10">
      <c r="A96" s="47" t="s">
        <v>159</v>
      </c>
      <c r="B96" s="474" t="s">
        <v>83</v>
      </c>
      <c r="C96" s="474" t="s">
        <v>83</v>
      </c>
      <c r="D96" s="473" t="s">
        <v>88</v>
      </c>
      <c r="E96" s="99">
        <v>29480</v>
      </c>
      <c r="F96" s="106"/>
      <c r="G96" s="106"/>
      <c r="H96" s="106"/>
      <c r="I96" s="102">
        <v>4900791</v>
      </c>
      <c r="J96" s="105">
        <v>8.6486013251118765E-2</v>
      </c>
    </row>
    <row r="97" spans="1:10">
      <c r="A97" s="47" t="s">
        <v>160</v>
      </c>
      <c r="B97" s="474" t="s">
        <v>83</v>
      </c>
      <c r="C97" s="474" t="s">
        <v>83</v>
      </c>
      <c r="D97" s="473" t="s">
        <v>88</v>
      </c>
      <c r="E97" s="99">
        <v>29480</v>
      </c>
      <c r="F97" s="106"/>
      <c r="G97" s="106"/>
      <c r="H97" s="106"/>
      <c r="I97" s="102">
        <v>2664837</v>
      </c>
      <c r="J97" s="105">
        <v>4.7027332545719981E-2</v>
      </c>
    </row>
    <row r="98" spans="1:10">
      <c r="A98" s="48"/>
      <c r="B98" s="98"/>
      <c r="C98" s="98"/>
      <c r="D98" s="98"/>
      <c r="E98" s="48"/>
      <c r="F98" s="48"/>
      <c r="G98" s="106"/>
      <c r="H98" s="48"/>
      <c r="I98" s="48"/>
      <c r="J98" s="48"/>
    </row>
    <row r="99" spans="1:10" ht="13">
      <c r="A99" s="45" t="s">
        <v>161</v>
      </c>
      <c r="B99" s="578"/>
      <c r="C99" s="578"/>
      <c r="D99" s="473"/>
      <c r="E99" s="47"/>
      <c r="F99" s="107">
        <f>SUM(F9:F97)</f>
        <v>17093841.182000175</v>
      </c>
      <c r="G99" s="107">
        <f>SUM(G9:G97)</f>
        <v>6560.4366600005596</v>
      </c>
      <c r="H99" s="107">
        <f>SUM(H9:H97)</f>
        <v>708020.04391999333</v>
      </c>
      <c r="I99" s="102">
        <f>SUM(I9:I97)</f>
        <v>56665706</v>
      </c>
      <c r="J99" s="48"/>
    </row>
    <row r="100" spans="1:10">
      <c r="A100" s="46"/>
      <c r="B100" s="472"/>
      <c r="C100" s="472"/>
      <c r="D100" s="472"/>
      <c r="E100" s="46"/>
      <c r="F100" s="46"/>
      <c r="G100" s="46"/>
      <c r="H100" s="46"/>
      <c r="I100" s="46"/>
      <c r="J100" s="135"/>
    </row>
    <row r="101" spans="1:10" ht="15" thickBot="1">
      <c r="A101" s="103" t="s">
        <v>162</v>
      </c>
      <c r="B101" s="579"/>
      <c r="C101" s="579"/>
      <c r="D101" s="476"/>
      <c r="E101" s="99">
        <v>22862</v>
      </c>
      <c r="F101" s="100"/>
      <c r="G101" s="100"/>
      <c r="H101" s="100"/>
      <c r="I101" s="100"/>
      <c r="J101" s="136"/>
    </row>
    <row r="102" spans="1:10" ht="13">
      <c r="A102" s="133"/>
      <c r="B102" s="580"/>
      <c r="C102" s="580"/>
      <c r="D102" s="477"/>
      <c r="E102" s="236"/>
      <c r="F102" s="1446"/>
      <c r="G102" s="1446"/>
      <c r="H102" s="1446"/>
      <c r="I102" s="1447"/>
      <c r="J102" s="1448"/>
    </row>
    <row r="103" spans="1:10" ht="13">
      <c r="A103" s="67" t="s">
        <v>163</v>
      </c>
      <c r="B103" s="581"/>
      <c r="C103" s="581"/>
      <c r="D103" s="98" t="s">
        <v>164</v>
      </c>
      <c r="E103" s="48"/>
      <c r="F103" s="97"/>
      <c r="G103" s="52"/>
      <c r="H103" s="52"/>
      <c r="I103" s="52"/>
      <c r="J103" s="56"/>
    </row>
    <row r="104" spans="1:10">
      <c r="A104" s="83" t="s">
        <v>165</v>
      </c>
      <c r="B104" s="582"/>
      <c r="C104" s="582"/>
      <c r="D104" s="473" t="s">
        <v>88</v>
      </c>
      <c r="E104" s="469">
        <v>26207</v>
      </c>
      <c r="J104" s="49"/>
    </row>
    <row r="105" spans="1:10">
      <c r="A105" s="468" t="s">
        <v>166</v>
      </c>
      <c r="B105" s="583"/>
      <c r="C105" s="583"/>
      <c r="D105" s="473" t="s">
        <v>88</v>
      </c>
      <c r="E105" s="469" t="s">
        <v>853</v>
      </c>
      <c r="I105" s="6"/>
      <c r="J105" s="49"/>
    </row>
    <row r="106" spans="1:10">
      <c r="A106" s="83" t="s">
        <v>167</v>
      </c>
      <c r="B106" s="582"/>
      <c r="C106" s="582"/>
      <c r="D106" s="473" t="s">
        <v>88</v>
      </c>
      <c r="E106" s="469">
        <v>3273</v>
      </c>
      <c r="F106" s="140"/>
      <c r="G106" s="140"/>
      <c r="H106" s="140"/>
      <c r="J106" s="49"/>
    </row>
    <row r="107" spans="1:10" ht="13">
      <c r="A107" s="104" t="s">
        <v>168</v>
      </c>
      <c r="B107" s="584"/>
      <c r="C107" s="584"/>
      <c r="D107" s="473" t="s">
        <v>88</v>
      </c>
      <c r="E107" s="469">
        <v>29480</v>
      </c>
      <c r="F107" s="6"/>
      <c r="J107" s="49"/>
    </row>
    <row r="108" spans="1:10" ht="13">
      <c r="A108" s="104" t="s">
        <v>169</v>
      </c>
      <c r="B108" s="584"/>
      <c r="C108" s="584"/>
      <c r="D108" s="473" t="s">
        <v>88</v>
      </c>
      <c r="E108" s="469">
        <v>51099</v>
      </c>
      <c r="G108" s="9"/>
      <c r="J108" s="36"/>
    </row>
    <row r="109" spans="1:10" ht="13">
      <c r="A109" s="104" t="s">
        <v>170</v>
      </c>
      <c r="B109" s="584"/>
      <c r="C109" s="584"/>
      <c r="D109" s="473" t="s">
        <v>171</v>
      </c>
      <c r="E109" s="1048">
        <v>0.57999999999999996</v>
      </c>
      <c r="F109" s="1280"/>
      <c r="G109" s="9"/>
      <c r="J109" s="36"/>
    </row>
    <row r="110" spans="1:10" ht="13.5" thickBot="1">
      <c r="A110" s="103" t="s">
        <v>172</v>
      </c>
      <c r="B110" s="579"/>
      <c r="C110" s="579"/>
      <c r="D110" s="476" t="s">
        <v>88</v>
      </c>
      <c r="E110" s="470">
        <v>1360</v>
      </c>
      <c r="F110" s="50"/>
      <c r="G110" s="37"/>
      <c r="H110" s="50"/>
      <c r="I110" s="50"/>
      <c r="J110" s="38"/>
    </row>
    <row r="111" spans="1:10" ht="18" customHeight="1" thickBot="1">
      <c r="A111" s="1442"/>
      <c r="B111" s="1442"/>
      <c r="C111" s="1442"/>
      <c r="D111" s="1442"/>
      <c r="E111" s="1442"/>
      <c r="F111" s="1442"/>
      <c r="G111" s="1442"/>
      <c r="H111" s="1442"/>
      <c r="I111" s="1442"/>
      <c r="J111" s="1442"/>
    </row>
    <row r="112" spans="1:10" ht="18" customHeight="1">
      <c r="A112" s="613"/>
      <c r="B112" s="613"/>
      <c r="C112" s="613"/>
      <c r="D112" s="1449" t="s">
        <v>173</v>
      </c>
      <c r="E112" s="1450"/>
      <c r="F112" s="1451"/>
      <c r="G112" s="180"/>
      <c r="H112" s="180"/>
      <c r="I112" s="180"/>
      <c r="J112" s="180"/>
    </row>
    <row r="113" spans="1:10" ht="18" customHeight="1" thickBot="1">
      <c r="A113" s="614" t="s">
        <v>174</v>
      </c>
      <c r="B113" s="614"/>
      <c r="C113" s="614"/>
      <c r="D113" s="615" t="s">
        <v>7</v>
      </c>
      <c r="E113" s="616" t="s">
        <v>8</v>
      </c>
      <c r="F113" s="617" t="s">
        <v>9</v>
      </c>
      <c r="G113" s="2"/>
      <c r="H113" s="180"/>
      <c r="I113" s="180"/>
      <c r="J113" s="180"/>
    </row>
    <row r="114" spans="1:10" ht="18" customHeight="1">
      <c r="A114" s="660" t="s">
        <v>175</v>
      </c>
      <c r="B114" s="661"/>
      <c r="C114" s="661"/>
      <c r="D114" s="931">
        <f>'ESA Table 1'!H29</f>
        <v>2918452.1921000001</v>
      </c>
      <c r="E114" s="932">
        <f>'ESA Table 1'!I29</f>
        <v>2588061.3779000002</v>
      </c>
      <c r="F114" s="934">
        <f>D114+E114</f>
        <v>5506513.5700000003</v>
      </c>
      <c r="G114" s="180"/>
      <c r="H114" s="180"/>
      <c r="I114" s="180"/>
      <c r="J114" s="180"/>
    </row>
    <row r="115" spans="1:10" ht="18" customHeight="1">
      <c r="A115" s="248" t="s">
        <v>176</v>
      </c>
      <c r="B115" s="662"/>
      <c r="C115" s="662"/>
      <c r="D115" s="931">
        <f>'ESA Table 1'!H17</f>
        <v>2688163.8372</v>
      </c>
      <c r="E115" s="932">
        <f>'ESA Table 1'!I17</f>
        <v>2383843.4027999998</v>
      </c>
      <c r="F115" s="934">
        <f t="shared" ref="F115:F116" si="0">D115+E115</f>
        <v>5072007.24</v>
      </c>
      <c r="G115" s="180"/>
      <c r="H115" s="180"/>
      <c r="I115" s="180"/>
      <c r="J115" s="180"/>
    </row>
    <row r="116" spans="1:10" ht="18" customHeight="1" thickBot="1">
      <c r="A116" s="249" t="s">
        <v>177</v>
      </c>
      <c r="B116" s="663"/>
      <c r="C116" s="663"/>
      <c r="D116" s="931">
        <f>SUM('ESA Table 1'!H7:H16,'ESA Table 1'!H18)</f>
        <v>30329083.118600003</v>
      </c>
      <c r="E116" s="932">
        <f>SUM('ESA Table 1'!I7:I16,'ESA Table 1'!I18)</f>
        <v>26725100.8314</v>
      </c>
      <c r="F116" s="935">
        <f t="shared" si="0"/>
        <v>57054183.950000003</v>
      </c>
      <c r="G116" s="218" t="s">
        <v>178</v>
      </c>
      <c r="H116" s="180"/>
      <c r="I116" s="180"/>
      <c r="J116" s="180"/>
    </row>
    <row r="117" spans="1:10" ht="18" customHeight="1" thickBot="1">
      <c r="A117" s="611"/>
      <c r="B117" s="611"/>
      <c r="C117" s="611"/>
      <c r="D117" s="936"/>
      <c r="E117" s="937"/>
      <c r="F117" s="938"/>
      <c r="G117" s="180"/>
      <c r="H117" s="180"/>
      <c r="I117" s="180"/>
      <c r="J117" s="180"/>
    </row>
    <row r="118" spans="1:10" ht="18" customHeight="1" thickBot="1">
      <c r="A118" s="664" t="s">
        <v>179</v>
      </c>
      <c r="B118" s="665"/>
      <c r="C118" s="665"/>
      <c r="D118" s="939">
        <f>SUM(D114:D116)</f>
        <v>35935699.1479</v>
      </c>
      <c r="E118" s="940">
        <f>SUM(E114:E116)</f>
        <v>31697005.612099998</v>
      </c>
      <c r="F118" s="941">
        <f>SUM(F114:F116)</f>
        <v>67632704.760000005</v>
      </c>
      <c r="G118" s="1317"/>
      <c r="H118" s="180"/>
      <c r="I118" s="180"/>
      <c r="J118" s="180"/>
    </row>
    <row r="119" spans="1:10" ht="18" customHeight="1">
      <c r="A119" s="180"/>
      <c r="B119" s="180"/>
      <c r="C119" s="180"/>
      <c r="D119" s="180"/>
      <c r="E119" s="180"/>
      <c r="F119" s="180"/>
      <c r="G119" s="180"/>
      <c r="H119" s="180"/>
      <c r="I119" s="180"/>
      <c r="J119" s="180"/>
    </row>
    <row r="120" spans="1:10">
      <c r="A120" t="s">
        <v>180</v>
      </c>
      <c r="E120" s="209"/>
      <c r="F120" s="209"/>
      <c r="G120" s="209"/>
      <c r="H120" s="209"/>
      <c r="I120" s="209"/>
      <c r="J120" s="209"/>
    </row>
    <row r="121" spans="1:10">
      <c r="A121" t="s">
        <v>181</v>
      </c>
    </row>
    <row r="122" spans="1:10">
      <c r="A122" t="s">
        <v>182</v>
      </c>
    </row>
    <row r="123" spans="1:10">
      <c r="A123" s="1442" t="s">
        <v>183</v>
      </c>
      <c r="B123" s="1442"/>
      <c r="C123" s="1442"/>
      <c r="D123" s="1442"/>
      <c r="E123" s="1442"/>
      <c r="F123" s="1442"/>
      <c r="G123" s="1442"/>
      <c r="H123" s="1442"/>
      <c r="I123" s="1442"/>
      <c r="J123" s="1442"/>
    </row>
    <row r="124" spans="1:10">
      <c r="A124" t="s">
        <v>184</v>
      </c>
    </row>
    <row r="125" spans="1:10">
      <c r="A125" s="1430" t="s">
        <v>185</v>
      </c>
      <c r="B125" s="1430"/>
      <c r="C125" s="1430"/>
      <c r="D125" s="1430"/>
      <c r="E125" s="1430"/>
      <c r="F125" s="1430"/>
      <c r="G125" s="1430"/>
      <c r="H125" s="1430"/>
      <c r="I125" s="1430"/>
      <c r="J125" s="1430"/>
    </row>
    <row r="126" spans="1:10">
      <c r="A126" s="1430"/>
      <c r="B126" s="1430"/>
      <c r="C126" s="1430"/>
      <c r="D126" s="1430"/>
      <c r="E126" s="1430"/>
      <c r="F126" s="1430"/>
      <c r="G126" s="1430"/>
      <c r="H126" s="1430"/>
      <c r="I126" s="1430"/>
      <c r="J126" s="1430"/>
    </row>
    <row r="127" spans="1:10" s="180" customFormat="1" ht="28" customHeight="1">
      <c r="A127" s="1442" t="s">
        <v>186</v>
      </c>
      <c r="B127" s="1442"/>
      <c r="C127" s="1442"/>
      <c r="D127" s="1442"/>
      <c r="E127" s="1442"/>
      <c r="F127" s="1442"/>
      <c r="G127" s="1442"/>
      <c r="H127" s="1442"/>
      <c r="I127" s="1442"/>
      <c r="J127" s="1442"/>
    </row>
    <row r="128" spans="1:10" ht="12.75" customHeight="1">
      <c r="A128" s="1411" t="s">
        <v>187</v>
      </c>
      <c r="B128" s="1411"/>
      <c r="C128" s="1411"/>
      <c r="D128" s="1411"/>
      <c r="E128" s="1411"/>
      <c r="F128" s="1411"/>
      <c r="G128" s="1411"/>
      <c r="H128" s="1411"/>
      <c r="I128" s="1411"/>
      <c r="J128" s="1411"/>
    </row>
    <row r="129" spans="1:9" ht="12.75" customHeight="1">
      <c r="A129" s="1442" t="s">
        <v>188</v>
      </c>
      <c r="B129" s="1442"/>
      <c r="C129" s="1442"/>
      <c r="D129" s="1442"/>
      <c r="E129" s="1442"/>
      <c r="F129" s="1442"/>
      <c r="G129" s="1442"/>
      <c r="H129" s="1442"/>
      <c r="I129" s="1442"/>
    </row>
    <row r="130" spans="1:9" ht="12.75" customHeight="1">
      <c r="A130" s="209" t="s">
        <v>189</v>
      </c>
    </row>
    <row r="133" spans="1:9" ht="27" customHeight="1"/>
    <row r="136" spans="1:9" ht="12.75" customHeight="1"/>
  </sheetData>
  <sortState xmlns:xlrd2="http://schemas.microsoft.com/office/spreadsheetml/2017/richdata2" ref="A86:J92">
    <sortCondition ref="A86:A92"/>
  </sortState>
  <mergeCells count="14">
    <mergeCell ref="A1:J1"/>
    <mergeCell ref="A2:J2"/>
    <mergeCell ref="A3:J3"/>
    <mergeCell ref="D5:J5"/>
    <mergeCell ref="E6:J6"/>
    <mergeCell ref="A111:J111"/>
    <mergeCell ref="A128:J128"/>
    <mergeCell ref="A129:I129"/>
    <mergeCell ref="F102:H102"/>
    <mergeCell ref="I102:J102"/>
    <mergeCell ref="D112:F112"/>
    <mergeCell ref="A125:J126"/>
    <mergeCell ref="A127:J127"/>
    <mergeCell ref="A123:J123"/>
  </mergeCells>
  <phoneticPr fontId="47" type="noConversion"/>
  <printOptions headings="1"/>
  <pageMargins left="0.7" right="0.7" top="0.75" bottom="0.75" header="0.3" footer="0.3"/>
  <pageSetup scale="39" orientation="portrait" r:id="rId1"/>
  <customProperties>
    <customPr name="_pios_id" r:id="rId2"/>
  </customProperties>
  <ignoredErrors>
    <ignoredError sqref="D116:E116" formulaRange="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1DA4E-74E3-4290-B5CE-DCDEA62FC1B9}">
  <sheetPr>
    <pageSetUpPr fitToPage="1"/>
  </sheetPr>
  <dimension ref="A1:K47"/>
  <sheetViews>
    <sheetView tabSelected="1" view="pageBreakPreview" topLeftCell="A8" zoomScale="90" zoomScaleNormal="80" zoomScaleSheetLayoutView="90" workbookViewId="0">
      <selection activeCell="A20" sqref="A20:M20"/>
    </sheetView>
  </sheetViews>
  <sheetFormatPr defaultColWidth="9.453125" defaultRowHeight="12.5"/>
  <cols>
    <col min="1" max="1" width="60.54296875" customWidth="1"/>
    <col min="2" max="5" width="9.54296875" customWidth="1"/>
    <col min="6" max="7" width="15.54296875" customWidth="1"/>
  </cols>
  <sheetData>
    <row r="1" spans="1:7" ht="15.5">
      <c r="A1" s="1410" t="s">
        <v>1250</v>
      </c>
      <c r="B1" s="1410"/>
      <c r="C1" s="1410"/>
      <c r="D1" s="1410"/>
      <c r="E1" s="1410"/>
      <c r="F1" s="1410"/>
      <c r="G1" s="1411"/>
    </row>
    <row r="2" spans="1:7" ht="15.5">
      <c r="A2" s="1412" t="s">
        <v>1</v>
      </c>
      <c r="B2" s="1413"/>
      <c r="C2" s="1413"/>
      <c r="D2" s="1413"/>
      <c r="E2" s="1413"/>
      <c r="F2" s="1413"/>
      <c r="G2" s="1411"/>
    </row>
    <row r="3" spans="1:7" ht="16" thickBot="1">
      <c r="A3" s="1414" t="s">
        <v>1255</v>
      </c>
      <c r="B3" s="1415"/>
      <c r="C3" s="1415"/>
      <c r="D3" s="1415"/>
      <c r="E3" s="1415"/>
      <c r="F3" s="1415"/>
      <c r="G3" s="1416"/>
    </row>
    <row r="4" spans="1:7" ht="13.5" customHeight="1">
      <c r="A4" s="1417" t="s">
        <v>1110</v>
      </c>
      <c r="B4" s="1420" t="s">
        <v>1111</v>
      </c>
      <c r="C4" s="1421"/>
      <c r="D4" s="1421"/>
      <c r="E4" s="1422"/>
      <c r="F4" s="1420" t="s">
        <v>1112</v>
      </c>
      <c r="G4" s="1423"/>
    </row>
    <row r="5" spans="1:7" ht="13.5" customHeight="1">
      <c r="A5" s="1418"/>
      <c r="B5" s="1426" t="s">
        <v>1113</v>
      </c>
      <c r="C5" s="1427"/>
      <c r="D5" s="1427"/>
      <c r="E5" s="1428"/>
      <c r="F5" s="1424"/>
      <c r="G5" s="1425"/>
    </row>
    <row r="6" spans="1:7" ht="13.5" thickBot="1">
      <c r="A6" s="1419"/>
      <c r="B6" s="351" t="s">
        <v>1114</v>
      </c>
      <c r="C6" s="351" t="s">
        <v>1115</v>
      </c>
      <c r="D6" s="351" t="s">
        <v>1116</v>
      </c>
      <c r="E6" s="351" t="s">
        <v>917</v>
      </c>
      <c r="F6" s="1356" t="s">
        <v>1117</v>
      </c>
      <c r="G6" s="1357" t="s">
        <v>1118</v>
      </c>
    </row>
    <row r="7" spans="1:7" ht="14.5">
      <c r="A7" s="1364" t="s">
        <v>1119</v>
      </c>
      <c r="B7" s="716"/>
      <c r="C7" s="1358" t="s">
        <v>1120</v>
      </c>
      <c r="D7" s="717"/>
      <c r="E7" s="1392"/>
      <c r="F7" s="383">
        <v>0</v>
      </c>
      <c r="G7" s="383">
        <v>0</v>
      </c>
    </row>
    <row r="8" spans="1:7" ht="14.5">
      <c r="A8" s="1359" t="s">
        <v>1121</v>
      </c>
      <c r="B8" s="1351"/>
      <c r="C8" s="1360" t="s">
        <v>1120</v>
      </c>
      <c r="D8" s="1352"/>
      <c r="E8" s="1393" t="s">
        <v>83</v>
      </c>
      <c r="F8" s="383">
        <v>0</v>
      </c>
      <c r="G8" s="383">
        <v>0</v>
      </c>
    </row>
    <row r="9" spans="1:7" ht="14.5">
      <c r="A9" s="188" t="s">
        <v>1122</v>
      </c>
      <c r="B9" s="189"/>
      <c r="C9" s="189" t="s">
        <v>1120</v>
      </c>
      <c r="D9" s="190"/>
      <c r="E9" s="1394"/>
      <c r="F9" s="383">
        <v>0</v>
      </c>
      <c r="G9" s="383">
        <v>0</v>
      </c>
    </row>
    <row r="10" spans="1:7" ht="14.5">
      <c r="A10" s="1100" t="s">
        <v>1123</v>
      </c>
      <c r="B10" s="189"/>
      <c r="C10" s="189" t="s">
        <v>1120</v>
      </c>
      <c r="D10" s="190"/>
      <c r="E10" s="1394"/>
      <c r="F10" s="383">
        <v>0</v>
      </c>
      <c r="G10" s="383">
        <v>0</v>
      </c>
    </row>
    <row r="11" spans="1:7" ht="14.5">
      <c r="A11" s="1361" t="s">
        <v>1124</v>
      </c>
      <c r="B11" s="1362"/>
      <c r="C11" s="1362" t="s">
        <v>1120</v>
      </c>
      <c r="D11" s="197"/>
      <c r="E11" s="1395"/>
      <c r="F11" s="383">
        <v>0</v>
      </c>
      <c r="G11" s="383">
        <v>0</v>
      </c>
    </row>
    <row r="12" spans="1:7" ht="14.5">
      <c r="A12" s="188" t="s">
        <v>1125</v>
      </c>
      <c r="B12" s="189"/>
      <c r="C12" s="189" t="s">
        <v>1120</v>
      </c>
      <c r="D12" s="190"/>
      <c r="E12" s="1394"/>
      <c r="F12" s="383">
        <v>0</v>
      </c>
      <c r="G12" s="383">
        <v>0</v>
      </c>
    </row>
    <row r="13" spans="1:7" ht="14.5">
      <c r="A13" s="188" t="s">
        <v>1126</v>
      </c>
      <c r="B13" s="189"/>
      <c r="C13" s="189" t="s">
        <v>1120</v>
      </c>
      <c r="D13" s="190"/>
      <c r="E13" s="1394"/>
      <c r="F13" s="383">
        <v>0</v>
      </c>
      <c r="G13" s="383">
        <v>0</v>
      </c>
    </row>
    <row r="14" spans="1:7">
      <c r="A14" s="188" t="s">
        <v>1127</v>
      </c>
      <c r="B14" s="189"/>
      <c r="C14" s="189" t="s">
        <v>1120</v>
      </c>
      <c r="D14" s="190"/>
      <c r="E14" s="1306" t="s">
        <v>83</v>
      </c>
      <c r="F14" s="383">
        <v>0</v>
      </c>
      <c r="G14" s="383">
        <v>1</v>
      </c>
    </row>
    <row r="15" spans="1:7" ht="14.5">
      <c r="A15" s="188" t="s">
        <v>1128</v>
      </c>
      <c r="B15" s="189"/>
      <c r="C15" s="189" t="s">
        <v>1120</v>
      </c>
      <c r="D15" s="190"/>
      <c r="E15" s="1394"/>
      <c r="F15" s="383">
        <v>1</v>
      </c>
      <c r="G15" s="383">
        <v>1</v>
      </c>
    </row>
    <row r="16" spans="1:7" ht="14.5">
      <c r="A16" s="188" t="s">
        <v>1129</v>
      </c>
      <c r="B16" s="189"/>
      <c r="C16" s="189" t="s">
        <v>1120</v>
      </c>
      <c r="D16" s="190"/>
      <c r="E16" s="1394"/>
      <c r="F16" s="383">
        <v>0</v>
      </c>
      <c r="G16" s="383">
        <v>0</v>
      </c>
    </row>
    <row r="17" spans="1:7" ht="14.5">
      <c r="A17" s="188" t="s">
        <v>1130</v>
      </c>
      <c r="B17" s="189"/>
      <c r="C17" s="189" t="s">
        <v>1120</v>
      </c>
      <c r="D17" s="190"/>
      <c r="E17" s="1394"/>
      <c r="F17" s="383">
        <v>0</v>
      </c>
      <c r="G17" s="383">
        <v>0</v>
      </c>
    </row>
    <row r="18" spans="1:7" ht="14.5">
      <c r="A18" s="188" t="s">
        <v>1131</v>
      </c>
      <c r="B18" s="189"/>
      <c r="C18" s="189" t="s">
        <v>1120</v>
      </c>
      <c r="D18" s="190"/>
      <c r="E18" s="1394"/>
      <c r="F18" s="383">
        <v>0</v>
      </c>
      <c r="G18" s="383">
        <v>0</v>
      </c>
    </row>
    <row r="19" spans="1:7">
      <c r="A19" s="188" t="s">
        <v>1132</v>
      </c>
      <c r="B19" s="189"/>
      <c r="C19" s="189" t="s">
        <v>1120</v>
      </c>
      <c r="D19" s="190"/>
      <c r="E19" s="1306" t="s">
        <v>83</v>
      </c>
      <c r="F19" s="383">
        <v>0</v>
      </c>
      <c r="G19" s="383">
        <v>0</v>
      </c>
    </row>
    <row r="20" spans="1:7">
      <c r="A20" s="1365" t="s">
        <v>1133</v>
      </c>
      <c r="B20" s="189"/>
      <c r="C20" s="189" t="s">
        <v>1120</v>
      </c>
      <c r="D20" s="190"/>
      <c r="E20" s="1306" t="s">
        <v>83</v>
      </c>
      <c r="F20" s="383">
        <v>0</v>
      </c>
      <c r="G20" s="383">
        <v>1</v>
      </c>
    </row>
    <row r="21" spans="1:7">
      <c r="A21" s="188" t="s">
        <v>1134</v>
      </c>
      <c r="B21" s="189"/>
      <c r="C21" s="189" t="s">
        <v>1120</v>
      </c>
      <c r="D21" s="190"/>
      <c r="E21" s="1306" t="s">
        <v>83</v>
      </c>
      <c r="F21" s="383">
        <v>0</v>
      </c>
      <c r="G21" s="383">
        <v>0</v>
      </c>
    </row>
    <row r="22" spans="1:7">
      <c r="A22" s="188" t="s">
        <v>1135</v>
      </c>
      <c r="B22" s="1215"/>
      <c r="C22" s="1224" t="s">
        <v>1120</v>
      </c>
      <c r="D22" s="1225"/>
      <c r="E22" s="1389"/>
      <c r="F22" s="383">
        <v>0</v>
      </c>
      <c r="G22" s="383">
        <v>0</v>
      </c>
    </row>
    <row r="23" spans="1:7">
      <c r="A23" s="188" t="s">
        <v>1136</v>
      </c>
      <c r="B23" s="1215"/>
      <c r="C23" s="1224" t="s">
        <v>1120</v>
      </c>
      <c r="D23" s="1225"/>
      <c r="E23" s="1390" t="s">
        <v>83</v>
      </c>
      <c r="F23" s="383">
        <v>0</v>
      </c>
      <c r="G23" s="383">
        <v>0</v>
      </c>
    </row>
    <row r="24" spans="1:7">
      <c r="A24" s="188" t="s">
        <v>1137</v>
      </c>
      <c r="B24" s="1215"/>
      <c r="C24" s="1224" t="s">
        <v>1120</v>
      </c>
      <c r="D24" s="1225"/>
      <c r="E24" s="1389"/>
      <c r="F24" s="383">
        <v>0</v>
      </c>
      <c r="G24" s="383">
        <v>0</v>
      </c>
    </row>
    <row r="25" spans="1:7">
      <c r="A25" s="1365" t="s">
        <v>1138</v>
      </c>
      <c r="B25" s="1215"/>
      <c r="C25" s="1224" t="s">
        <v>1120</v>
      </c>
      <c r="D25" s="1225"/>
      <c r="E25" s="1389"/>
      <c r="F25" s="383">
        <v>0</v>
      </c>
      <c r="G25" s="383">
        <v>0</v>
      </c>
    </row>
    <row r="26" spans="1:7">
      <c r="A26" s="188" t="s">
        <v>1139</v>
      </c>
      <c r="B26" s="1215"/>
      <c r="C26" s="1224" t="s">
        <v>1120</v>
      </c>
      <c r="D26" s="1225"/>
      <c r="E26" s="1389"/>
      <c r="F26" s="383">
        <v>0</v>
      </c>
      <c r="G26" s="383">
        <v>0</v>
      </c>
    </row>
    <row r="27" spans="1:7">
      <c r="A27" s="188" t="s">
        <v>1140</v>
      </c>
      <c r="B27" s="1215"/>
      <c r="C27" s="1224" t="s">
        <v>1120</v>
      </c>
      <c r="D27" s="1225"/>
      <c r="E27" s="1390" t="s">
        <v>83</v>
      </c>
      <c r="F27" s="383">
        <v>0</v>
      </c>
      <c r="G27" s="383">
        <v>1</v>
      </c>
    </row>
    <row r="28" spans="1:7" ht="14.5">
      <c r="A28" s="188" t="s">
        <v>1141</v>
      </c>
      <c r="B28" s="191"/>
      <c r="C28" s="189" t="s">
        <v>1120</v>
      </c>
      <c r="D28" s="190"/>
      <c r="E28" s="1394"/>
      <c r="F28" s="383">
        <v>0</v>
      </c>
      <c r="G28" s="383">
        <v>0</v>
      </c>
    </row>
    <row r="29" spans="1:7" ht="14.5">
      <c r="A29" s="188" t="s">
        <v>1142</v>
      </c>
      <c r="B29" s="189"/>
      <c r="C29" s="189" t="s">
        <v>1120</v>
      </c>
      <c r="D29" s="190"/>
      <c r="E29" s="1394"/>
      <c r="F29" s="383">
        <v>0</v>
      </c>
      <c r="G29" s="383">
        <v>0</v>
      </c>
    </row>
    <row r="30" spans="1:7">
      <c r="A30" s="192" t="s">
        <v>1143</v>
      </c>
      <c r="B30" s="189"/>
      <c r="C30" s="189" t="s">
        <v>1120</v>
      </c>
      <c r="D30" s="190"/>
      <c r="E30" s="1306" t="s">
        <v>83</v>
      </c>
      <c r="F30" s="383">
        <v>0</v>
      </c>
      <c r="G30" s="383">
        <v>0</v>
      </c>
    </row>
    <row r="31" spans="1:7" ht="14.5">
      <c r="A31" s="192" t="s">
        <v>1144</v>
      </c>
      <c r="B31" s="189"/>
      <c r="C31" s="189" t="s">
        <v>1120</v>
      </c>
      <c r="D31" s="190"/>
      <c r="E31" s="1394"/>
      <c r="F31" s="383">
        <v>0</v>
      </c>
      <c r="G31" s="383">
        <v>0</v>
      </c>
    </row>
    <row r="32" spans="1:7" ht="14.5">
      <c r="A32" s="192" t="s">
        <v>1251</v>
      </c>
      <c r="B32" s="189"/>
      <c r="C32" s="189" t="s">
        <v>1120</v>
      </c>
      <c r="D32" s="190"/>
      <c r="E32" s="1394"/>
      <c r="F32" s="383">
        <v>0</v>
      </c>
      <c r="G32" s="383">
        <v>0</v>
      </c>
    </row>
    <row r="33" spans="1:11" ht="14.5">
      <c r="A33" s="1363" t="s">
        <v>1146</v>
      </c>
      <c r="B33" s="189"/>
      <c r="C33" s="189" t="s">
        <v>1120</v>
      </c>
      <c r="D33" s="190"/>
      <c r="E33" s="1394"/>
      <c r="F33" s="383">
        <v>0</v>
      </c>
      <c r="G33" s="383">
        <v>0</v>
      </c>
    </row>
    <row r="34" spans="1:11">
      <c r="A34" s="192" t="s">
        <v>1147</v>
      </c>
      <c r="B34" s="189"/>
      <c r="C34" s="189" t="s">
        <v>1120</v>
      </c>
      <c r="D34" s="190"/>
      <c r="E34" s="1306" t="s">
        <v>83</v>
      </c>
      <c r="F34" s="383">
        <v>0</v>
      </c>
      <c r="G34" s="383">
        <v>0</v>
      </c>
    </row>
    <row r="35" spans="1:11" ht="14.5">
      <c r="A35" s="192" t="s">
        <v>1148</v>
      </c>
      <c r="B35" s="189"/>
      <c r="C35" s="189" t="s">
        <v>1120</v>
      </c>
      <c r="D35" s="190"/>
      <c r="E35" s="1394"/>
      <c r="F35" s="383">
        <v>0</v>
      </c>
      <c r="G35" s="383">
        <v>0</v>
      </c>
    </row>
    <row r="36" spans="1:11" ht="14.5">
      <c r="A36" s="192" t="s">
        <v>1149</v>
      </c>
      <c r="B36" s="189" t="s">
        <v>83</v>
      </c>
      <c r="C36" s="189"/>
      <c r="D36" s="190"/>
      <c r="E36" s="1394"/>
      <c r="F36" s="383">
        <v>0</v>
      </c>
      <c r="G36" s="383">
        <v>0</v>
      </c>
    </row>
    <row r="37" spans="1:11">
      <c r="A37" s="192" t="s">
        <v>1150</v>
      </c>
      <c r="B37" s="189"/>
      <c r="C37" s="189" t="s">
        <v>1120</v>
      </c>
      <c r="D37" s="190"/>
      <c r="E37" s="1306" t="s">
        <v>83</v>
      </c>
      <c r="F37" s="383">
        <v>0</v>
      </c>
      <c r="G37" s="383">
        <v>0</v>
      </c>
    </row>
    <row r="38" spans="1:11" ht="14.5">
      <c r="A38" s="1365" t="s">
        <v>1151</v>
      </c>
      <c r="B38" s="189"/>
      <c r="C38" s="189" t="s">
        <v>1120</v>
      </c>
      <c r="D38" s="190"/>
      <c r="E38" s="1394"/>
      <c r="F38" s="383">
        <v>0</v>
      </c>
      <c r="G38" s="383">
        <v>0</v>
      </c>
    </row>
    <row r="39" spans="1:11" ht="14.5">
      <c r="A39" s="192" t="s">
        <v>1152</v>
      </c>
      <c r="B39" s="189"/>
      <c r="C39" s="189" t="s">
        <v>1120</v>
      </c>
      <c r="D39" s="190"/>
      <c r="E39" s="1394"/>
      <c r="F39" s="383">
        <v>0</v>
      </c>
      <c r="G39" s="383">
        <v>0</v>
      </c>
    </row>
    <row r="40" spans="1:11" ht="14.5">
      <c r="A40" s="192" t="s">
        <v>1153</v>
      </c>
      <c r="B40" s="189"/>
      <c r="C40" s="189" t="s">
        <v>1120</v>
      </c>
      <c r="D40" s="190"/>
      <c r="E40" s="1394"/>
      <c r="F40" s="383">
        <v>0</v>
      </c>
      <c r="G40" s="383">
        <v>0</v>
      </c>
    </row>
    <row r="41" spans="1:11" ht="14.5">
      <c r="A41" s="192" t="s">
        <v>1154</v>
      </c>
      <c r="B41" s="189"/>
      <c r="C41" s="189" t="s">
        <v>1120</v>
      </c>
      <c r="D41" s="190"/>
      <c r="E41" s="1394"/>
      <c r="F41" s="383">
        <v>0</v>
      </c>
      <c r="G41" s="383">
        <v>0</v>
      </c>
    </row>
    <row r="42" spans="1:11" ht="15" thickBot="1">
      <c r="A42" s="1366" t="s">
        <v>1155</v>
      </c>
      <c r="B42" s="1367"/>
      <c r="C42" s="1367" t="s">
        <v>1120</v>
      </c>
      <c r="D42" s="1368"/>
      <c r="E42" s="1396"/>
      <c r="F42" s="1369">
        <v>0</v>
      </c>
      <c r="G42" s="1369">
        <v>0</v>
      </c>
    </row>
    <row r="43" spans="1:11" ht="13.5" thickBot="1">
      <c r="A43" s="384" t="s">
        <v>1252</v>
      </c>
      <c r="B43" s="457"/>
      <c r="C43" s="458"/>
      <c r="D43" s="458"/>
      <c r="E43" s="458"/>
      <c r="F43" s="385">
        <f>SUM(F7:F34)</f>
        <v>1</v>
      </c>
      <c r="G43" s="386">
        <f>SUM(G7:G34)</f>
        <v>4</v>
      </c>
    </row>
    <row r="44" spans="1:11" ht="14.5">
      <c r="A44" s="193"/>
      <c r="B44" s="296"/>
      <c r="C44" s="296"/>
      <c r="D44" s="296"/>
      <c r="E44" s="296"/>
      <c r="F44" s="297"/>
      <c r="G44" s="297"/>
    </row>
    <row r="45" spans="1:11">
      <c r="A45" s="1682" t="s">
        <v>1156</v>
      </c>
      <c r="B45" s="1682"/>
      <c r="C45" s="1682"/>
      <c r="D45" s="1682"/>
      <c r="E45" s="1682"/>
      <c r="F45" s="1682"/>
      <c r="G45" s="1682"/>
    </row>
    <row r="46" spans="1:11">
      <c r="A46" s="1409" t="s">
        <v>1267</v>
      </c>
      <c r="B46" s="1409"/>
      <c r="C46" s="1409"/>
      <c r="D46" s="1409"/>
      <c r="E46" s="1409"/>
      <c r="F46" s="1409"/>
      <c r="G46" s="1409"/>
    </row>
    <row r="47" spans="1:11">
      <c r="A47" s="1408" t="s">
        <v>668</v>
      </c>
      <c r="B47" s="1408"/>
      <c r="C47" s="1408"/>
      <c r="D47" s="1408"/>
      <c r="E47" s="1408"/>
      <c r="F47" s="1408"/>
      <c r="G47" s="1408"/>
      <c r="H47" s="179"/>
      <c r="I47" s="179"/>
      <c r="J47" s="179"/>
      <c r="K47" s="179"/>
    </row>
  </sheetData>
  <mergeCells count="10">
    <mergeCell ref="A47:G47"/>
    <mergeCell ref="A45:G45"/>
    <mergeCell ref="A1:G1"/>
    <mergeCell ref="A2:G2"/>
    <mergeCell ref="A3:G3"/>
    <mergeCell ref="A4:A6"/>
    <mergeCell ref="B4:E4"/>
    <mergeCell ref="F4:G5"/>
    <mergeCell ref="B5:E5"/>
    <mergeCell ref="A46:G46"/>
  </mergeCells>
  <printOptions headings="1"/>
  <pageMargins left="0.7" right="0.7" top="0.75" bottom="0.75" header="0.3" footer="0.3"/>
  <pageSetup scale="69" orientation="portrait" r:id="rId1"/>
  <customProperties>
    <customPr name="_pios_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8F4D6-4845-4A4B-8D74-33A0A4989143}">
  <sheetPr>
    <pageSetUpPr fitToPage="1"/>
  </sheetPr>
  <dimension ref="A1:K128"/>
  <sheetViews>
    <sheetView tabSelected="1" view="pageBreakPreview" zoomScaleNormal="80" zoomScaleSheetLayoutView="100" workbookViewId="0">
      <selection activeCell="A20" sqref="A20:M20"/>
    </sheetView>
  </sheetViews>
  <sheetFormatPr defaultColWidth="8.54296875" defaultRowHeight="12.75" customHeight="1"/>
  <cols>
    <col min="1" max="1" width="49.453125" customWidth="1"/>
    <col min="2" max="2" width="15.453125" customWidth="1"/>
    <col min="3" max="3" width="16" customWidth="1"/>
    <col min="4" max="4" width="18.54296875" customWidth="1"/>
    <col min="5" max="8" width="16" customWidth="1"/>
    <col min="9" max="9" width="18.1796875" style="537" customWidth="1"/>
    <col min="10" max="10" width="17.54296875" customWidth="1"/>
    <col min="11" max="11" width="5.1796875" customWidth="1"/>
  </cols>
  <sheetData>
    <row r="1" spans="1:11" ht="15.5">
      <c r="A1" s="1410" t="s">
        <v>190</v>
      </c>
      <c r="B1" s="1410"/>
      <c r="C1" s="1410"/>
      <c r="D1" s="1410"/>
      <c r="E1" s="1410"/>
      <c r="F1" s="1410"/>
      <c r="G1" s="1410"/>
      <c r="H1" s="1410"/>
      <c r="I1" s="1410"/>
      <c r="J1" s="1410"/>
      <c r="K1" s="51"/>
    </row>
    <row r="2" spans="1:11" ht="15.75" customHeight="1">
      <c r="A2" s="1410" t="s">
        <v>1</v>
      </c>
      <c r="B2" s="1410"/>
      <c r="C2" s="1410"/>
      <c r="D2" s="1410"/>
      <c r="E2" s="1410"/>
      <c r="F2" s="1410"/>
      <c r="G2" s="1410"/>
      <c r="H2" s="1410"/>
      <c r="I2" s="1410"/>
      <c r="J2" s="1410"/>
      <c r="K2" s="51"/>
    </row>
    <row r="3" spans="1:11" ht="15.75" customHeight="1">
      <c r="A3" s="1433" t="s">
        <v>1255</v>
      </c>
      <c r="B3" s="1433"/>
      <c r="C3" s="1433"/>
      <c r="D3" s="1433"/>
      <c r="E3" s="1433"/>
      <c r="F3" s="1433"/>
      <c r="G3" s="1433"/>
      <c r="H3" s="1433"/>
      <c r="I3" s="1433"/>
      <c r="J3" s="1433"/>
      <c r="K3" s="1406"/>
    </row>
    <row r="4" spans="1:11" ht="14.25" customHeight="1" thickBot="1">
      <c r="A4" s="1459"/>
      <c r="B4" s="1459"/>
      <c r="C4" s="1459"/>
      <c r="D4" s="1459"/>
      <c r="E4" s="1459"/>
      <c r="F4" s="1459"/>
      <c r="G4" s="1459"/>
      <c r="H4" s="1459"/>
      <c r="I4" s="1011"/>
      <c r="J4" s="35"/>
      <c r="K4" s="35"/>
    </row>
    <row r="5" spans="1:11" ht="20.25" customHeight="1">
      <c r="A5" s="1017"/>
      <c r="B5" s="1460" t="s">
        <v>191</v>
      </c>
      <c r="C5" s="1460"/>
      <c r="D5" s="1460"/>
      <c r="E5" s="1460"/>
      <c r="F5" s="1460"/>
      <c r="G5" s="1460"/>
      <c r="H5" s="1461"/>
      <c r="I5" s="1391"/>
    </row>
    <row r="6" spans="1:11" ht="20.25" customHeight="1" thickBot="1">
      <c r="A6" s="1283"/>
      <c r="B6" s="1284"/>
      <c r="C6" s="1457" t="s">
        <v>67</v>
      </c>
      <c r="D6" s="1457"/>
      <c r="E6" s="1457"/>
      <c r="F6" s="1457"/>
      <c r="G6" s="1457"/>
      <c r="H6" s="1458"/>
    </row>
    <row r="7" spans="1:11" ht="51.75" customHeight="1">
      <c r="A7" s="1285" t="s">
        <v>68</v>
      </c>
      <c r="B7" s="245" t="s">
        <v>192</v>
      </c>
      <c r="C7" s="245" t="s">
        <v>193</v>
      </c>
      <c r="D7" s="245" t="s">
        <v>72</v>
      </c>
      <c r="E7" s="245" t="s">
        <v>194</v>
      </c>
      <c r="F7" s="245" t="s">
        <v>195</v>
      </c>
      <c r="G7" s="245" t="s">
        <v>196</v>
      </c>
      <c r="H7" s="245" t="s">
        <v>197</v>
      </c>
      <c r="I7" s="245" t="s">
        <v>76</v>
      </c>
      <c r="J7" s="538" t="s">
        <v>77</v>
      </c>
    </row>
    <row r="8" spans="1:11" ht="12.75" customHeight="1">
      <c r="A8" s="1260" t="s">
        <v>28</v>
      </c>
      <c r="B8" s="1261"/>
      <c r="C8" s="1261"/>
      <c r="D8" s="1262"/>
      <c r="E8" s="1262"/>
      <c r="F8" s="1262"/>
      <c r="G8" s="1262"/>
      <c r="H8" s="1263"/>
      <c r="I8" s="1262"/>
      <c r="J8" s="1264"/>
    </row>
    <row r="9" spans="1:11" ht="12.75" customHeight="1">
      <c r="A9" s="1288" t="s">
        <v>82</v>
      </c>
      <c r="B9" s="1151" t="s">
        <v>79</v>
      </c>
      <c r="C9" s="1151" t="s">
        <v>198</v>
      </c>
      <c r="D9" s="1324">
        <v>107</v>
      </c>
      <c r="E9" s="1324">
        <v>0</v>
      </c>
      <c r="F9" s="1324">
        <v>740</v>
      </c>
      <c r="G9" s="1325">
        <v>0.13320000000000001</v>
      </c>
      <c r="H9" s="1326">
        <v>2369</v>
      </c>
      <c r="I9" s="1324">
        <v>106914.90000000007</v>
      </c>
      <c r="J9" s="1342">
        <f>I9/$I$103</f>
        <v>9.3394950163733243E-3</v>
      </c>
      <c r="K9" s="1"/>
    </row>
    <row r="10" spans="1:11" ht="12.75" customHeight="1">
      <c r="A10" s="1288" t="s">
        <v>199</v>
      </c>
      <c r="B10" s="1151" t="s">
        <v>79</v>
      </c>
      <c r="C10" s="1151" t="s">
        <v>198</v>
      </c>
      <c r="D10" s="1324">
        <v>2165</v>
      </c>
      <c r="E10" s="1324">
        <v>0</v>
      </c>
      <c r="F10" s="1324">
        <v>940320.11999997089</v>
      </c>
      <c r="G10" s="1324">
        <v>131.64498999999913</v>
      </c>
      <c r="H10" s="1326">
        <v>0</v>
      </c>
      <c r="I10" s="1324">
        <v>2370137.0800000359</v>
      </c>
      <c r="J10" s="1342">
        <f>I10/$I$103</f>
        <v>0.20704208156937848</v>
      </c>
    </row>
    <row r="11" spans="1:11" ht="12.75" customHeight="1">
      <c r="A11" s="1288" t="s">
        <v>199</v>
      </c>
      <c r="B11" s="1151" t="s">
        <v>79</v>
      </c>
      <c r="C11" s="1151" t="s">
        <v>200</v>
      </c>
      <c r="D11" s="1324">
        <v>8</v>
      </c>
      <c r="E11" s="1324">
        <v>0</v>
      </c>
      <c r="F11" s="1324">
        <v>470.3599999999999</v>
      </c>
      <c r="G11" s="1325">
        <v>7.7200000000000005E-2</v>
      </c>
      <c r="H11" s="1326">
        <v>-12.914999999999999</v>
      </c>
      <c r="I11" s="1324">
        <v>9101.2900000000009</v>
      </c>
      <c r="J11" s="1342">
        <f>I11/$I$103</f>
        <v>7.9503841464162916E-4</v>
      </c>
    </row>
    <row r="12" spans="1:11" ht="12.75" customHeight="1">
      <c r="A12" s="1289" t="s">
        <v>32</v>
      </c>
      <c r="B12" s="1261"/>
      <c r="C12" s="1261"/>
      <c r="D12" s="1327"/>
      <c r="E12" s="1327"/>
      <c r="F12" s="1328"/>
      <c r="G12" s="1328"/>
      <c r="H12" s="1328"/>
      <c r="I12" s="1327"/>
      <c r="J12" s="1329"/>
    </row>
    <row r="13" spans="1:11" ht="12.75" customHeight="1">
      <c r="A13" s="468" t="s">
        <v>201</v>
      </c>
      <c r="B13" s="1295" t="s">
        <v>202</v>
      </c>
      <c r="C13" s="1151" t="s">
        <v>200</v>
      </c>
      <c r="D13" s="1324" t="s">
        <v>203</v>
      </c>
      <c r="E13" s="1324">
        <v>0</v>
      </c>
      <c r="F13" s="1324">
        <v>0</v>
      </c>
      <c r="G13" s="1324">
        <v>0</v>
      </c>
      <c r="H13" s="1326">
        <v>0</v>
      </c>
      <c r="I13" s="1324">
        <v>0</v>
      </c>
      <c r="J13" s="1342">
        <f t="shared" ref="J13:J29" si="0">I13/$I$103</f>
        <v>0</v>
      </c>
    </row>
    <row r="14" spans="1:11" s="4" customFormat="1" ht="12.75" customHeight="1">
      <c r="A14" s="1290" t="s">
        <v>204</v>
      </c>
      <c r="B14" s="1295" t="s">
        <v>202</v>
      </c>
      <c r="C14" s="1151" t="s">
        <v>200</v>
      </c>
      <c r="D14" s="1324" t="s">
        <v>203</v>
      </c>
      <c r="E14" s="1324">
        <v>0</v>
      </c>
      <c r="F14" s="1324">
        <v>0</v>
      </c>
      <c r="G14" s="1324">
        <v>0</v>
      </c>
      <c r="H14" s="1326">
        <v>0</v>
      </c>
      <c r="I14" s="1324">
        <v>0</v>
      </c>
      <c r="J14" s="1342">
        <f t="shared" si="0"/>
        <v>0</v>
      </c>
      <c r="K14" s="6"/>
    </row>
    <row r="15" spans="1:11" ht="12.75" customHeight="1">
      <c r="A15" s="1291" t="s">
        <v>205</v>
      </c>
      <c r="B15" s="1265" t="s">
        <v>202</v>
      </c>
      <c r="C15" s="1151" t="s">
        <v>200</v>
      </c>
      <c r="D15" s="1324" t="s">
        <v>203</v>
      </c>
      <c r="E15" s="1324">
        <v>1407.9</v>
      </c>
      <c r="F15" s="1324">
        <v>0</v>
      </c>
      <c r="G15" s="1325">
        <v>0</v>
      </c>
      <c r="H15" s="1326">
        <v>5568.6435000000001</v>
      </c>
      <c r="I15" s="1324">
        <v>162835.88</v>
      </c>
      <c r="J15" s="1342">
        <f t="shared" si="0"/>
        <v>1.4224442895674632E-2</v>
      </c>
    </row>
    <row r="16" spans="1:11" ht="12.75" customHeight="1">
      <c r="A16" s="509" t="s">
        <v>97</v>
      </c>
      <c r="B16" s="1151" t="s">
        <v>202</v>
      </c>
      <c r="C16" s="1151" t="s">
        <v>200</v>
      </c>
      <c r="D16" s="1324">
        <v>450</v>
      </c>
      <c r="E16" s="1324">
        <v>0</v>
      </c>
      <c r="F16" s="1324">
        <v>-6.75</v>
      </c>
      <c r="G16" s="1325">
        <v>0</v>
      </c>
      <c r="H16" s="1326">
        <v>106.19999999999999</v>
      </c>
      <c r="I16" s="1324">
        <v>31369.379999999997</v>
      </c>
      <c r="J16" s="1342">
        <f t="shared" si="0"/>
        <v>2.740255737757046E-3</v>
      </c>
    </row>
    <row r="17" spans="1:11" ht="12.75" customHeight="1">
      <c r="A17" s="1267" t="s">
        <v>93</v>
      </c>
      <c r="B17" s="59" t="s">
        <v>206</v>
      </c>
      <c r="C17" s="1151" t="s">
        <v>200</v>
      </c>
      <c r="D17" s="1324">
        <v>0</v>
      </c>
      <c r="E17" s="1324">
        <v>0</v>
      </c>
      <c r="F17" s="1324">
        <v>0</v>
      </c>
      <c r="G17" s="1325">
        <v>0</v>
      </c>
      <c r="H17" s="1326">
        <v>0</v>
      </c>
      <c r="I17" s="1324">
        <v>0</v>
      </c>
      <c r="J17" s="1342">
        <f t="shared" si="0"/>
        <v>0</v>
      </c>
    </row>
    <row r="18" spans="1:11" ht="12.75" customHeight="1">
      <c r="A18" s="1267" t="s">
        <v>207</v>
      </c>
      <c r="B18" s="1151" t="s">
        <v>79</v>
      </c>
      <c r="C18" s="1151" t="s">
        <v>200</v>
      </c>
      <c r="D18" s="1324">
        <v>0</v>
      </c>
      <c r="E18" s="1324">
        <v>0</v>
      </c>
      <c r="F18" s="1324">
        <v>0</v>
      </c>
      <c r="G18" s="1325">
        <v>0</v>
      </c>
      <c r="H18" s="1326">
        <v>0</v>
      </c>
      <c r="I18" s="1324">
        <v>0</v>
      </c>
      <c r="J18" s="1342">
        <f t="shared" si="0"/>
        <v>0</v>
      </c>
    </row>
    <row r="19" spans="1:11" ht="12.75" customHeight="1">
      <c r="A19" s="1267" t="s">
        <v>208</v>
      </c>
      <c r="B19" s="1151" t="s">
        <v>79</v>
      </c>
      <c r="C19" s="1151" t="s">
        <v>200</v>
      </c>
      <c r="D19" s="1324">
        <v>0</v>
      </c>
      <c r="E19" s="1324">
        <v>0</v>
      </c>
      <c r="F19" s="1324">
        <v>0</v>
      </c>
      <c r="G19" s="1325">
        <v>0</v>
      </c>
      <c r="H19" s="1326">
        <v>0</v>
      </c>
      <c r="I19" s="1324">
        <v>0</v>
      </c>
      <c r="J19" s="1342">
        <f t="shared" si="0"/>
        <v>0</v>
      </c>
    </row>
    <row r="20" spans="1:11" ht="12.75" customHeight="1">
      <c r="A20" s="1267" t="s">
        <v>89</v>
      </c>
      <c r="B20" s="1151" t="s">
        <v>79</v>
      </c>
      <c r="C20" s="1151" t="s">
        <v>200</v>
      </c>
      <c r="D20" s="1324">
        <v>2</v>
      </c>
      <c r="E20" s="1324">
        <v>0</v>
      </c>
      <c r="F20" s="1324">
        <v>0</v>
      </c>
      <c r="G20" s="1325">
        <v>0</v>
      </c>
      <c r="H20" s="1326">
        <v>11.968</v>
      </c>
      <c r="I20" s="1324">
        <v>27.6</v>
      </c>
      <c r="J20" s="1342">
        <f t="shared" si="0"/>
        <v>2.4109835247650569E-6</v>
      </c>
    </row>
    <row r="21" spans="1:11" ht="12.75" customHeight="1">
      <c r="A21" s="1267" t="s">
        <v>209</v>
      </c>
      <c r="B21" s="1151" t="s">
        <v>79</v>
      </c>
      <c r="C21" s="1151" t="s">
        <v>198</v>
      </c>
      <c r="D21" s="1324">
        <v>0</v>
      </c>
      <c r="E21" s="1324">
        <v>0</v>
      </c>
      <c r="F21" s="1324">
        <v>0</v>
      </c>
      <c r="G21" s="1324">
        <v>0</v>
      </c>
      <c r="H21" s="1326">
        <v>0</v>
      </c>
      <c r="I21" s="1324">
        <v>0</v>
      </c>
      <c r="J21" s="1342">
        <f t="shared" si="0"/>
        <v>0</v>
      </c>
    </row>
    <row r="22" spans="1:11" ht="12.75" customHeight="1">
      <c r="A22" s="1286" t="s">
        <v>210</v>
      </c>
      <c r="B22" s="1151" t="s">
        <v>211</v>
      </c>
      <c r="C22" s="1151" t="s">
        <v>198</v>
      </c>
      <c r="D22" s="1324">
        <v>6535</v>
      </c>
      <c r="E22" s="1324">
        <v>0</v>
      </c>
      <c r="F22" s="1324">
        <v>20120.662000000029</v>
      </c>
      <c r="G22" s="1324">
        <v>2.8169680000000086</v>
      </c>
      <c r="H22" s="1326">
        <v>43791.893100002577</v>
      </c>
      <c r="I22" s="1324">
        <v>364546.26999996806</v>
      </c>
      <c r="J22" s="1342">
        <f t="shared" si="0"/>
        <v>3.1844748224075257E-2</v>
      </c>
    </row>
    <row r="23" spans="1:11" ht="12.75" customHeight="1">
      <c r="A23" s="509" t="s">
        <v>100</v>
      </c>
      <c r="B23" s="1151" t="s">
        <v>79</v>
      </c>
      <c r="C23" s="1151" t="s">
        <v>198</v>
      </c>
      <c r="D23" s="1324">
        <v>484</v>
      </c>
      <c r="E23" s="1324">
        <v>0</v>
      </c>
      <c r="F23" s="1324">
        <v>0</v>
      </c>
      <c r="G23" s="1324">
        <v>0</v>
      </c>
      <c r="H23" s="1326">
        <v>677.59999999999457</v>
      </c>
      <c r="I23" s="1324">
        <v>55698.819999999585</v>
      </c>
      <c r="J23" s="1342">
        <f t="shared" si="0"/>
        <v>4.8655412090164293E-3</v>
      </c>
    </row>
    <row r="24" spans="1:11" ht="12.75" customHeight="1">
      <c r="A24" s="83" t="s">
        <v>103</v>
      </c>
      <c r="B24" s="1151" t="s">
        <v>211</v>
      </c>
      <c r="C24" s="1265" t="s">
        <v>198</v>
      </c>
      <c r="D24" s="1324">
        <v>67</v>
      </c>
      <c r="E24" s="1324">
        <v>0</v>
      </c>
      <c r="F24" s="1324">
        <v>2187</v>
      </c>
      <c r="G24" s="1324">
        <v>0</v>
      </c>
      <c r="H24" s="1326">
        <v>315.73748000000018</v>
      </c>
      <c r="I24" s="1324">
        <v>1510.6499999999983</v>
      </c>
      <c r="J24" s="1342">
        <f t="shared" si="0"/>
        <v>1.3196203846689596E-4</v>
      </c>
    </row>
    <row r="25" spans="1:11" ht="12.75" customHeight="1">
      <c r="A25" s="83" t="s">
        <v>212</v>
      </c>
      <c r="B25" s="1151" t="s">
        <v>211</v>
      </c>
      <c r="C25" s="1265" t="s">
        <v>198</v>
      </c>
      <c r="D25" s="1324">
        <v>166</v>
      </c>
      <c r="E25" s="1324">
        <v>0</v>
      </c>
      <c r="F25" s="1324">
        <v>0</v>
      </c>
      <c r="G25" s="1324">
        <v>0</v>
      </c>
      <c r="H25" s="1326">
        <v>265.72360000000015</v>
      </c>
      <c r="I25" s="1324">
        <v>74833.659999999989</v>
      </c>
      <c r="J25" s="1342">
        <f t="shared" si="0"/>
        <v>6.5370551216619496E-3</v>
      </c>
      <c r="K25" t="s">
        <v>213</v>
      </c>
    </row>
    <row r="26" spans="1:11" ht="12.75" customHeight="1">
      <c r="A26" s="83" t="s">
        <v>93</v>
      </c>
      <c r="B26" s="1151" t="s">
        <v>79</v>
      </c>
      <c r="C26" s="1265" t="s">
        <v>198</v>
      </c>
      <c r="D26" s="1324">
        <v>0</v>
      </c>
      <c r="E26" s="1324">
        <v>0</v>
      </c>
      <c r="F26" s="1324">
        <v>0</v>
      </c>
      <c r="G26" s="1324">
        <v>0</v>
      </c>
      <c r="H26" s="1326">
        <v>0</v>
      </c>
      <c r="I26" s="1324">
        <v>0</v>
      </c>
      <c r="J26" s="1342">
        <f t="shared" si="0"/>
        <v>0</v>
      </c>
    </row>
    <row r="27" spans="1:11" ht="12.75" customHeight="1">
      <c r="A27" s="83" t="s">
        <v>214</v>
      </c>
      <c r="B27" s="1151" t="s">
        <v>79</v>
      </c>
      <c r="C27" s="1265" t="s">
        <v>200</v>
      </c>
      <c r="D27" s="1324">
        <v>0</v>
      </c>
      <c r="E27" s="1324">
        <v>0</v>
      </c>
      <c r="F27" s="1324">
        <v>0</v>
      </c>
      <c r="G27" s="1325">
        <v>0</v>
      </c>
      <c r="H27" s="1326">
        <v>0</v>
      </c>
      <c r="I27" s="1324">
        <v>0</v>
      </c>
      <c r="J27" s="1342">
        <f t="shared" si="0"/>
        <v>0</v>
      </c>
    </row>
    <row r="28" spans="1:11" ht="12.75" customHeight="1">
      <c r="A28" s="83" t="s">
        <v>215</v>
      </c>
      <c r="B28" s="1151" t="s">
        <v>79</v>
      </c>
      <c r="C28" s="1265" t="s">
        <v>200</v>
      </c>
      <c r="D28" s="1324">
        <v>84</v>
      </c>
      <c r="E28" s="1324">
        <v>0</v>
      </c>
      <c r="F28" s="1324">
        <v>0</v>
      </c>
      <c r="G28" s="1325">
        <v>0</v>
      </c>
      <c r="H28" s="1326">
        <v>1637.65</v>
      </c>
      <c r="I28" s="1324">
        <v>1392.46</v>
      </c>
      <c r="J28" s="1342">
        <f t="shared" si="0"/>
        <v>1.2163761300341852E-4</v>
      </c>
    </row>
    <row r="29" spans="1:11" ht="12.75" customHeight="1">
      <c r="A29" s="83" t="s">
        <v>216</v>
      </c>
      <c r="B29" s="1151" t="s">
        <v>79</v>
      </c>
      <c r="C29" s="1265" t="s">
        <v>200</v>
      </c>
      <c r="D29" s="1324">
        <v>0</v>
      </c>
      <c r="E29" s="1324">
        <v>0</v>
      </c>
      <c r="F29" s="1324">
        <v>0</v>
      </c>
      <c r="G29" s="1325">
        <v>0</v>
      </c>
      <c r="H29" s="1326">
        <v>0</v>
      </c>
      <c r="I29" s="1324">
        <v>0</v>
      </c>
      <c r="J29" s="1342">
        <f t="shared" si="0"/>
        <v>0</v>
      </c>
    </row>
    <row r="30" spans="1:11" ht="12.75" customHeight="1">
      <c r="A30" s="1289" t="s">
        <v>217</v>
      </c>
      <c r="B30" s="1266"/>
      <c r="C30" s="1266"/>
      <c r="D30" s="1327"/>
      <c r="E30" s="1327"/>
      <c r="F30" s="1328"/>
      <c r="G30" s="1328"/>
      <c r="H30" s="1328"/>
      <c r="I30" s="1327"/>
      <c r="J30" s="1330"/>
    </row>
    <row r="31" spans="1:11" ht="12.75" customHeight="1">
      <c r="A31" s="1267" t="s">
        <v>218</v>
      </c>
      <c r="B31" s="1151" t="s">
        <v>219</v>
      </c>
      <c r="C31" s="1151" t="s">
        <v>200</v>
      </c>
      <c r="D31" s="1324">
        <v>79382.5</v>
      </c>
      <c r="E31" s="1324">
        <v>0</v>
      </c>
      <c r="F31" s="1324">
        <v>0</v>
      </c>
      <c r="G31" s="1325">
        <v>0</v>
      </c>
      <c r="H31" s="1326">
        <v>1600.7912500000002</v>
      </c>
      <c r="I31" s="1324">
        <v>143630.36000000002</v>
      </c>
      <c r="J31" s="1342">
        <f t="shared" ref="J31:J36" si="1">I31/$I$103</f>
        <v>1.2546754768698336E-2</v>
      </c>
    </row>
    <row r="32" spans="1:11" ht="12.75" customHeight="1">
      <c r="A32" s="1267" t="s">
        <v>220</v>
      </c>
      <c r="B32" s="1151" t="s">
        <v>219</v>
      </c>
      <c r="C32" s="1151" t="s">
        <v>200</v>
      </c>
      <c r="D32" s="1324">
        <v>0</v>
      </c>
      <c r="E32" s="1324">
        <v>0</v>
      </c>
      <c r="F32" s="1324">
        <v>0</v>
      </c>
      <c r="G32" s="1325">
        <v>0</v>
      </c>
      <c r="H32" s="1326">
        <v>0</v>
      </c>
      <c r="I32" s="1324">
        <v>0</v>
      </c>
      <c r="J32" s="1342">
        <f t="shared" si="1"/>
        <v>0</v>
      </c>
    </row>
    <row r="33" spans="1:10" ht="12.75" customHeight="1">
      <c r="A33" s="1267" t="s">
        <v>221</v>
      </c>
      <c r="B33" s="1151" t="s">
        <v>219</v>
      </c>
      <c r="C33" s="1151" t="s">
        <v>200</v>
      </c>
      <c r="D33" s="1324">
        <v>243.6</v>
      </c>
      <c r="E33" s="1324">
        <v>0</v>
      </c>
      <c r="F33" s="1324">
        <v>0</v>
      </c>
      <c r="G33" s="1325">
        <v>0</v>
      </c>
      <c r="H33" s="1326">
        <v>29.4756</v>
      </c>
      <c r="I33" s="1324">
        <v>14371</v>
      </c>
      <c r="J33" s="1342">
        <f t="shared" si="1"/>
        <v>1.255371167912994E-3</v>
      </c>
    </row>
    <row r="34" spans="1:10" ht="12.75" customHeight="1">
      <c r="A34" s="1267" t="s">
        <v>222</v>
      </c>
      <c r="B34" s="1151" t="s">
        <v>219</v>
      </c>
      <c r="C34" s="1151" t="s">
        <v>200</v>
      </c>
      <c r="D34" s="1324">
        <v>0</v>
      </c>
      <c r="E34" s="1324">
        <v>0</v>
      </c>
      <c r="F34" s="1324">
        <v>0</v>
      </c>
      <c r="G34" s="1325">
        <v>0</v>
      </c>
      <c r="H34" s="1326">
        <v>0</v>
      </c>
      <c r="I34" s="1324">
        <v>0</v>
      </c>
      <c r="J34" s="1342">
        <f t="shared" si="1"/>
        <v>0</v>
      </c>
    </row>
    <row r="35" spans="1:10" ht="12.75" customHeight="1">
      <c r="A35" s="1267" t="s">
        <v>223</v>
      </c>
      <c r="B35" s="1151" t="s">
        <v>211</v>
      </c>
      <c r="C35" s="1151" t="s">
        <v>198</v>
      </c>
      <c r="D35" s="1324">
        <v>6958</v>
      </c>
      <c r="E35" s="1324">
        <v>0</v>
      </c>
      <c r="F35" s="1324">
        <v>297252</v>
      </c>
      <c r="G35" s="1324">
        <v>27.140400000003929</v>
      </c>
      <c r="H35" s="1326">
        <v>17500</v>
      </c>
      <c r="I35" s="1324">
        <v>2076492.9599999422</v>
      </c>
      <c r="J35" s="1342">
        <f t="shared" si="1"/>
        <v>0.18139095347284373</v>
      </c>
    </row>
    <row r="36" spans="1:10" ht="12.75" customHeight="1">
      <c r="A36" s="1267" t="s">
        <v>105</v>
      </c>
      <c r="B36" s="1151" t="s">
        <v>211</v>
      </c>
      <c r="C36" s="1151" t="s">
        <v>198</v>
      </c>
      <c r="D36" s="1324">
        <v>31</v>
      </c>
      <c r="E36" s="1324">
        <v>0</v>
      </c>
      <c r="F36" s="1324">
        <v>7541.2769999999964</v>
      </c>
      <c r="G36" s="1324">
        <v>1.3574900000000001</v>
      </c>
      <c r="H36" s="1326">
        <v>999.20100000000025</v>
      </c>
      <c r="I36" s="1324">
        <v>29138.250000000007</v>
      </c>
      <c r="J36" s="1342">
        <f t="shared" si="1"/>
        <v>2.5453565467567184E-3</v>
      </c>
    </row>
    <row r="37" spans="1:10" ht="12.75" customHeight="1">
      <c r="A37" s="1289" t="s">
        <v>34</v>
      </c>
      <c r="B37" s="1266"/>
      <c r="C37" s="1266"/>
      <c r="D37" s="1327"/>
      <c r="E37" s="1327"/>
      <c r="F37" s="1328"/>
      <c r="G37" s="1328"/>
      <c r="H37" s="1328"/>
      <c r="I37" s="1327"/>
      <c r="J37" s="1330"/>
    </row>
    <row r="38" spans="1:10" ht="12.75" customHeight="1">
      <c r="A38" s="509" t="s">
        <v>224</v>
      </c>
      <c r="B38" s="1151" t="s">
        <v>225</v>
      </c>
      <c r="C38" s="1151" t="s">
        <v>200</v>
      </c>
      <c r="D38" s="1324" t="s">
        <v>203</v>
      </c>
      <c r="E38" s="1324">
        <v>11.86</v>
      </c>
      <c r="F38" s="1324">
        <v>1640.4299999999998</v>
      </c>
      <c r="G38" s="1325">
        <v>1.5269599999999999</v>
      </c>
      <c r="H38" s="1326">
        <v>-16.002200000000002</v>
      </c>
      <c r="I38" s="1324">
        <v>41373.230000000003</v>
      </c>
      <c r="J38" s="1342">
        <f t="shared" ref="J38:J56" si="2">I38/$I$103</f>
        <v>3.6141368078375143E-3</v>
      </c>
    </row>
    <row r="39" spans="1:10" ht="12.75" customHeight="1">
      <c r="A39" s="509" t="s">
        <v>226</v>
      </c>
      <c r="B39" s="1151" t="s">
        <v>225</v>
      </c>
      <c r="C39" s="1151" t="s">
        <v>200</v>
      </c>
      <c r="D39" s="1324" t="s">
        <v>203</v>
      </c>
      <c r="E39" s="1324">
        <v>0</v>
      </c>
      <c r="F39" s="1324">
        <v>0</v>
      </c>
      <c r="G39" s="1325">
        <v>0</v>
      </c>
      <c r="H39" s="1326">
        <v>0</v>
      </c>
      <c r="I39" s="1324">
        <v>0</v>
      </c>
      <c r="J39" s="1342">
        <f t="shared" si="2"/>
        <v>0</v>
      </c>
    </row>
    <row r="40" spans="1:10" ht="12.75" customHeight="1">
      <c r="A40" s="83" t="s">
        <v>227</v>
      </c>
      <c r="B40" s="59" t="s">
        <v>225</v>
      </c>
      <c r="C40" s="1151" t="s">
        <v>200</v>
      </c>
      <c r="D40" s="1324" t="s">
        <v>203</v>
      </c>
      <c r="E40" s="1324">
        <v>0</v>
      </c>
      <c r="F40" s="1324">
        <v>0</v>
      </c>
      <c r="G40" s="1325">
        <v>0</v>
      </c>
      <c r="H40" s="1326">
        <v>0</v>
      </c>
      <c r="I40" s="1324">
        <v>0</v>
      </c>
      <c r="J40" s="1342">
        <f t="shared" si="2"/>
        <v>0</v>
      </c>
    </row>
    <row r="41" spans="1:10" ht="12.75" customHeight="1">
      <c r="A41" s="509" t="s">
        <v>228</v>
      </c>
      <c r="B41" s="1151" t="s">
        <v>225</v>
      </c>
      <c r="C41" s="1151" t="s">
        <v>200</v>
      </c>
      <c r="D41" s="1324" t="s">
        <v>203</v>
      </c>
      <c r="E41" s="1324">
        <v>0</v>
      </c>
      <c r="F41" s="1324">
        <v>0</v>
      </c>
      <c r="G41" s="1325">
        <v>0</v>
      </c>
      <c r="H41" s="1326">
        <v>0</v>
      </c>
      <c r="I41" s="1324">
        <v>0</v>
      </c>
      <c r="J41" s="1342">
        <f t="shared" si="2"/>
        <v>0</v>
      </c>
    </row>
    <row r="42" spans="1:10" ht="12.75" customHeight="1">
      <c r="A42" s="509" t="s">
        <v>229</v>
      </c>
      <c r="B42" s="1151" t="s">
        <v>225</v>
      </c>
      <c r="C42" s="1151" t="s">
        <v>200</v>
      </c>
      <c r="D42" s="1324" t="s">
        <v>203</v>
      </c>
      <c r="E42" s="1324">
        <v>0</v>
      </c>
      <c r="F42" s="1324">
        <v>0</v>
      </c>
      <c r="G42" s="1325">
        <v>0</v>
      </c>
      <c r="H42" s="1326">
        <v>0</v>
      </c>
      <c r="I42" s="1324">
        <v>0</v>
      </c>
      <c r="J42" s="1342">
        <f t="shared" si="2"/>
        <v>0</v>
      </c>
    </row>
    <row r="43" spans="1:10" ht="12.75" customHeight="1">
      <c r="A43" s="509" t="s">
        <v>230</v>
      </c>
      <c r="B43" s="1151" t="s">
        <v>202</v>
      </c>
      <c r="C43" s="1151" t="s">
        <v>200</v>
      </c>
      <c r="D43" s="1324" t="s">
        <v>203</v>
      </c>
      <c r="E43" s="1324">
        <v>720</v>
      </c>
      <c r="F43" s="1324">
        <v>386.4</v>
      </c>
      <c r="G43" s="1325">
        <v>0.33599999999999997</v>
      </c>
      <c r="H43" s="1326">
        <v>336.26</v>
      </c>
      <c r="I43" s="1324">
        <v>115480.45</v>
      </c>
      <c r="J43" s="1342">
        <f t="shared" si="2"/>
        <v>1.0087734144291843E-2</v>
      </c>
    </row>
    <row r="44" spans="1:10" ht="12.75" customHeight="1">
      <c r="A44" s="509" t="s">
        <v>231</v>
      </c>
      <c r="B44" s="1151" t="s">
        <v>202</v>
      </c>
      <c r="C44" s="1151" t="s">
        <v>200</v>
      </c>
      <c r="D44" s="1324" t="s">
        <v>203</v>
      </c>
      <c r="E44" s="1324">
        <v>0</v>
      </c>
      <c r="F44" s="1324">
        <v>0</v>
      </c>
      <c r="G44" s="1325">
        <v>0</v>
      </c>
      <c r="H44" s="1326">
        <v>0</v>
      </c>
      <c r="I44" s="1324">
        <v>0</v>
      </c>
      <c r="J44" s="1342">
        <f t="shared" si="2"/>
        <v>0</v>
      </c>
    </row>
    <row r="45" spans="1:10" ht="12.75" customHeight="1">
      <c r="A45" s="509" t="s">
        <v>232</v>
      </c>
      <c r="B45" s="1151" t="s">
        <v>79</v>
      </c>
      <c r="C45" s="1151" t="s">
        <v>200</v>
      </c>
      <c r="D45" s="1324">
        <v>35</v>
      </c>
      <c r="E45" s="1324">
        <v>0</v>
      </c>
      <c r="F45" s="1324">
        <v>3599.2000000000003</v>
      </c>
      <c r="G45" s="1324">
        <v>0</v>
      </c>
      <c r="H45" s="1326">
        <v>254.3600000000001</v>
      </c>
      <c r="I45" s="1324">
        <v>10064.36</v>
      </c>
      <c r="J45" s="1342">
        <f t="shared" si="2"/>
        <v>8.7916688939508874E-4</v>
      </c>
    </row>
    <row r="46" spans="1:10" ht="12.75" customHeight="1">
      <c r="A46" s="509" t="s">
        <v>232</v>
      </c>
      <c r="B46" s="1151" t="s">
        <v>79</v>
      </c>
      <c r="C46" s="1151" t="s">
        <v>198</v>
      </c>
      <c r="D46" s="1324">
        <v>791</v>
      </c>
      <c r="E46" s="1324">
        <v>0</v>
      </c>
      <c r="F46" s="1324">
        <v>158911.04000000076</v>
      </c>
      <c r="G46" s="1324">
        <v>28.604302000000608</v>
      </c>
      <c r="H46" s="1326">
        <v>15214.599999999851</v>
      </c>
      <c r="I46" s="1324">
        <v>213499.83999999985</v>
      </c>
      <c r="J46" s="1342">
        <f t="shared" si="2"/>
        <v>1.8650166549999105E-2</v>
      </c>
    </row>
    <row r="47" spans="1:10" ht="12.75" customHeight="1">
      <c r="A47" s="509" t="s">
        <v>233</v>
      </c>
      <c r="B47" s="1151" t="s">
        <v>79</v>
      </c>
      <c r="C47" s="1151" t="s">
        <v>198</v>
      </c>
      <c r="D47" s="1324">
        <v>807</v>
      </c>
      <c r="E47" s="1324">
        <v>0</v>
      </c>
      <c r="F47" s="1324">
        <v>0</v>
      </c>
      <c r="G47" s="1324">
        <v>0</v>
      </c>
      <c r="H47" s="1326">
        <v>-725</v>
      </c>
      <c r="I47" s="1324">
        <v>107850.86000000003</v>
      </c>
      <c r="J47" s="1342">
        <f t="shared" si="2"/>
        <v>9.4212553112950261E-3</v>
      </c>
    </row>
    <row r="48" spans="1:10" ht="12.75" customHeight="1">
      <c r="A48" s="509" t="s">
        <v>234</v>
      </c>
      <c r="B48" s="1151" t="s">
        <v>79</v>
      </c>
      <c r="C48" s="1151" t="s">
        <v>198</v>
      </c>
      <c r="D48" s="1324">
        <v>0</v>
      </c>
      <c r="E48" s="1324">
        <v>0</v>
      </c>
      <c r="F48" s="1324">
        <v>0</v>
      </c>
      <c r="G48" s="1324">
        <v>0</v>
      </c>
      <c r="H48" s="1326">
        <v>0</v>
      </c>
      <c r="I48" s="1324">
        <v>0</v>
      </c>
      <c r="J48" s="1342">
        <f t="shared" si="2"/>
        <v>0</v>
      </c>
    </row>
    <row r="49" spans="1:10" ht="12.75" customHeight="1">
      <c r="A49" s="509" t="s">
        <v>121</v>
      </c>
      <c r="B49" s="1151" t="s">
        <v>79</v>
      </c>
      <c r="C49" s="1151" t="s">
        <v>198</v>
      </c>
      <c r="D49" s="1324">
        <v>0</v>
      </c>
      <c r="E49" s="1324">
        <v>0</v>
      </c>
      <c r="F49" s="1324">
        <v>0</v>
      </c>
      <c r="G49" s="1324">
        <v>0</v>
      </c>
      <c r="H49" s="1326">
        <v>0</v>
      </c>
      <c r="I49" s="1324">
        <v>0</v>
      </c>
      <c r="J49" s="1342">
        <f t="shared" si="2"/>
        <v>0</v>
      </c>
    </row>
    <row r="50" spans="1:10" ht="12.75" customHeight="1">
      <c r="A50" s="509" t="s">
        <v>235</v>
      </c>
      <c r="B50" s="1151" t="s">
        <v>79</v>
      </c>
      <c r="C50" s="1151" t="s">
        <v>198</v>
      </c>
      <c r="D50" s="1324">
        <v>1</v>
      </c>
      <c r="E50" s="1324">
        <v>0</v>
      </c>
      <c r="F50" s="1324">
        <v>0</v>
      </c>
      <c r="G50" s="1324">
        <v>0</v>
      </c>
      <c r="H50" s="1326">
        <v>0</v>
      </c>
      <c r="I50" s="1324">
        <v>567.95000000000005</v>
      </c>
      <c r="J50" s="1342">
        <f t="shared" si="2"/>
        <v>4.9612974380083846E-5</v>
      </c>
    </row>
    <row r="51" spans="1:10" ht="12.75" customHeight="1">
      <c r="A51" s="83" t="s">
        <v>131</v>
      </c>
      <c r="B51" s="1151" t="s">
        <v>79</v>
      </c>
      <c r="C51" s="1151" t="s">
        <v>198</v>
      </c>
      <c r="D51" s="1324">
        <v>3089</v>
      </c>
      <c r="E51" s="1324">
        <v>0</v>
      </c>
      <c r="F51" s="1324">
        <v>234094</v>
      </c>
      <c r="G51" s="1324">
        <v>187.03000000000372</v>
      </c>
      <c r="H51" s="1326">
        <v>0</v>
      </c>
      <c r="I51" s="1324">
        <v>761688.75999998348</v>
      </c>
      <c r="J51" s="1342">
        <f t="shared" si="2"/>
        <v>6.6536922150677011E-2</v>
      </c>
    </row>
    <row r="52" spans="1:10" ht="12.75" customHeight="1">
      <c r="A52" s="83" t="s">
        <v>236</v>
      </c>
      <c r="B52" s="1151" t="s">
        <v>79</v>
      </c>
      <c r="C52" s="1151" t="s">
        <v>198</v>
      </c>
      <c r="D52" s="1324">
        <v>409</v>
      </c>
      <c r="E52" s="1324">
        <v>0</v>
      </c>
      <c r="F52" s="1324">
        <v>77299.680000000139</v>
      </c>
      <c r="G52" s="1324">
        <v>93.840000000000131</v>
      </c>
      <c r="H52" s="1326">
        <v>2644.1400000000167</v>
      </c>
      <c r="I52" s="1324">
        <v>79039.349999999729</v>
      </c>
      <c r="J52" s="1342">
        <f t="shared" si="2"/>
        <v>6.9044409658745778E-3</v>
      </c>
    </row>
    <row r="53" spans="1:10" ht="12.75" customHeight="1">
      <c r="A53" s="83" t="s">
        <v>125</v>
      </c>
      <c r="B53" s="1151" t="s">
        <v>79</v>
      </c>
      <c r="C53" s="1151" t="s">
        <v>198</v>
      </c>
      <c r="D53" s="1324">
        <v>2532</v>
      </c>
      <c r="E53" s="1324">
        <v>0</v>
      </c>
      <c r="F53" s="1324">
        <v>312147.54000000167</v>
      </c>
      <c r="G53" s="1324">
        <v>225.77399999999915</v>
      </c>
      <c r="H53" s="1326">
        <v>17813.450000000274</v>
      </c>
      <c r="I53" s="1324">
        <v>1401665.949999989</v>
      </c>
      <c r="J53" s="1342">
        <f t="shared" si="2"/>
        <v>0.12244179393746867</v>
      </c>
    </row>
    <row r="54" spans="1:10" ht="12.75" customHeight="1">
      <c r="A54" s="83" t="s">
        <v>237</v>
      </c>
      <c r="B54" s="1151" t="s">
        <v>79</v>
      </c>
      <c r="C54" s="1151" t="s">
        <v>198</v>
      </c>
      <c r="D54" s="1324">
        <v>5</v>
      </c>
      <c r="E54" s="1324">
        <v>0</v>
      </c>
      <c r="F54" s="1324">
        <v>0</v>
      </c>
      <c r="G54" s="1324">
        <v>0</v>
      </c>
      <c r="H54" s="1326">
        <v>0</v>
      </c>
      <c r="I54" s="1324">
        <v>622.35</v>
      </c>
      <c r="J54" s="1342">
        <f t="shared" si="2"/>
        <v>5.4365057849185984E-5</v>
      </c>
    </row>
    <row r="55" spans="1:10" ht="12.75" customHeight="1">
      <c r="A55" s="83" t="s">
        <v>238</v>
      </c>
      <c r="B55" s="1151" t="s">
        <v>79</v>
      </c>
      <c r="C55" s="1151" t="s">
        <v>200</v>
      </c>
      <c r="D55" s="1324">
        <v>0</v>
      </c>
      <c r="E55" s="1324">
        <v>0</v>
      </c>
      <c r="F55" s="1324">
        <v>0</v>
      </c>
      <c r="G55" s="1324">
        <v>0</v>
      </c>
      <c r="H55" s="1324">
        <v>0</v>
      </c>
      <c r="I55" s="1324">
        <v>0</v>
      </c>
      <c r="J55" s="1342">
        <f t="shared" si="2"/>
        <v>0</v>
      </c>
    </row>
    <row r="56" spans="1:10" ht="12.75" customHeight="1">
      <c r="A56" s="83" t="s">
        <v>239</v>
      </c>
      <c r="B56" s="1151" t="s">
        <v>79</v>
      </c>
      <c r="C56" s="1151" t="s">
        <v>200</v>
      </c>
      <c r="D56" s="1324">
        <v>0</v>
      </c>
      <c r="E56" s="1324">
        <v>0</v>
      </c>
      <c r="F56" s="1324">
        <v>0</v>
      </c>
      <c r="G56" s="1324">
        <v>0</v>
      </c>
      <c r="H56" s="1324">
        <v>0</v>
      </c>
      <c r="I56" s="1324">
        <v>0</v>
      </c>
      <c r="J56" s="1342">
        <f t="shared" si="2"/>
        <v>0</v>
      </c>
    </row>
    <row r="57" spans="1:10" ht="12.75" customHeight="1">
      <c r="A57" s="1289" t="s">
        <v>143</v>
      </c>
      <c r="B57" s="1266"/>
      <c r="C57" s="1266"/>
      <c r="D57" s="1327"/>
      <c r="E57" s="1327"/>
      <c r="F57" s="1328"/>
      <c r="G57" s="1328"/>
      <c r="H57" s="1328"/>
      <c r="I57" s="1327"/>
      <c r="J57" s="1330"/>
    </row>
    <row r="58" spans="1:10" ht="12.75" customHeight="1">
      <c r="A58" s="1267" t="s">
        <v>240</v>
      </c>
      <c r="B58" s="1151" t="s">
        <v>79</v>
      </c>
      <c r="C58" s="1151" t="s">
        <v>200</v>
      </c>
      <c r="D58" s="1324">
        <v>0</v>
      </c>
      <c r="E58" s="1324">
        <v>0</v>
      </c>
      <c r="F58" s="1324">
        <v>0</v>
      </c>
      <c r="G58" s="1324">
        <v>0</v>
      </c>
      <c r="H58" s="1324">
        <v>0</v>
      </c>
      <c r="I58" s="1324">
        <v>0</v>
      </c>
      <c r="J58" s="1342">
        <f t="shared" ref="J58:J74" si="3">I58/$I$103</f>
        <v>0</v>
      </c>
    </row>
    <row r="59" spans="1:10" ht="12.75" customHeight="1">
      <c r="A59" s="509" t="s">
        <v>241</v>
      </c>
      <c r="B59" s="1151" t="s">
        <v>79</v>
      </c>
      <c r="C59" s="1151" t="s">
        <v>200</v>
      </c>
      <c r="D59" s="1324">
        <v>0</v>
      </c>
      <c r="E59" s="1324">
        <v>0</v>
      </c>
      <c r="F59" s="1324">
        <v>0</v>
      </c>
      <c r="G59" s="1324">
        <v>0</v>
      </c>
      <c r="H59" s="1324">
        <v>0</v>
      </c>
      <c r="I59" s="1324">
        <v>0</v>
      </c>
      <c r="J59" s="1342">
        <f t="shared" si="3"/>
        <v>0</v>
      </c>
    </row>
    <row r="60" spans="1:10" ht="12.75" customHeight="1">
      <c r="A60" s="509" t="s">
        <v>242</v>
      </c>
      <c r="B60" s="1151" t="s">
        <v>79</v>
      </c>
      <c r="C60" s="1151" t="s">
        <v>200</v>
      </c>
      <c r="D60" s="1324">
        <v>0</v>
      </c>
      <c r="E60" s="1324">
        <v>0</v>
      </c>
      <c r="F60" s="1324">
        <v>0</v>
      </c>
      <c r="G60" s="1324">
        <v>0</v>
      </c>
      <c r="H60" s="1324">
        <v>0</v>
      </c>
      <c r="I60" s="1324">
        <v>0</v>
      </c>
      <c r="J60" s="1342">
        <f t="shared" si="3"/>
        <v>0</v>
      </c>
    </row>
    <row r="61" spans="1:10" ht="12.75" customHeight="1">
      <c r="A61" s="83" t="s">
        <v>243</v>
      </c>
      <c r="B61" s="59" t="s">
        <v>79</v>
      </c>
      <c r="C61" s="1151" t="s">
        <v>200</v>
      </c>
      <c r="D61" s="1324">
        <v>879</v>
      </c>
      <c r="E61" s="1324">
        <v>0</v>
      </c>
      <c r="F61" s="1324">
        <v>88053.54</v>
      </c>
      <c r="G61" s="1325">
        <v>0.99600000000000033</v>
      </c>
      <c r="H61" s="1326">
        <v>-1523.5500000000004</v>
      </c>
      <c r="I61" s="1324">
        <v>49129.330000000031</v>
      </c>
      <c r="J61" s="1342">
        <f t="shared" si="3"/>
        <v>4.2916668555342654E-3</v>
      </c>
    </row>
    <row r="62" spans="1:10" ht="12.75" customHeight="1">
      <c r="A62" s="89" t="s">
        <v>244</v>
      </c>
      <c r="B62" s="59" t="s">
        <v>79</v>
      </c>
      <c r="C62" s="1151" t="s">
        <v>200</v>
      </c>
      <c r="D62" s="1324">
        <v>694</v>
      </c>
      <c r="E62" s="1324">
        <v>0</v>
      </c>
      <c r="F62" s="1324">
        <v>44593.700000000004</v>
      </c>
      <c r="G62" s="1325">
        <v>0</v>
      </c>
      <c r="H62" s="1326">
        <v>0</v>
      </c>
      <c r="I62" s="1324">
        <v>54620.939999999988</v>
      </c>
      <c r="J62" s="1342">
        <f t="shared" si="3"/>
        <v>4.771383566926835E-3</v>
      </c>
    </row>
    <row r="63" spans="1:10" ht="12.75" customHeight="1">
      <c r="A63" s="509" t="s">
        <v>245</v>
      </c>
      <c r="B63" s="1151" t="s">
        <v>79</v>
      </c>
      <c r="C63" s="1151" t="s">
        <v>200</v>
      </c>
      <c r="D63" s="1324">
        <v>963</v>
      </c>
      <c r="E63" s="1324">
        <v>0</v>
      </c>
      <c r="F63" s="1324">
        <v>269073.27734999999</v>
      </c>
      <c r="G63" s="1325">
        <v>2.9002739999999996</v>
      </c>
      <c r="H63" s="1326">
        <v>-4654.9677020000008</v>
      </c>
      <c r="I63" s="1324">
        <v>157665.78999999995</v>
      </c>
      <c r="J63" s="1342">
        <f t="shared" si="3"/>
        <v>1.3772812395256056E-2</v>
      </c>
    </row>
    <row r="64" spans="1:10" ht="12.75" customHeight="1">
      <c r="A64" s="509" t="s">
        <v>246</v>
      </c>
      <c r="B64" s="1151" t="s">
        <v>79</v>
      </c>
      <c r="C64" s="1151" t="s">
        <v>200</v>
      </c>
      <c r="D64" s="1324">
        <v>32</v>
      </c>
      <c r="E64" s="1324">
        <v>0</v>
      </c>
      <c r="F64" s="1324">
        <v>5594.8068800000001</v>
      </c>
      <c r="G64" s="1324">
        <v>6.3353999999999994E-2</v>
      </c>
      <c r="H64" s="1326">
        <v>-96.790159000000003</v>
      </c>
      <c r="I64" s="1324">
        <v>510.64000000000004</v>
      </c>
      <c r="J64" s="1342">
        <f t="shared" si="3"/>
        <v>4.4606689387174949E-5</v>
      </c>
    </row>
    <row r="65" spans="1:10" ht="12.75" customHeight="1">
      <c r="A65" s="1292" t="s">
        <v>247</v>
      </c>
      <c r="B65" s="1151" t="s">
        <v>79</v>
      </c>
      <c r="C65" s="1151" t="s">
        <v>200</v>
      </c>
      <c r="D65" s="1324">
        <v>93</v>
      </c>
      <c r="E65" s="1324">
        <v>0</v>
      </c>
      <c r="F65" s="1324">
        <v>19144.98</v>
      </c>
      <c r="G65" s="1325">
        <v>2.6040000000000001</v>
      </c>
      <c r="H65" s="1326">
        <v>-331.17300000000006</v>
      </c>
      <c r="I65" s="1324">
        <v>10783.25</v>
      </c>
      <c r="J65" s="1342">
        <f t="shared" si="3"/>
        <v>9.4196514831242019E-4</v>
      </c>
    </row>
    <row r="66" spans="1:10" ht="12.75" customHeight="1">
      <c r="A66" s="509" t="s">
        <v>248</v>
      </c>
      <c r="B66" s="1151" t="s">
        <v>79</v>
      </c>
      <c r="C66" s="1151" t="s">
        <v>200</v>
      </c>
      <c r="D66" s="1324">
        <v>78</v>
      </c>
      <c r="E66" s="1324">
        <v>0</v>
      </c>
      <c r="F66" s="1324">
        <v>8870.334938</v>
      </c>
      <c r="G66" s="1324">
        <v>0</v>
      </c>
      <c r="H66" s="1324">
        <v>0</v>
      </c>
      <c r="I66" s="1324">
        <v>2297.9299999999998</v>
      </c>
      <c r="J66" s="1342">
        <f t="shared" si="3"/>
        <v>2.00734469966064E-4</v>
      </c>
    </row>
    <row r="67" spans="1:10" ht="12.75" customHeight="1">
      <c r="A67" s="509" t="s">
        <v>249</v>
      </c>
      <c r="B67" s="1151" t="s">
        <v>79</v>
      </c>
      <c r="C67" s="1151" t="s">
        <v>200</v>
      </c>
      <c r="D67" s="1324">
        <v>518</v>
      </c>
      <c r="E67" s="1324">
        <v>0</v>
      </c>
      <c r="F67" s="1324">
        <v>90438.60313399999</v>
      </c>
      <c r="G67" s="1324">
        <v>0</v>
      </c>
      <c r="H67" s="1324">
        <v>0</v>
      </c>
      <c r="I67" s="1324">
        <v>75391.239999999976</v>
      </c>
      <c r="J67" s="1342">
        <f t="shared" si="3"/>
        <v>6.585762230130735E-3</v>
      </c>
    </row>
    <row r="68" spans="1:10" ht="12.75" customHeight="1">
      <c r="A68" s="83" t="s">
        <v>250</v>
      </c>
      <c r="B68" s="59" t="s">
        <v>79</v>
      </c>
      <c r="C68" s="1151" t="s">
        <v>200</v>
      </c>
      <c r="D68" s="1324">
        <v>36</v>
      </c>
      <c r="E68" s="1324">
        <v>0</v>
      </c>
      <c r="F68" s="1324">
        <v>3256.56</v>
      </c>
      <c r="G68" s="1325">
        <v>1.2456</v>
      </c>
      <c r="H68" s="1326">
        <v>0</v>
      </c>
      <c r="I68" s="1324">
        <v>6898.33</v>
      </c>
      <c r="J68" s="1342">
        <f t="shared" si="3"/>
        <v>6.0259999921712082E-4</v>
      </c>
    </row>
    <row r="69" spans="1:10" ht="12.75" customHeight="1">
      <c r="A69" s="509" t="s">
        <v>251</v>
      </c>
      <c r="B69" s="1151" t="s">
        <v>79</v>
      </c>
      <c r="C69" s="1151" t="s">
        <v>200</v>
      </c>
      <c r="D69" s="1324">
        <v>702</v>
      </c>
      <c r="E69" s="1324">
        <v>0</v>
      </c>
      <c r="F69" s="1324">
        <v>378935.99999999971</v>
      </c>
      <c r="G69" s="1324">
        <v>0</v>
      </c>
      <c r="H69" s="1324">
        <v>0</v>
      </c>
      <c r="I69" s="1324">
        <v>181857.36999999997</v>
      </c>
      <c r="J69" s="1342">
        <f t="shared" si="3"/>
        <v>1.5886055178518224E-2</v>
      </c>
    </row>
    <row r="70" spans="1:10" ht="12.75" customHeight="1">
      <c r="A70" s="1267" t="s">
        <v>252</v>
      </c>
      <c r="B70" s="1151" t="s">
        <v>79</v>
      </c>
      <c r="C70" s="1151" t="s">
        <v>200</v>
      </c>
      <c r="D70" s="1324">
        <v>5</v>
      </c>
      <c r="E70" s="1324">
        <v>0</v>
      </c>
      <c r="F70" s="1324">
        <v>2696.0699999999997</v>
      </c>
      <c r="G70" s="1324">
        <v>0</v>
      </c>
      <c r="H70" s="1324">
        <v>0</v>
      </c>
      <c r="I70" s="1324">
        <v>918.73</v>
      </c>
      <c r="J70" s="1342">
        <f t="shared" si="3"/>
        <v>8.0255177308239159E-5</v>
      </c>
    </row>
    <row r="71" spans="1:10" ht="12.75" customHeight="1">
      <c r="A71" s="1267" t="s">
        <v>253</v>
      </c>
      <c r="B71" s="1151" t="s">
        <v>79</v>
      </c>
      <c r="C71" s="1151" t="s">
        <v>200</v>
      </c>
      <c r="D71" s="1324">
        <v>1</v>
      </c>
      <c r="E71" s="1324">
        <v>0</v>
      </c>
      <c r="F71" s="1324">
        <v>631.6</v>
      </c>
      <c r="G71" s="1324">
        <v>0</v>
      </c>
      <c r="H71" s="1324">
        <v>0</v>
      </c>
      <c r="I71" s="1324">
        <v>1200</v>
      </c>
      <c r="J71" s="1342">
        <f t="shared" si="3"/>
        <v>1.0482537064195899E-4</v>
      </c>
    </row>
    <row r="72" spans="1:10" ht="12.75" customHeight="1">
      <c r="A72" s="1267" t="s">
        <v>254</v>
      </c>
      <c r="B72" s="1151" t="s">
        <v>79</v>
      </c>
      <c r="C72" s="1151" t="s">
        <v>200</v>
      </c>
      <c r="D72" s="1324">
        <v>104</v>
      </c>
      <c r="E72" s="1324">
        <v>0</v>
      </c>
      <c r="F72" s="1324">
        <v>10577.889999999996</v>
      </c>
      <c r="G72" s="1325">
        <v>0.75969500000000023</v>
      </c>
      <c r="H72" s="1326">
        <v>-183.01999999999995</v>
      </c>
      <c r="I72" s="1324">
        <v>9473.0100000000039</v>
      </c>
      <c r="J72" s="1342">
        <f t="shared" si="3"/>
        <v>8.2750982028748695E-4</v>
      </c>
    </row>
    <row r="73" spans="1:10" ht="12.75" customHeight="1">
      <c r="A73" s="1267" t="s">
        <v>255</v>
      </c>
      <c r="B73" s="1151" t="s">
        <v>79</v>
      </c>
      <c r="C73" s="1151" t="s">
        <v>198</v>
      </c>
      <c r="D73" s="1324">
        <v>28630</v>
      </c>
      <c r="E73" s="1324">
        <v>0</v>
      </c>
      <c r="F73" s="1324">
        <v>274933.89000000578</v>
      </c>
      <c r="G73" s="1324">
        <v>6.7566799999999674</v>
      </c>
      <c r="H73" s="1326">
        <v>-649.90099999997119</v>
      </c>
      <c r="I73" s="1324">
        <v>240825.81999999477</v>
      </c>
      <c r="J73" s="1342">
        <f t="shared" si="3"/>
        <v>2.1037213201377625E-2</v>
      </c>
    </row>
    <row r="74" spans="1:10" ht="12.75" customHeight="1">
      <c r="A74" s="509" t="s">
        <v>146</v>
      </c>
      <c r="B74" s="1151" t="s">
        <v>79</v>
      </c>
      <c r="C74" s="1151" t="s">
        <v>198</v>
      </c>
      <c r="D74" s="1324">
        <v>519</v>
      </c>
      <c r="E74" s="1324">
        <v>0</v>
      </c>
      <c r="F74" s="1324">
        <v>5896.3589999999876</v>
      </c>
      <c r="G74" s="1324">
        <v>0.14013000000000037</v>
      </c>
      <c r="H74" s="1326">
        <v>-12.352199999999964</v>
      </c>
      <c r="I74" s="1324">
        <v>4661.6599999999944</v>
      </c>
      <c r="J74" s="1342">
        <f t="shared" si="3"/>
        <v>4.0721686442232833E-4</v>
      </c>
    </row>
    <row r="75" spans="1:10" ht="12.75" customHeight="1">
      <c r="A75" s="1289" t="s">
        <v>37</v>
      </c>
      <c r="B75" s="1266"/>
      <c r="C75" s="1266"/>
      <c r="D75" s="1327"/>
      <c r="E75" s="1327"/>
      <c r="F75" s="1328"/>
      <c r="G75" s="1328"/>
      <c r="H75" s="1328"/>
      <c r="I75" s="1327"/>
      <c r="J75" s="1330"/>
    </row>
    <row r="76" spans="1:10" ht="12.75" customHeight="1">
      <c r="A76" s="509" t="s">
        <v>256</v>
      </c>
      <c r="B76" s="1151" t="s">
        <v>79</v>
      </c>
      <c r="C76" s="1151" t="s">
        <v>198</v>
      </c>
      <c r="D76" s="1324">
        <v>2443</v>
      </c>
      <c r="E76" s="1324">
        <v>0</v>
      </c>
      <c r="F76" s="1324">
        <v>439740</v>
      </c>
      <c r="G76" s="1325">
        <v>8.8925199999999212</v>
      </c>
      <c r="H76" s="1326">
        <v>0</v>
      </c>
      <c r="I76" s="1324">
        <v>200722.3000000013</v>
      </c>
      <c r="J76" s="1342">
        <f t="shared" ref="J76:J86" si="4">I76/$I$103</f>
        <v>1.7533991244672184E-2</v>
      </c>
    </row>
    <row r="77" spans="1:10" ht="12.75" customHeight="1">
      <c r="A77" s="509" t="s">
        <v>257</v>
      </c>
      <c r="B77" s="1151" t="s">
        <v>79</v>
      </c>
      <c r="C77" s="1151" t="s">
        <v>200</v>
      </c>
      <c r="D77" s="1324">
        <v>0</v>
      </c>
      <c r="E77" s="1324">
        <v>0</v>
      </c>
      <c r="F77" s="1324">
        <v>0</v>
      </c>
      <c r="G77" s="1324">
        <v>0</v>
      </c>
      <c r="H77" s="1326">
        <v>0</v>
      </c>
      <c r="I77" s="1324">
        <v>0</v>
      </c>
      <c r="J77" s="1342">
        <f t="shared" si="4"/>
        <v>0</v>
      </c>
    </row>
    <row r="78" spans="1:10" ht="12.75" customHeight="1">
      <c r="A78" s="83" t="s">
        <v>258</v>
      </c>
      <c r="B78" s="1151" t="s">
        <v>79</v>
      </c>
      <c r="C78" s="1151" t="s">
        <v>200</v>
      </c>
      <c r="D78" s="1324">
        <v>9</v>
      </c>
      <c r="E78" s="1324">
        <v>0</v>
      </c>
      <c r="F78" s="1324">
        <v>1458</v>
      </c>
      <c r="G78" s="1324">
        <v>1.8360000000000001E-2</v>
      </c>
      <c r="H78" s="1326">
        <v>-5.94E-3</v>
      </c>
      <c r="I78" s="1324">
        <v>798.39</v>
      </c>
      <c r="J78" s="1342">
        <f t="shared" si="4"/>
        <v>6.9742939722361365E-5</v>
      </c>
    </row>
    <row r="79" spans="1:10" ht="12.75" customHeight="1">
      <c r="A79" s="83" t="s">
        <v>259</v>
      </c>
      <c r="B79" s="1151" t="s">
        <v>79</v>
      </c>
      <c r="C79" s="1151" t="s">
        <v>198</v>
      </c>
      <c r="D79" s="1324">
        <v>0</v>
      </c>
      <c r="E79" s="1324">
        <v>0</v>
      </c>
      <c r="F79" s="1324">
        <v>0</v>
      </c>
      <c r="G79" s="1324">
        <v>0</v>
      </c>
      <c r="H79" s="1326">
        <v>0</v>
      </c>
      <c r="I79" s="1324">
        <v>339.59</v>
      </c>
      <c r="J79" s="1342">
        <f t="shared" si="4"/>
        <v>2.9664706346919041E-5</v>
      </c>
    </row>
    <row r="80" spans="1:10" ht="12.75" customHeight="1">
      <c r="A80" s="83" t="s">
        <v>260</v>
      </c>
      <c r="B80" s="1151" t="s">
        <v>88</v>
      </c>
      <c r="C80" s="1151" t="s">
        <v>198</v>
      </c>
      <c r="D80" s="1324">
        <v>55</v>
      </c>
      <c r="E80" s="1324">
        <v>0</v>
      </c>
      <c r="F80" s="1324">
        <v>0</v>
      </c>
      <c r="G80" s="1324">
        <v>0</v>
      </c>
      <c r="H80" s="1326">
        <v>0</v>
      </c>
      <c r="I80" s="1324">
        <v>12496.03</v>
      </c>
      <c r="J80" s="1342">
        <f t="shared" si="4"/>
        <v>1.0915841469191991E-3</v>
      </c>
    </row>
    <row r="81" spans="1:10" ht="12.75" customHeight="1">
      <c r="A81" s="83" t="s">
        <v>152</v>
      </c>
      <c r="B81" s="1151" t="s">
        <v>79</v>
      </c>
      <c r="C81" s="1151" t="s">
        <v>198</v>
      </c>
      <c r="D81" s="1324">
        <v>0</v>
      </c>
      <c r="E81" s="1324">
        <v>0</v>
      </c>
      <c r="F81" s="1324">
        <v>0</v>
      </c>
      <c r="G81" s="1324">
        <v>0</v>
      </c>
      <c r="H81" s="1326">
        <v>0</v>
      </c>
      <c r="I81" s="1324">
        <v>0</v>
      </c>
      <c r="J81" s="1342">
        <f t="shared" si="4"/>
        <v>0</v>
      </c>
    </row>
    <row r="82" spans="1:10" ht="12.75" customHeight="1">
      <c r="A82" s="83" t="s">
        <v>152</v>
      </c>
      <c r="B82" s="1151" t="s">
        <v>79</v>
      </c>
      <c r="C82" s="1151" t="s">
        <v>200</v>
      </c>
      <c r="D82" s="1324">
        <v>0</v>
      </c>
      <c r="E82" s="1324">
        <v>0</v>
      </c>
      <c r="F82" s="1324">
        <v>0</v>
      </c>
      <c r="G82" s="1324">
        <v>0</v>
      </c>
      <c r="H82" s="1326">
        <v>0</v>
      </c>
      <c r="I82" s="1324">
        <v>0</v>
      </c>
      <c r="J82" s="1342">
        <f t="shared" si="4"/>
        <v>0</v>
      </c>
    </row>
    <row r="83" spans="1:10" ht="12.75" customHeight="1">
      <c r="A83" s="83" t="s">
        <v>261</v>
      </c>
      <c r="B83" s="1151" t="s">
        <v>79</v>
      </c>
      <c r="C83" s="1151" t="s">
        <v>198</v>
      </c>
      <c r="D83" s="1324">
        <v>247</v>
      </c>
      <c r="E83" s="1324">
        <v>0</v>
      </c>
      <c r="F83" s="1324">
        <v>0</v>
      </c>
      <c r="G83" s="1324">
        <v>0</v>
      </c>
      <c r="H83" s="1326">
        <v>0</v>
      </c>
      <c r="I83" s="1324">
        <v>13790.069999999996</v>
      </c>
      <c r="J83" s="1342">
        <f t="shared" si="4"/>
        <v>1.2046243324404658E-3</v>
      </c>
    </row>
    <row r="84" spans="1:10" ht="12.75" customHeight="1">
      <c r="A84" s="83" t="s">
        <v>261</v>
      </c>
      <c r="B84" s="1151" t="s">
        <v>79</v>
      </c>
      <c r="C84" s="1151" t="s">
        <v>200</v>
      </c>
      <c r="D84" s="1324">
        <v>0</v>
      </c>
      <c r="E84" s="1324">
        <v>0</v>
      </c>
      <c r="F84" s="1324">
        <v>0</v>
      </c>
      <c r="G84" s="1324">
        <v>0</v>
      </c>
      <c r="H84" s="1326">
        <v>0</v>
      </c>
      <c r="I84" s="1324">
        <v>0</v>
      </c>
      <c r="J84" s="1342">
        <f t="shared" si="4"/>
        <v>0</v>
      </c>
    </row>
    <row r="85" spans="1:10" ht="12.75" customHeight="1">
      <c r="A85" s="83" t="s">
        <v>262</v>
      </c>
      <c r="B85" s="1151" t="s">
        <v>79</v>
      </c>
      <c r="C85" s="1151" t="s">
        <v>198</v>
      </c>
      <c r="D85" s="1324">
        <v>11</v>
      </c>
      <c r="E85" s="1324">
        <v>0</v>
      </c>
      <c r="F85" s="1324">
        <v>737</v>
      </c>
      <c r="G85" s="1324">
        <v>0</v>
      </c>
      <c r="H85" s="1326">
        <v>0</v>
      </c>
      <c r="I85" s="1324">
        <v>1600.8400000000004</v>
      </c>
      <c r="J85" s="1342">
        <f t="shared" si="4"/>
        <v>1.3984053861539473E-4</v>
      </c>
    </row>
    <row r="86" spans="1:10" s="196" customFormat="1" ht="15" customHeight="1">
      <c r="A86" s="83" t="s">
        <v>262</v>
      </c>
      <c r="B86" s="1151" t="s">
        <v>79</v>
      </c>
      <c r="C86" s="1151" t="s">
        <v>200</v>
      </c>
      <c r="D86" s="1324">
        <v>0</v>
      </c>
      <c r="E86" s="1324">
        <v>0</v>
      </c>
      <c r="F86" s="1324">
        <v>0</v>
      </c>
      <c r="G86" s="1324">
        <v>0</v>
      </c>
      <c r="H86" s="1326">
        <v>0</v>
      </c>
      <c r="I86" s="1324">
        <v>0</v>
      </c>
      <c r="J86" s="1342">
        <f t="shared" si="4"/>
        <v>0</v>
      </c>
    </row>
    <row r="87" spans="1:10" s="196" customFormat="1" ht="12.75" customHeight="1">
      <c r="A87" s="1289" t="s">
        <v>263</v>
      </c>
      <c r="B87" s="1266"/>
      <c r="C87" s="1266"/>
      <c r="D87" s="1327"/>
      <c r="E87" s="1327"/>
      <c r="F87" s="1328"/>
      <c r="G87" s="1328"/>
      <c r="H87" s="1328"/>
      <c r="I87" s="1327"/>
      <c r="J87" s="1330"/>
    </row>
    <row r="88" spans="1:10" s="196" customFormat="1" ht="12.75" customHeight="1">
      <c r="A88" s="468" t="s">
        <v>264</v>
      </c>
      <c r="B88" s="1151" t="s">
        <v>79</v>
      </c>
      <c r="C88" s="1151" t="s">
        <v>198</v>
      </c>
      <c r="D88" s="1324">
        <v>0</v>
      </c>
      <c r="E88" s="1324">
        <v>0</v>
      </c>
      <c r="F88" s="1324">
        <v>0</v>
      </c>
      <c r="G88" s="1324">
        <v>0</v>
      </c>
      <c r="H88" s="1326">
        <v>0</v>
      </c>
      <c r="I88" s="1324">
        <v>0</v>
      </c>
      <c r="J88" s="1342">
        <f t="shared" ref="J88:J99" si="5">I88/$I$103</f>
        <v>0</v>
      </c>
    </row>
    <row r="89" spans="1:10" s="196" customFormat="1" ht="12.75" customHeight="1">
      <c r="A89" s="468" t="s">
        <v>265</v>
      </c>
      <c r="B89" s="1151" t="s">
        <v>79</v>
      </c>
      <c r="C89" s="1151" t="s">
        <v>198</v>
      </c>
      <c r="D89" s="1324">
        <v>0</v>
      </c>
      <c r="E89" s="1324">
        <v>0</v>
      </c>
      <c r="F89" s="1324">
        <v>0</v>
      </c>
      <c r="G89" s="1324">
        <v>0</v>
      </c>
      <c r="H89" s="1326">
        <v>0</v>
      </c>
      <c r="I89" s="1324">
        <v>0</v>
      </c>
      <c r="J89" s="1342">
        <f t="shared" si="5"/>
        <v>0</v>
      </c>
    </row>
    <row r="90" spans="1:10" s="196" customFormat="1" ht="12.75" customHeight="1">
      <c r="A90" s="1287" t="s">
        <v>266</v>
      </c>
      <c r="B90" s="1151" t="s">
        <v>79</v>
      </c>
      <c r="C90" s="1151" t="s">
        <v>198</v>
      </c>
      <c r="D90" s="1324">
        <v>0</v>
      </c>
      <c r="E90" s="1324">
        <v>0</v>
      </c>
      <c r="F90" s="1324">
        <v>0</v>
      </c>
      <c r="G90" s="1324">
        <v>0</v>
      </c>
      <c r="H90" s="1326">
        <v>0</v>
      </c>
      <c r="I90" s="1324">
        <v>0</v>
      </c>
      <c r="J90" s="1342">
        <f t="shared" si="5"/>
        <v>0</v>
      </c>
    </row>
    <row r="91" spans="1:10" s="196" customFormat="1" ht="12.75" customHeight="1">
      <c r="A91" s="468" t="s">
        <v>267</v>
      </c>
      <c r="B91" s="1151" t="s">
        <v>79</v>
      </c>
      <c r="C91" s="1151" t="s">
        <v>198</v>
      </c>
      <c r="D91" s="1324">
        <v>0</v>
      </c>
      <c r="E91" s="1324">
        <v>0</v>
      </c>
      <c r="F91" s="1324">
        <v>0</v>
      </c>
      <c r="G91" s="1324">
        <v>0</v>
      </c>
      <c r="H91" s="1326">
        <v>0</v>
      </c>
      <c r="I91" s="1324">
        <v>0</v>
      </c>
      <c r="J91" s="1342">
        <f t="shared" si="5"/>
        <v>0</v>
      </c>
    </row>
    <row r="92" spans="1:10" s="196" customFormat="1" ht="12.75" customHeight="1">
      <c r="A92" s="83" t="s">
        <v>268</v>
      </c>
      <c r="B92" s="1151" t="s">
        <v>79</v>
      </c>
      <c r="C92" s="1151" t="s">
        <v>198</v>
      </c>
      <c r="D92" s="1324">
        <v>0</v>
      </c>
      <c r="E92" s="1324">
        <v>0</v>
      </c>
      <c r="F92" s="1324">
        <v>0</v>
      </c>
      <c r="G92" s="1324">
        <v>0</v>
      </c>
      <c r="H92" s="1326">
        <v>0</v>
      </c>
      <c r="I92" s="1324">
        <v>0</v>
      </c>
      <c r="J92" s="1342">
        <f t="shared" si="5"/>
        <v>0</v>
      </c>
    </row>
    <row r="93" spans="1:10" s="196" customFormat="1" ht="12.75" customHeight="1">
      <c r="A93" s="83" t="s">
        <v>269</v>
      </c>
      <c r="B93" s="1151" t="s">
        <v>79</v>
      </c>
      <c r="C93" s="1151" t="s">
        <v>200</v>
      </c>
      <c r="D93" s="1324">
        <v>0</v>
      </c>
      <c r="E93" s="1324">
        <v>0</v>
      </c>
      <c r="F93" s="1324">
        <v>0</v>
      </c>
      <c r="G93" s="1325">
        <v>0</v>
      </c>
      <c r="H93" s="1326">
        <v>0</v>
      </c>
      <c r="I93" s="1324">
        <v>0</v>
      </c>
      <c r="J93" s="1342">
        <f t="shared" si="5"/>
        <v>0</v>
      </c>
    </row>
    <row r="94" spans="1:10" s="196" customFormat="1" ht="12.75" customHeight="1">
      <c r="A94" s="83" t="s">
        <v>270</v>
      </c>
      <c r="B94" s="1151" t="s">
        <v>225</v>
      </c>
      <c r="C94" s="1151" t="s">
        <v>200</v>
      </c>
      <c r="D94" s="1324" t="s">
        <v>203</v>
      </c>
      <c r="E94" s="1324">
        <v>15.329999999999998</v>
      </c>
      <c r="F94" s="1324">
        <v>19633.37</v>
      </c>
      <c r="G94" s="1325">
        <v>0</v>
      </c>
      <c r="H94" s="1326">
        <v>0</v>
      </c>
      <c r="I94" s="1324">
        <v>65816.040000000008</v>
      </c>
      <c r="J94" s="1342">
        <f t="shared" si="5"/>
        <v>5.7493256559883327E-3</v>
      </c>
    </row>
    <row r="95" spans="1:10" s="196" customFormat="1" ht="12.75" customHeight="1">
      <c r="A95" s="83" t="s">
        <v>271</v>
      </c>
      <c r="B95" s="1151" t="s">
        <v>79</v>
      </c>
      <c r="C95" s="1151" t="s">
        <v>200</v>
      </c>
      <c r="D95" s="1324">
        <v>0</v>
      </c>
      <c r="E95" s="1324">
        <v>0</v>
      </c>
      <c r="F95" s="1324">
        <v>0</v>
      </c>
      <c r="G95" s="1325">
        <v>0</v>
      </c>
      <c r="H95" s="1326">
        <v>0</v>
      </c>
      <c r="I95" s="1324">
        <v>0</v>
      </c>
      <c r="J95" s="1342">
        <f t="shared" si="5"/>
        <v>0</v>
      </c>
    </row>
    <row r="96" spans="1:10" ht="12.75" customHeight="1">
      <c r="A96" s="1293" t="s">
        <v>268</v>
      </c>
      <c r="B96" s="1151" t="s">
        <v>79</v>
      </c>
      <c r="C96" s="1151" t="s">
        <v>200</v>
      </c>
      <c r="D96" s="1324">
        <v>0</v>
      </c>
      <c r="E96" s="1324">
        <v>0</v>
      </c>
      <c r="F96" s="1324">
        <v>0</v>
      </c>
      <c r="G96" s="1325">
        <v>0</v>
      </c>
      <c r="H96" s="1326">
        <v>0</v>
      </c>
      <c r="I96" s="1324">
        <v>0</v>
      </c>
      <c r="J96" s="1342">
        <f t="shared" si="5"/>
        <v>0</v>
      </c>
    </row>
    <row r="97" spans="1:11" ht="13.5" customHeight="1">
      <c r="A97" s="1294" t="s">
        <v>272</v>
      </c>
      <c r="B97" s="1266"/>
      <c r="C97" s="1266"/>
      <c r="D97" s="1327"/>
      <c r="E97" s="1327"/>
      <c r="F97" s="1328"/>
      <c r="G97" s="1328"/>
      <c r="H97" s="1328"/>
      <c r="I97" s="1327"/>
      <c r="J97" s="1330"/>
    </row>
    <row r="98" spans="1:11" ht="14.25" customHeight="1">
      <c r="A98" s="83" t="s">
        <v>159</v>
      </c>
      <c r="B98" s="1151" t="s">
        <v>211</v>
      </c>
      <c r="C98" s="1151" t="s">
        <v>198</v>
      </c>
      <c r="D98" s="1324">
        <v>9872</v>
      </c>
      <c r="E98" s="1327"/>
      <c r="F98" s="1328"/>
      <c r="G98" s="1328"/>
      <c r="H98" s="1328"/>
      <c r="I98" s="1324">
        <v>1599197.6200003137</v>
      </c>
      <c r="J98" s="1342">
        <f t="shared" si="5"/>
        <v>0.13969706937189297</v>
      </c>
      <c r="K98" s="6"/>
    </row>
    <row r="99" spans="1:11" ht="13.5" customHeight="1">
      <c r="A99" s="83" t="s">
        <v>160</v>
      </c>
      <c r="B99" s="1151" t="s">
        <v>211</v>
      </c>
      <c r="C99" s="1151" t="s">
        <v>198</v>
      </c>
      <c r="D99" s="1324">
        <v>9872</v>
      </c>
      <c r="E99" s="1327"/>
      <c r="F99" s="1328"/>
      <c r="G99" s="1328"/>
      <c r="H99" s="1328"/>
      <c r="I99" s="1324">
        <v>582761.78999993321</v>
      </c>
      <c r="J99" s="1342">
        <f t="shared" si="5"/>
        <v>5.0906850527262057E-2</v>
      </c>
      <c r="K99" s="1237"/>
    </row>
    <row r="100" spans="1:11" ht="13">
      <c r="A100" s="1260" t="s">
        <v>273</v>
      </c>
      <c r="B100" s="1266"/>
      <c r="C100" s="1266"/>
      <c r="D100" s="1327"/>
      <c r="E100" s="1327"/>
      <c r="F100" s="1328"/>
      <c r="G100" s="1328"/>
      <c r="H100" s="1328"/>
      <c r="I100" s="1327"/>
      <c r="J100" s="1331"/>
    </row>
    <row r="101" spans="1:11" ht="15" customHeight="1">
      <c r="A101" s="510" t="s">
        <v>274</v>
      </c>
      <c r="B101" s="1265"/>
      <c r="C101" s="1265"/>
      <c r="D101" s="1332"/>
      <c r="E101" s="1332"/>
      <c r="F101" s="1333"/>
      <c r="G101" s="1333"/>
      <c r="H101" s="1333"/>
      <c r="I101" s="1343"/>
      <c r="J101" s="1342"/>
    </row>
    <row r="102" spans="1:11" ht="15" customHeight="1" thickBot="1">
      <c r="A102" s="1268"/>
      <c r="B102" s="1269"/>
      <c r="C102" s="1269"/>
      <c r="D102" s="1334"/>
      <c r="E102" s="1334"/>
      <c r="F102" s="1335"/>
      <c r="G102" s="1336"/>
      <c r="H102" s="1337"/>
      <c r="I102" s="1338"/>
      <c r="J102" s="1339"/>
    </row>
    <row r="103" spans="1:11" ht="15" customHeight="1" thickBot="1">
      <c r="A103" s="1270" t="s">
        <v>9</v>
      </c>
      <c r="B103" s="1271" t="s">
        <v>203</v>
      </c>
      <c r="C103" s="1272"/>
      <c r="D103" s="1340"/>
      <c r="E103" s="1340">
        <f>SUM(E9:E99)</f>
        <v>2155.09</v>
      </c>
      <c r="F103" s="1340">
        <f t="shared" ref="F103:I103" si="6">SUM(F9:F99)</f>
        <v>3720968.9403019794</v>
      </c>
      <c r="G103" s="1341">
        <f t="shared" si="6"/>
        <v>724.65812300000641</v>
      </c>
      <c r="H103" s="1340">
        <f t="shared" si="6"/>
        <v>102931.01632900274</v>
      </c>
      <c r="I103" s="1344">
        <f t="shared" si="6"/>
        <v>11447610.370000159</v>
      </c>
      <c r="J103" s="1345">
        <f>SUM(J9:J99)</f>
        <v>1.0000000000000002</v>
      </c>
    </row>
    <row r="104" spans="1:11" ht="15" customHeight="1" thickBot="1"/>
    <row r="105" spans="1:11" s="196" customFormat="1" ht="15" customHeight="1" thickBot="1">
      <c r="A105" s="255" t="s">
        <v>275</v>
      </c>
      <c r="B105" s="1141" t="s">
        <v>276</v>
      </c>
      <c r="C105"/>
      <c r="D105" s="6"/>
      <c r="E105"/>
      <c r="F105" s="6"/>
      <c r="G105"/>
      <c r="H105" s="6"/>
      <c r="I105" s="140"/>
      <c r="J105"/>
    </row>
    <row r="106" spans="1:11" ht="15" customHeight="1">
      <c r="A106" s="31" t="s">
        <v>277</v>
      </c>
      <c r="B106" s="1349">
        <v>40</v>
      </c>
      <c r="F106" s="6"/>
      <c r="G106" s="93"/>
      <c r="H106" s="1206"/>
      <c r="I106" s="140"/>
    </row>
    <row r="107" spans="1:11" ht="12.75" customHeight="1">
      <c r="A107" s="32" t="s">
        <v>278</v>
      </c>
      <c r="B107" s="1349">
        <v>1</v>
      </c>
      <c r="F107" s="92"/>
      <c r="H107" s="1206"/>
      <c r="I107" s="140"/>
    </row>
    <row r="108" spans="1:11" ht="29.5" customHeight="1">
      <c r="A108" s="62" t="s">
        <v>279</v>
      </c>
      <c r="B108" s="1314">
        <v>3086</v>
      </c>
      <c r="H108" s="1206"/>
      <c r="I108" s="140"/>
    </row>
    <row r="109" spans="1:11" ht="12.75" customHeight="1">
      <c r="A109" s="62" t="s">
        <v>280</v>
      </c>
      <c r="B109" s="1350">
        <v>363</v>
      </c>
      <c r="H109" s="526"/>
      <c r="I109" s="154"/>
    </row>
    <row r="110" spans="1:11" ht="12.75" customHeight="1" thickBot="1">
      <c r="A110" s="344"/>
      <c r="B110" s="1207"/>
      <c r="G110" s="6"/>
      <c r="H110" s="1237"/>
      <c r="I110" s="154"/>
    </row>
    <row r="111" spans="1:11" ht="12.75" customHeight="1" thickBot="1">
      <c r="A111" s="644" t="s">
        <v>281</v>
      </c>
      <c r="B111" s="123" t="s">
        <v>276</v>
      </c>
      <c r="H111" s="1206"/>
    </row>
    <row r="112" spans="1:11" ht="12.75" customHeight="1">
      <c r="A112" s="31" t="s">
        <v>282</v>
      </c>
      <c r="B112" s="1314">
        <v>9872</v>
      </c>
      <c r="G112" s="93"/>
      <c r="H112" s="1206"/>
    </row>
    <row r="113" spans="1:10" ht="12.75" customHeight="1" thickBot="1">
      <c r="A113" s="344"/>
      <c r="B113" s="1208"/>
      <c r="H113" s="1206"/>
    </row>
    <row r="114" spans="1:10" ht="12.75" customHeight="1">
      <c r="A114" s="618"/>
      <c r="B114" s="1462" t="s">
        <v>4</v>
      </c>
      <c r="C114" s="1463"/>
      <c r="D114" s="1464"/>
      <c r="E114" s="2"/>
      <c r="F114" s="1206"/>
      <c r="G114" s="217"/>
      <c r="H114" s="1209"/>
      <c r="I114" s="539"/>
      <c r="J114" s="196"/>
    </row>
    <row r="115" spans="1:10" ht="12.75" customHeight="1" thickBot="1">
      <c r="A115" s="619" t="s">
        <v>283</v>
      </c>
      <c r="B115" s="607" t="s">
        <v>7</v>
      </c>
      <c r="C115" s="608" t="s">
        <v>8</v>
      </c>
      <c r="D115" s="609" t="s">
        <v>9</v>
      </c>
      <c r="E115" s="2"/>
      <c r="F115" s="1206"/>
      <c r="G115" s="1206"/>
      <c r="H115" s="1209"/>
      <c r="I115" s="539"/>
      <c r="J115" s="196"/>
    </row>
    <row r="116" spans="1:10" ht="13">
      <c r="A116" s="660" t="s">
        <v>284</v>
      </c>
      <c r="B116" s="942">
        <v>559442.02469999995</v>
      </c>
      <c r="C116" s="943">
        <v>496108.96529999998</v>
      </c>
      <c r="D116" s="944">
        <f>SUM(B116:C116)</f>
        <v>1055550.99</v>
      </c>
      <c r="E116" s="1206"/>
      <c r="F116" s="1209"/>
      <c r="G116" s="1209"/>
      <c r="H116" s="1209"/>
      <c r="I116" s="539"/>
      <c r="J116" s="196"/>
    </row>
    <row r="117" spans="1:10" ht="13">
      <c r="A117" s="248" t="s">
        <v>285</v>
      </c>
      <c r="B117" s="945">
        <v>1894629.4918</v>
      </c>
      <c r="C117" s="946">
        <v>1510874.2481999998</v>
      </c>
      <c r="D117" s="947">
        <f>SUM(B117:C117)</f>
        <v>3405503.7399999998</v>
      </c>
      <c r="E117" s="1206"/>
      <c r="F117" s="1209"/>
      <c r="G117" s="1209"/>
      <c r="H117" s="1209"/>
      <c r="I117" s="539"/>
      <c r="J117" s="196"/>
    </row>
    <row r="118" spans="1:10" ht="14.5">
      <c r="A118" s="248" t="s">
        <v>286</v>
      </c>
      <c r="B118" s="945">
        <v>5836419.4294999996</v>
      </c>
      <c r="C118" s="946">
        <v>4258811.4804999996</v>
      </c>
      <c r="D118" s="947">
        <f>SUM(B118:C118)</f>
        <v>10095230.91</v>
      </c>
      <c r="E118" s="218" t="s">
        <v>178</v>
      </c>
      <c r="F118" s="1209"/>
      <c r="G118" s="528"/>
      <c r="H118" s="1210"/>
      <c r="I118" s="539"/>
      <c r="J118" s="196"/>
    </row>
    <row r="119" spans="1:10" ht="15" thickBot="1">
      <c r="A119" s="685" t="s">
        <v>287</v>
      </c>
      <c r="B119" s="945">
        <v>123272.62579999999</v>
      </c>
      <c r="C119" s="946">
        <v>109317.23420000001</v>
      </c>
      <c r="D119" s="948">
        <f>SUM(B119:C119)</f>
        <v>232589.86</v>
      </c>
      <c r="E119" s="218"/>
      <c r="F119" s="1209"/>
      <c r="G119" s="1347"/>
      <c r="H119" s="1210"/>
      <c r="I119" s="539"/>
      <c r="J119" s="196"/>
    </row>
    <row r="120" spans="1:10" ht="12.75" customHeight="1" thickBot="1">
      <c r="A120" s="219"/>
      <c r="B120" s="949"/>
      <c r="C120" s="950"/>
      <c r="D120" s="951"/>
      <c r="E120" s="1206"/>
      <c r="F120" s="1209"/>
      <c r="G120" s="1209"/>
      <c r="H120" s="1209"/>
      <c r="I120" s="539"/>
      <c r="J120" s="196"/>
    </row>
    <row r="121" spans="1:10" ht="13.5" thickBot="1">
      <c r="A121" s="247" t="s">
        <v>288</v>
      </c>
      <c r="B121" s="952">
        <f>SUM(B116:B119)</f>
        <v>8413763.5717999991</v>
      </c>
      <c r="C121" s="953">
        <f>SUM(C116:C119)</f>
        <v>6375111.928199999</v>
      </c>
      <c r="D121" s="954">
        <f t="shared" ref="D121" si="7">SUM(D116:D119)</f>
        <v>14788875.5</v>
      </c>
      <c r="E121" s="1037"/>
      <c r="F121" s="196"/>
      <c r="G121" s="196"/>
      <c r="H121" s="1209"/>
      <c r="I121" s="539"/>
      <c r="J121" s="196"/>
    </row>
    <row r="122" spans="1:10" ht="12.75" customHeight="1">
      <c r="A122" s="1149"/>
      <c r="B122" s="1150"/>
      <c r="C122" s="1150"/>
      <c r="D122" s="1150"/>
      <c r="E122" s="1037"/>
      <c r="F122" s="196"/>
      <c r="G122" s="196"/>
      <c r="H122" s="1209"/>
      <c r="I122" s="539"/>
      <c r="J122" s="196"/>
    </row>
    <row r="123" spans="1:10" ht="12.75" customHeight="1">
      <c r="A123" s="1430" t="s">
        <v>189</v>
      </c>
      <c r="B123" s="1430"/>
      <c r="C123" s="1430"/>
      <c r="D123" s="1430"/>
      <c r="E123" s="1430"/>
      <c r="F123" s="1430"/>
      <c r="G123" s="1430"/>
      <c r="H123" s="1430"/>
      <c r="I123" s="540"/>
      <c r="J123" s="196"/>
    </row>
    <row r="124" spans="1:10" ht="12.75" customHeight="1">
      <c r="A124" s="1442" t="s">
        <v>289</v>
      </c>
      <c r="B124" s="1442"/>
      <c r="C124" s="1442"/>
      <c r="D124" s="1442"/>
      <c r="E124" s="1442"/>
      <c r="F124" s="1442"/>
      <c r="G124" s="1442"/>
      <c r="H124" s="1442"/>
    </row>
    <row r="125" spans="1:10" ht="12.75" customHeight="1">
      <c r="A125" s="1456" t="s">
        <v>290</v>
      </c>
      <c r="B125" s="1456"/>
      <c r="C125" s="1456"/>
      <c r="D125" s="1456"/>
      <c r="E125" s="1456"/>
      <c r="F125" s="1456"/>
      <c r="G125" s="1456"/>
      <c r="H125" s="180"/>
    </row>
    <row r="126" spans="1:10" ht="12.5">
      <c r="A126" s="1465" t="s">
        <v>291</v>
      </c>
      <c r="B126" s="1465"/>
      <c r="C126" s="1465"/>
      <c r="D126" s="1465"/>
      <c r="E126" s="1465"/>
      <c r="F126" s="1465"/>
      <c r="G126" s="1465"/>
      <c r="H126" s="1465"/>
    </row>
    <row r="127" spans="1:10" ht="12.5">
      <c r="A127" s="1465" t="s">
        <v>292</v>
      </c>
      <c r="B127" s="1465"/>
      <c r="C127" s="1465"/>
      <c r="D127" s="1465"/>
      <c r="E127" s="1465"/>
      <c r="F127" s="1465"/>
      <c r="G127" s="1465"/>
      <c r="H127" s="1465"/>
    </row>
    <row r="128" spans="1:10" ht="30" customHeight="1">
      <c r="A128" s="1456" t="s">
        <v>293</v>
      </c>
      <c r="B128" s="1456"/>
      <c r="C128" s="1456"/>
      <c r="D128" s="1456"/>
      <c r="E128" s="1456"/>
      <c r="F128" s="1456"/>
      <c r="G128" s="1456"/>
      <c r="H128" s="1456"/>
      <c r="I128" s="1456"/>
      <c r="J128" s="1456"/>
    </row>
  </sheetData>
  <sortState xmlns:xlrd2="http://schemas.microsoft.com/office/spreadsheetml/2017/richdata2" ref="A30:J35">
    <sortCondition ref="A30:A35"/>
  </sortState>
  <mergeCells count="13">
    <mergeCell ref="A128:J128"/>
    <mergeCell ref="A1:J1"/>
    <mergeCell ref="A2:J2"/>
    <mergeCell ref="A3:J3"/>
    <mergeCell ref="A125:G125"/>
    <mergeCell ref="C6:H6"/>
    <mergeCell ref="A4:H4"/>
    <mergeCell ref="B5:H5"/>
    <mergeCell ref="A124:H124"/>
    <mergeCell ref="B114:D114"/>
    <mergeCell ref="A123:H123"/>
    <mergeCell ref="A126:H126"/>
    <mergeCell ref="A127:H127"/>
  </mergeCells>
  <dataValidations count="1">
    <dataValidation type="list" allowBlank="1" showInputMessage="1" showErrorMessage="1" sqref="C98:C99 C76:C86 C38:C56 C31:C36 C9:C11 C88:C96 C58:C74 C13:C23" xr:uid="{814F0BB9-2834-463D-9170-A5C6115E40D2}">
      <formula1>"In-Unit, CAM/WB"</formula1>
    </dataValidation>
  </dataValidations>
  <printOptions headings="1"/>
  <pageMargins left="0.7" right="0.7" top="0.75" bottom="0.75" header="0.3" footer="0.3"/>
  <pageSetup scale="39" orientation="portrait" r:id="rId1"/>
  <customProperties>
    <customPr name="_pios_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FB620-3626-46A0-AE1D-27D7ED3E2414}">
  <sheetPr>
    <pageSetUpPr fitToPage="1"/>
  </sheetPr>
  <dimension ref="A1:S134"/>
  <sheetViews>
    <sheetView tabSelected="1" view="pageBreakPreview" zoomScaleNormal="80" zoomScaleSheetLayoutView="100" workbookViewId="0">
      <selection activeCell="A20" sqref="A20:M20"/>
    </sheetView>
  </sheetViews>
  <sheetFormatPr defaultColWidth="8.54296875" defaultRowHeight="12.5"/>
  <cols>
    <col min="1" max="1" width="38.453125" bestFit="1" customWidth="1"/>
    <col min="2" max="3" width="12.54296875" bestFit="1" customWidth="1"/>
    <col min="4" max="4" width="15.453125" customWidth="1"/>
    <col min="5" max="5" width="13.453125" bestFit="1" customWidth="1"/>
    <col min="6" max="6" width="12" customWidth="1"/>
    <col min="7" max="7" width="12.453125" customWidth="1"/>
    <col min="8" max="8" width="12.54296875" customWidth="1"/>
    <col min="9" max="9" width="8.453125" customWidth="1"/>
    <col min="10" max="10" width="34.54296875" customWidth="1"/>
    <col min="11" max="11" width="11" customWidth="1"/>
    <col min="12" max="12" width="10" customWidth="1"/>
    <col min="13" max="13" width="11.453125" customWidth="1"/>
    <col min="14" max="14" width="9.54296875" customWidth="1"/>
    <col min="15" max="15" width="10.453125" customWidth="1"/>
    <col min="16" max="16" width="12.54296875" customWidth="1"/>
    <col min="17" max="17" width="18.453125" customWidth="1"/>
  </cols>
  <sheetData>
    <row r="1" spans="1:19" ht="15.75" customHeight="1">
      <c r="A1" s="1410" t="s">
        <v>294</v>
      </c>
      <c r="B1" s="1410"/>
      <c r="C1" s="1410"/>
      <c r="D1" s="1410"/>
      <c r="E1" s="1410"/>
      <c r="F1" s="1410"/>
      <c r="G1" s="1410"/>
      <c r="H1" s="1410"/>
      <c r="I1" s="1410"/>
      <c r="J1" s="1410"/>
      <c r="K1" s="1410"/>
      <c r="L1" s="1410"/>
      <c r="M1" s="1410"/>
      <c r="N1" s="1410"/>
      <c r="O1" s="1410"/>
      <c r="P1" s="1410"/>
      <c r="Q1" s="1410"/>
    </row>
    <row r="2" spans="1:19" ht="15.75" customHeight="1">
      <c r="A2" s="1410" t="s">
        <v>1</v>
      </c>
      <c r="B2" s="1410"/>
      <c r="C2" s="1410"/>
      <c r="D2" s="1410"/>
      <c r="E2" s="1410"/>
      <c r="F2" s="1410"/>
      <c r="G2" s="1410"/>
      <c r="H2" s="1410"/>
      <c r="I2" s="1410"/>
      <c r="J2" s="1410"/>
      <c r="K2" s="1410"/>
      <c r="L2" s="1410"/>
      <c r="M2" s="1410"/>
      <c r="N2" s="1410"/>
      <c r="O2" s="1410"/>
      <c r="P2" s="1410"/>
      <c r="Q2" s="1410"/>
    </row>
    <row r="3" spans="1:19" ht="15.75" customHeight="1">
      <c r="A3" s="1433" t="s">
        <v>1255</v>
      </c>
      <c r="B3" s="1433"/>
      <c r="C3" s="1433"/>
      <c r="D3" s="1433"/>
      <c r="E3" s="1433"/>
      <c r="F3" s="1433"/>
      <c r="G3" s="1433"/>
      <c r="H3" s="1433"/>
      <c r="I3" s="1433"/>
      <c r="J3" s="1433"/>
      <c r="K3" s="1433"/>
      <c r="L3" s="1433"/>
      <c r="M3" s="1433"/>
      <c r="N3" s="1433"/>
      <c r="O3" s="1433"/>
      <c r="P3" s="1433"/>
      <c r="Q3" s="1433"/>
    </row>
    <row r="4" spans="1:19" ht="25.5" thickBot="1">
      <c r="A4" s="267"/>
      <c r="B4" s="267"/>
      <c r="C4" s="267"/>
      <c r="D4" s="267"/>
      <c r="E4" s="267"/>
      <c r="F4" s="267"/>
      <c r="G4" s="267"/>
      <c r="H4" s="267"/>
      <c r="I4" s="267"/>
      <c r="J4" s="267"/>
      <c r="K4" s="267"/>
      <c r="L4" s="267"/>
      <c r="M4" s="267"/>
      <c r="N4" s="267"/>
    </row>
    <row r="5" spans="1:19" ht="16" thickBot="1">
      <c r="A5" s="1472" t="s">
        <v>295</v>
      </c>
      <c r="B5" s="1475" t="s">
        <v>71</v>
      </c>
      <c r="C5" s="1466" t="s">
        <v>296</v>
      </c>
      <c r="D5" s="1467"/>
      <c r="E5" s="1467"/>
      <c r="F5" s="1467"/>
      <c r="G5" s="1467"/>
      <c r="H5" s="1468"/>
      <c r="I5" s="1481"/>
      <c r="J5" s="1472" t="s">
        <v>295</v>
      </c>
      <c r="K5" s="1475" t="s">
        <v>71</v>
      </c>
      <c r="L5" s="1478" t="s">
        <v>297</v>
      </c>
      <c r="M5" s="1479"/>
      <c r="N5" s="1479"/>
      <c r="O5" s="1479"/>
      <c r="P5" s="1479"/>
      <c r="Q5" s="1480"/>
    </row>
    <row r="6" spans="1:19" ht="15">
      <c r="A6" s="1473"/>
      <c r="B6" s="1476"/>
      <c r="C6" s="1469" t="s">
        <v>298</v>
      </c>
      <c r="D6" s="1470"/>
      <c r="E6" s="1470"/>
      <c r="F6" s="1470"/>
      <c r="G6" s="1470"/>
      <c r="H6" s="1471"/>
      <c r="I6" s="1482"/>
      <c r="J6" s="1473"/>
      <c r="K6" s="1476"/>
      <c r="L6" s="1469" t="s">
        <v>298</v>
      </c>
      <c r="M6" s="1470"/>
      <c r="N6" s="1470"/>
      <c r="O6" s="1470"/>
      <c r="P6" s="1470"/>
      <c r="Q6" s="1471"/>
    </row>
    <row r="7" spans="1:19" ht="28.5" thickBot="1">
      <c r="A7" s="1474" t="s">
        <v>68</v>
      </c>
      <c r="B7" s="1477" t="s">
        <v>71</v>
      </c>
      <c r="C7" s="696" t="s">
        <v>72</v>
      </c>
      <c r="D7" s="269" t="s">
        <v>299</v>
      </c>
      <c r="E7" s="269" t="s">
        <v>300</v>
      </c>
      <c r="F7" s="269" t="s">
        <v>301</v>
      </c>
      <c r="G7" s="269" t="s">
        <v>302</v>
      </c>
      <c r="H7" s="270" t="s">
        <v>77</v>
      </c>
      <c r="I7" s="1482"/>
      <c r="J7" s="1474" t="s">
        <v>68</v>
      </c>
      <c r="K7" s="1477"/>
      <c r="L7" s="696" t="s">
        <v>72</v>
      </c>
      <c r="M7" s="269" t="s">
        <v>299</v>
      </c>
      <c r="N7" s="269" t="s">
        <v>300</v>
      </c>
      <c r="O7" s="269" t="s">
        <v>301</v>
      </c>
      <c r="P7" s="269" t="s">
        <v>302</v>
      </c>
      <c r="Q7" s="270" t="s">
        <v>77</v>
      </c>
    </row>
    <row r="8" spans="1:19" ht="13">
      <c r="A8" s="43" t="s">
        <v>28</v>
      </c>
      <c r="B8" s="46"/>
      <c r="C8" s="272"/>
      <c r="D8" s="273"/>
      <c r="E8" s="273"/>
      <c r="F8" s="273"/>
      <c r="G8" s="273"/>
      <c r="H8" s="274"/>
      <c r="I8" s="1483"/>
      <c r="J8" s="43" t="s">
        <v>28</v>
      </c>
      <c r="K8" s="46"/>
      <c r="L8" s="272"/>
      <c r="M8" s="273"/>
      <c r="N8" s="273"/>
      <c r="O8" s="273"/>
      <c r="P8" s="273"/>
      <c r="Q8" s="274"/>
    </row>
    <row r="9" spans="1:19">
      <c r="A9" s="47" t="s">
        <v>303</v>
      </c>
      <c r="B9" s="47" t="s">
        <v>79</v>
      </c>
      <c r="C9" s="275">
        <v>1</v>
      </c>
      <c r="D9" s="57">
        <v>-3.9766949999999997E-12</v>
      </c>
      <c r="E9" s="779">
        <v>0</v>
      </c>
      <c r="F9" s="57">
        <v>2.7387000000000001E-14</v>
      </c>
      <c r="G9" s="276">
        <v>1059.2</v>
      </c>
      <c r="H9" s="53">
        <f t="shared" ref="H9" si="0">G9/$G$64</f>
        <v>2.1421922583169978E-3</v>
      </c>
      <c r="I9" s="1483"/>
      <c r="J9" s="47" t="s">
        <v>303</v>
      </c>
      <c r="K9" s="47" t="s">
        <v>79</v>
      </c>
      <c r="L9" s="275">
        <v>40</v>
      </c>
      <c r="M9" s="57">
        <v>6240.2719636040392</v>
      </c>
      <c r="N9" s="779">
        <v>0</v>
      </c>
      <c r="O9" s="57">
        <v>60.946578908112954</v>
      </c>
      <c r="P9" s="276">
        <v>43246.330000000016</v>
      </c>
      <c r="Q9" s="53">
        <f t="shared" ref="Q9:Q15" si="1">P9/$P$64</f>
        <v>1.2372229192598169E-2</v>
      </c>
      <c r="S9" s="6"/>
    </row>
    <row r="10" spans="1:19">
      <c r="A10" s="47" t="s">
        <v>304</v>
      </c>
      <c r="B10" s="47" t="s">
        <v>79</v>
      </c>
      <c r="C10" s="275">
        <v>0</v>
      </c>
      <c r="D10" s="57">
        <v>0</v>
      </c>
      <c r="E10" s="779">
        <v>0</v>
      </c>
      <c r="F10" s="57">
        <v>0</v>
      </c>
      <c r="G10" s="276">
        <v>0</v>
      </c>
      <c r="H10" s="53">
        <f t="shared" ref="H10:H17" si="2">G10/$G$64</f>
        <v>0</v>
      </c>
      <c r="I10" s="1483"/>
      <c r="J10" s="47" t="s">
        <v>304</v>
      </c>
      <c r="K10" s="47" t="s">
        <v>79</v>
      </c>
      <c r="L10" s="275">
        <v>0</v>
      </c>
      <c r="M10" s="57">
        <v>0</v>
      </c>
      <c r="N10" s="779">
        <v>0</v>
      </c>
      <c r="O10" s="57">
        <v>0</v>
      </c>
      <c r="P10" s="276">
        <v>0</v>
      </c>
      <c r="Q10" s="53">
        <f t="shared" si="1"/>
        <v>0</v>
      </c>
    </row>
    <row r="11" spans="1:19">
      <c r="A11" s="47" t="s">
        <v>305</v>
      </c>
      <c r="B11" s="47" t="s">
        <v>79</v>
      </c>
      <c r="C11" s="275">
        <v>1</v>
      </c>
      <c r="D11" s="57">
        <v>0</v>
      </c>
      <c r="E11" s="779">
        <v>4.4529824755376188E-2</v>
      </c>
      <c r="F11" s="57">
        <v>0</v>
      </c>
      <c r="G11" s="276">
        <v>1059.2</v>
      </c>
      <c r="H11" s="53">
        <f t="shared" si="2"/>
        <v>2.1421922583169978E-3</v>
      </c>
      <c r="I11" s="1483"/>
      <c r="J11" s="47" t="s">
        <v>305</v>
      </c>
      <c r="K11" s="47" t="s">
        <v>79</v>
      </c>
      <c r="L11" s="275">
        <v>30</v>
      </c>
      <c r="M11" s="57">
        <v>-1042.7738038823725</v>
      </c>
      <c r="N11" s="779">
        <v>0.44689980297643028</v>
      </c>
      <c r="O11" s="57">
        <v>-32.080598848992871</v>
      </c>
      <c r="P11" s="276">
        <v>33586.470000000008</v>
      </c>
      <c r="Q11" s="53">
        <f t="shared" si="1"/>
        <v>9.6086651655833584E-3</v>
      </c>
    </row>
    <row r="12" spans="1:19">
      <c r="A12" s="47" t="s">
        <v>306</v>
      </c>
      <c r="B12" s="47" t="s">
        <v>79</v>
      </c>
      <c r="C12" s="275">
        <v>0</v>
      </c>
      <c r="D12" s="57">
        <v>0</v>
      </c>
      <c r="E12" s="779">
        <v>0</v>
      </c>
      <c r="F12" s="57">
        <v>0</v>
      </c>
      <c r="G12" s="276">
        <v>0</v>
      </c>
      <c r="H12" s="53">
        <f t="shared" si="2"/>
        <v>0</v>
      </c>
      <c r="I12" s="1483"/>
      <c r="J12" s="47" t="s">
        <v>306</v>
      </c>
      <c r="K12" s="47" t="s">
        <v>79</v>
      </c>
      <c r="L12" s="275">
        <v>9</v>
      </c>
      <c r="M12" s="57">
        <v>-294.45685825274944</v>
      </c>
      <c r="N12" s="779">
        <v>3.7666158237567388E-2</v>
      </c>
      <c r="O12" s="57">
        <v>33.071443074860895</v>
      </c>
      <c r="P12" s="276">
        <v>15978.09</v>
      </c>
      <c r="Q12" s="53">
        <f t="shared" si="1"/>
        <v>4.5711298863963905E-3</v>
      </c>
    </row>
    <row r="13" spans="1:19">
      <c r="A13" s="47" t="s">
        <v>307</v>
      </c>
      <c r="B13" s="47" t="s">
        <v>79</v>
      </c>
      <c r="C13" s="275">
        <v>0</v>
      </c>
      <c r="D13" s="57">
        <v>0</v>
      </c>
      <c r="E13" s="779">
        <v>0</v>
      </c>
      <c r="F13" s="57">
        <v>0</v>
      </c>
      <c r="G13" s="276">
        <v>0</v>
      </c>
      <c r="H13" s="53">
        <f t="shared" si="2"/>
        <v>0</v>
      </c>
      <c r="I13" s="1483"/>
      <c r="J13" s="47" t="s">
        <v>308</v>
      </c>
      <c r="K13" s="47" t="s">
        <v>79</v>
      </c>
      <c r="L13" s="275">
        <v>6</v>
      </c>
      <c r="M13" s="57">
        <v>6052.0322879999985</v>
      </c>
      <c r="N13" s="779">
        <v>0.26586881621676728</v>
      </c>
      <c r="O13" s="57">
        <v>0</v>
      </c>
      <c r="P13" s="276">
        <v>22005</v>
      </c>
      <c r="Q13" s="53">
        <f t="shared" si="1"/>
        <v>6.2953527705847546E-3</v>
      </c>
    </row>
    <row r="14" spans="1:19">
      <c r="A14" s="47" t="s">
        <v>309</v>
      </c>
      <c r="B14" s="47" t="s">
        <v>79</v>
      </c>
      <c r="C14" s="275">
        <v>0</v>
      </c>
      <c r="D14" s="57">
        <v>0</v>
      </c>
      <c r="E14" s="779">
        <v>0</v>
      </c>
      <c r="F14" s="57">
        <v>0</v>
      </c>
      <c r="G14" s="276">
        <v>0</v>
      </c>
      <c r="H14" s="53">
        <f t="shared" si="2"/>
        <v>0</v>
      </c>
      <c r="I14" s="1483"/>
      <c r="J14" s="47" t="s">
        <v>309</v>
      </c>
      <c r="K14" s="47" t="s">
        <v>79</v>
      </c>
      <c r="L14" s="275">
        <v>0</v>
      </c>
      <c r="M14" s="57">
        <v>0</v>
      </c>
      <c r="N14" s="779">
        <v>0</v>
      </c>
      <c r="O14" s="57">
        <v>0</v>
      </c>
      <c r="P14" s="276">
        <v>0</v>
      </c>
      <c r="Q14" s="53">
        <f t="shared" si="1"/>
        <v>0</v>
      </c>
    </row>
    <row r="15" spans="1:19">
      <c r="A15" s="47" t="s">
        <v>86</v>
      </c>
      <c r="B15" s="47" t="s">
        <v>79</v>
      </c>
      <c r="C15" s="275">
        <v>7</v>
      </c>
      <c r="D15" s="57">
        <v>837.64503287968648</v>
      </c>
      <c r="E15" s="779">
        <v>0.13928504861124638</v>
      </c>
      <c r="F15" s="57">
        <v>-1.4707256587087738</v>
      </c>
      <c r="G15" s="276">
        <v>11629.199999999999</v>
      </c>
      <c r="H15" s="53">
        <f t="shared" si="2"/>
        <v>2.3519620666937337E-2</v>
      </c>
      <c r="I15" s="1483"/>
      <c r="J15" s="47" t="s">
        <v>86</v>
      </c>
      <c r="K15" s="47" t="s">
        <v>79</v>
      </c>
      <c r="L15" s="275">
        <v>44</v>
      </c>
      <c r="M15" s="57">
        <v>7785.5824923302898</v>
      </c>
      <c r="N15" s="779">
        <v>0.32334538837239402</v>
      </c>
      <c r="O15" s="57">
        <v>-23.039837767354914</v>
      </c>
      <c r="P15" s="276">
        <v>69380.250000000029</v>
      </c>
      <c r="Q15" s="53">
        <f t="shared" si="1"/>
        <v>1.9848813863274851E-2</v>
      </c>
    </row>
    <row r="16" spans="1:19">
      <c r="A16" s="47" t="s">
        <v>310</v>
      </c>
      <c r="B16" s="47" t="s">
        <v>79</v>
      </c>
      <c r="C16" s="275">
        <v>0</v>
      </c>
      <c r="D16" s="57">
        <v>0</v>
      </c>
      <c r="E16" s="779">
        <v>0</v>
      </c>
      <c r="F16" s="57">
        <v>0</v>
      </c>
      <c r="G16" s="276">
        <v>0</v>
      </c>
      <c r="H16" s="53">
        <f t="shared" si="2"/>
        <v>0</v>
      </c>
      <c r="I16" s="1483"/>
      <c r="J16" s="47" t="s">
        <v>310</v>
      </c>
      <c r="K16" s="47" t="s">
        <v>79</v>
      </c>
      <c r="L16" s="275">
        <v>0</v>
      </c>
      <c r="M16" s="57">
        <v>0</v>
      </c>
      <c r="N16" s="779">
        <v>0</v>
      </c>
      <c r="O16" s="57">
        <v>0</v>
      </c>
      <c r="P16" s="276">
        <v>0</v>
      </c>
      <c r="Q16" s="53">
        <f t="shared" ref="Q16:Q17" si="3">P16/$P$64</f>
        <v>0</v>
      </c>
    </row>
    <row r="17" spans="1:17">
      <c r="A17" s="47" t="s">
        <v>311</v>
      </c>
      <c r="B17" s="47" t="s">
        <v>79</v>
      </c>
      <c r="C17" s="275">
        <v>2</v>
      </c>
      <c r="D17" s="57">
        <v>353.50363799999997</v>
      </c>
      <c r="E17" s="779">
        <v>0</v>
      </c>
      <c r="F17" s="57">
        <v>0</v>
      </c>
      <c r="G17" s="276">
        <v>152.72</v>
      </c>
      <c r="H17" s="53">
        <f t="shared" si="2"/>
        <v>3.0887046987365169E-4</v>
      </c>
      <c r="I17" s="1483"/>
      <c r="J17" s="47" t="s">
        <v>311</v>
      </c>
      <c r="K17" s="47" t="s">
        <v>79</v>
      </c>
      <c r="L17" s="275">
        <v>2</v>
      </c>
      <c r="M17" s="57">
        <v>282.54369599999995</v>
      </c>
      <c r="N17" s="779">
        <v>0</v>
      </c>
      <c r="O17" s="57">
        <v>0</v>
      </c>
      <c r="P17" s="276">
        <v>152.72</v>
      </c>
      <c r="Q17" s="53">
        <f t="shared" si="3"/>
        <v>4.3691264490965857E-5</v>
      </c>
    </row>
    <row r="18" spans="1:17" ht="13">
      <c r="A18" s="44" t="s">
        <v>32</v>
      </c>
      <c r="B18" s="48"/>
      <c r="C18" s="101"/>
      <c r="D18" s="54"/>
      <c r="E18" s="731"/>
      <c r="F18" s="54"/>
      <c r="G18" s="54"/>
      <c r="H18" s="56"/>
      <c r="I18" s="1483"/>
      <c r="J18" s="44" t="s">
        <v>32</v>
      </c>
      <c r="K18" s="48"/>
      <c r="L18" s="101"/>
      <c r="M18" s="54"/>
      <c r="N18" s="731"/>
      <c r="O18" s="54"/>
      <c r="P18" s="54"/>
      <c r="Q18" s="56"/>
    </row>
    <row r="19" spans="1:17">
      <c r="A19" s="47" t="s">
        <v>87</v>
      </c>
      <c r="B19" s="47" t="s">
        <v>79</v>
      </c>
      <c r="C19" s="275">
        <v>0</v>
      </c>
      <c r="D19" s="57">
        <v>0</v>
      </c>
      <c r="E19" s="779">
        <v>0</v>
      </c>
      <c r="F19" s="57">
        <v>0</v>
      </c>
      <c r="G19" s="276">
        <v>0</v>
      </c>
      <c r="H19" s="53">
        <f t="shared" ref="H19:H30" si="4">G19/$G$64</f>
        <v>0</v>
      </c>
      <c r="I19" s="1483"/>
      <c r="J19" s="47" t="s">
        <v>87</v>
      </c>
      <c r="K19" s="47" t="s">
        <v>79</v>
      </c>
      <c r="L19" s="275">
        <v>0</v>
      </c>
      <c r="M19" s="57">
        <v>0</v>
      </c>
      <c r="N19" s="779">
        <v>0</v>
      </c>
      <c r="O19" s="57">
        <v>0</v>
      </c>
      <c r="P19" s="276">
        <v>0</v>
      </c>
      <c r="Q19" s="53">
        <f t="shared" ref="Q19:Q29" si="5">P19/$P$64</f>
        <v>0</v>
      </c>
    </row>
    <row r="20" spans="1:17">
      <c r="A20" s="47" t="s">
        <v>93</v>
      </c>
      <c r="B20" s="47" t="s">
        <v>79</v>
      </c>
      <c r="C20" s="275">
        <v>0</v>
      </c>
      <c r="D20" s="57">
        <v>0</v>
      </c>
      <c r="E20" s="779">
        <v>0</v>
      </c>
      <c r="F20" s="57">
        <v>0</v>
      </c>
      <c r="G20" s="276">
        <v>0</v>
      </c>
      <c r="H20" s="53">
        <f t="shared" si="4"/>
        <v>0</v>
      </c>
      <c r="I20" s="1483"/>
      <c r="J20" s="47" t="s">
        <v>93</v>
      </c>
      <c r="K20" s="47" t="s">
        <v>79</v>
      </c>
      <c r="L20" s="275">
        <v>1</v>
      </c>
      <c r="M20" s="57">
        <v>-388.42242736521831</v>
      </c>
      <c r="N20" s="779">
        <v>-1.7373722213615911E-2</v>
      </c>
      <c r="O20" s="57">
        <v>100.8902879200926</v>
      </c>
      <c r="P20" s="276">
        <v>5500</v>
      </c>
      <c r="Q20" s="53">
        <f t="shared" si="5"/>
        <v>1.5734805834226836E-3</v>
      </c>
    </row>
    <row r="21" spans="1:17">
      <c r="A21" s="47" t="s">
        <v>312</v>
      </c>
      <c r="B21" s="47" t="s">
        <v>79</v>
      </c>
      <c r="C21" s="275">
        <v>1</v>
      </c>
      <c r="D21" s="57">
        <v>-6052.9652514834652</v>
      </c>
      <c r="E21" s="779">
        <v>-2.286640860110669E-4</v>
      </c>
      <c r="F21" s="57">
        <v>224.85073170185416</v>
      </c>
      <c r="G21" s="276">
        <v>5500</v>
      </c>
      <c r="H21" s="53">
        <f t="shared" si="4"/>
        <v>1.1123543637408882E-2</v>
      </c>
      <c r="I21" s="1483"/>
      <c r="J21" s="47" t="s">
        <v>312</v>
      </c>
      <c r="K21" s="47" t="s">
        <v>79</v>
      </c>
      <c r="L21" s="275">
        <v>10</v>
      </c>
      <c r="M21" s="57">
        <v>-3409.1194665468756</v>
      </c>
      <c r="N21" s="779">
        <v>-0.49335155657268243</v>
      </c>
      <c r="O21" s="57">
        <v>931.13182775550183</v>
      </c>
      <c r="P21" s="276">
        <v>58219.799999999996</v>
      </c>
      <c r="Q21" s="53">
        <f t="shared" si="5"/>
        <v>1.6655949976500353E-2</v>
      </c>
    </row>
    <row r="22" spans="1:17">
      <c r="A22" s="47" t="s">
        <v>313</v>
      </c>
      <c r="B22" s="47" t="s">
        <v>79</v>
      </c>
      <c r="C22" s="275">
        <v>2</v>
      </c>
      <c r="D22" s="57">
        <v>-344.94825614666797</v>
      </c>
      <c r="E22" s="779">
        <v>9.9050906767692501E-3</v>
      </c>
      <c r="F22" s="57">
        <v>108.35412964112665</v>
      </c>
      <c r="G22" s="276">
        <v>14740</v>
      </c>
      <c r="H22" s="53">
        <f t="shared" si="4"/>
        <v>2.9811096948255802E-2</v>
      </c>
      <c r="I22" s="1483"/>
      <c r="J22" s="47" t="s">
        <v>313</v>
      </c>
      <c r="K22" s="47" t="s">
        <v>79</v>
      </c>
      <c r="L22" s="275">
        <v>39</v>
      </c>
      <c r="M22" s="57">
        <v>-11578.170241054688</v>
      </c>
      <c r="N22" s="779">
        <v>0.27498708588102233</v>
      </c>
      <c r="O22" s="57">
        <v>3807.4359030232226</v>
      </c>
      <c r="P22" s="276">
        <v>254908.29</v>
      </c>
      <c r="Q22" s="53">
        <f t="shared" si="5"/>
        <v>7.2926044521541569E-2</v>
      </c>
    </row>
    <row r="23" spans="1:17">
      <c r="A23" s="47" t="s">
        <v>314</v>
      </c>
      <c r="B23" s="47" t="s">
        <v>79</v>
      </c>
      <c r="C23" s="275">
        <v>0</v>
      </c>
      <c r="D23" s="57">
        <v>0</v>
      </c>
      <c r="E23" s="779">
        <v>0</v>
      </c>
      <c r="F23" s="57">
        <v>0</v>
      </c>
      <c r="G23" s="276">
        <v>0</v>
      </c>
      <c r="H23" s="53">
        <f t="shared" si="4"/>
        <v>0</v>
      </c>
      <c r="I23" s="1483"/>
      <c r="J23" s="47" t="s">
        <v>314</v>
      </c>
      <c r="K23" s="47" t="s">
        <v>79</v>
      </c>
      <c r="L23" s="275">
        <v>2</v>
      </c>
      <c r="M23" s="57">
        <v>11.318071680000001</v>
      </c>
      <c r="N23" s="779">
        <v>0</v>
      </c>
      <c r="O23" s="57">
        <v>2.4275116799999998</v>
      </c>
      <c r="P23" s="276">
        <v>30.310000000000002</v>
      </c>
      <c r="Q23" s="53">
        <f t="shared" si="5"/>
        <v>8.6713084515530081E-6</v>
      </c>
    </row>
    <row r="24" spans="1:17">
      <c r="A24" s="47" t="s">
        <v>315</v>
      </c>
      <c r="B24" s="47" t="s">
        <v>79</v>
      </c>
      <c r="C24" s="275">
        <v>4</v>
      </c>
      <c r="D24" s="57">
        <v>28.321138080000001</v>
      </c>
      <c r="E24" s="779">
        <v>0</v>
      </c>
      <c r="F24" s="57">
        <v>3.2918529599999995</v>
      </c>
      <c r="G24" s="276">
        <v>108.74</v>
      </c>
      <c r="H24" s="53">
        <f t="shared" si="4"/>
        <v>2.1992257002397122E-4</v>
      </c>
      <c r="I24" s="1483"/>
      <c r="J24" s="47" t="s">
        <v>315</v>
      </c>
      <c r="K24" s="47" t="s">
        <v>79</v>
      </c>
      <c r="L24" s="275">
        <v>6</v>
      </c>
      <c r="M24" s="57">
        <v>33.954215040000001</v>
      </c>
      <c r="N24" s="779">
        <v>0</v>
      </c>
      <c r="O24" s="57">
        <v>7.2825350400000008</v>
      </c>
      <c r="P24" s="276">
        <v>213.47999999999996</v>
      </c>
      <c r="Q24" s="53">
        <f t="shared" si="5"/>
        <v>6.1073933627104436E-5</v>
      </c>
    </row>
    <row r="25" spans="1:17">
      <c r="A25" s="47" t="s">
        <v>205</v>
      </c>
      <c r="B25" s="47" t="s">
        <v>79</v>
      </c>
      <c r="C25" s="275">
        <v>1</v>
      </c>
      <c r="D25" s="57">
        <v>3.33846E-13</v>
      </c>
      <c r="E25" s="779">
        <v>0</v>
      </c>
      <c r="F25" s="57">
        <v>6.9333013892804107</v>
      </c>
      <c r="G25" s="276">
        <v>2740</v>
      </c>
      <c r="H25" s="53">
        <f t="shared" si="4"/>
        <v>5.5415471939091517E-3</v>
      </c>
      <c r="I25" s="1483"/>
      <c r="J25" s="47" t="s">
        <v>205</v>
      </c>
      <c r="K25" s="47" t="s">
        <v>79</v>
      </c>
      <c r="L25" s="275">
        <v>4</v>
      </c>
      <c r="M25" s="57">
        <v>0</v>
      </c>
      <c r="N25" s="779">
        <v>0</v>
      </c>
      <c r="O25" s="57">
        <v>46.186785077205329</v>
      </c>
      <c r="P25" s="276">
        <v>10840</v>
      </c>
      <c r="Q25" s="53">
        <f t="shared" si="5"/>
        <v>3.1011871862367071E-3</v>
      </c>
    </row>
    <row r="26" spans="1:17">
      <c r="A26" s="47" t="s">
        <v>316</v>
      </c>
      <c r="B26" s="47" t="s">
        <v>79</v>
      </c>
      <c r="C26" s="275">
        <v>13</v>
      </c>
      <c r="D26" s="57">
        <v>108.75653505777588</v>
      </c>
      <c r="E26" s="779">
        <v>0</v>
      </c>
      <c r="F26" s="57">
        <v>88.956358698784413</v>
      </c>
      <c r="G26" s="276">
        <v>64183.51</v>
      </c>
      <c r="H26" s="53">
        <f t="shared" si="4"/>
        <v>0.12980874077946716</v>
      </c>
      <c r="I26" s="1483"/>
      <c r="J26" s="47" t="s">
        <v>316</v>
      </c>
      <c r="K26" s="47" t="s">
        <v>79</v>
      </c>
      <c r="L26" s="275">
        <v>75</v>
      </c>
      <c r="M26" s="57">
        <v>166.20226813243261</v>
      </c>
      <c r="N26" s="779">
        <v>0</v>
      </c>
      <c r="O26" s="57">
        <v>1054.9673514910735</v>
      </c>
      <c r="P26" s="276">
        <v>394010.23999999993</v>
      </c>
      <c r="Q26" s="53">
        <f t="shared" si="5"/>
        <v>0.1127213567835839</v>
      </c>
    </row>
    <row r="27" spans="1:17">
      <c r="A27" s="47" t="s">
        <v>317</v>
      </c>
      <c r="B27" s="47" t="s">
        <v>79</v>
      </c>
      <c r="C27" s="275">
        <v>3</v>
      </c>
      <c r="D27" s="57">
        <v>0</v>
      </c>
      <c r="E27" s="779">
        <v>0</v>
      </c>
      <c r="F27" s="57">
        <v>0</v>
      </c>
      <c r="G27" s="276">
        <v>129.16999999999999</v>
      </c>
      <c r="H27" s="53">
        <f t="shared" si="4"/>
        <v>2.612414784807464E-4</v>
      </c>
      <c r="I27" s="1483"/>
      <c r="J27" s="47" t="s">
        <v>317</v>
      </c>
      <c r="K27" s="47" t="s">
        <v>79</v>
      </c>
      <c r="L27" s="275">
        <v>6</v>
      </c>
      <c r="M27" s="57">
        <v>0</v>
      </c>
      <c r="N27" s="779">
        <v>0</v>
      </c>
      <c r="O27" s="57">
        <v>0</v>
      </c>
      <c r="P27" s="276">
        <v>255.18</v>
      </c>
      <c r="Q27" s="53">
        <f t="shared" si="5"/>
        <v>7.3003777323236437E-5</v>
      </c>
    </row>
    <row r="28" spans="1:17">
      <c r="A28" s="47" t="s">
        <v>318</v>
      </c>
      <c r="B28" s="47" t="s">
        <v>79</v>
      </c>
      <c r="C28" s="275">
        <v>0</v>
      </c>
      <c r="D28" s="57">
        <v>0</v>
      </c>
      <c r="E28" s="779">
        <v>0</v>
      </c>
      <c r="F28" s="57">
        <v>0</v>
      </c>
      <c r="G28" s="276">
        <v>0</v>
      </c>
      <c r="H28" s="53">
        <f t="shared" si="4"/>
        <v>0</v>
      </c>
      <c r="I28" s="1483"/>
      <c r="J28" s="47" t="s">
        <v>318</v>
      </c>
      <c r="K28" s="47" t="s">
        <v>79</v>
      </c>
      <c r="L28" s="275">
        <v>0</v>
      </c>
      <c r="M28" s="57">
        <v>0</v>
      </c>
      <c r="N28" s="779">
        <v>0</v>
      </c>
      <c r="O28" s="57">
        <v>0</v>
      </c>
      <c r="P28" s="276">
        <v>0</v>
      </c>
      <c r="Q28" s="53">
        <f t="shared" si="5"/>
        <v>0</v>
      </c>
    </row>
    <row r="29" spans="1:17">
      <c r="A29" s="47" t="s">
        <v>319</v>
      </c>
      <c r="B29" s="47" t="s">
        <v>79</v>
      </c>
      <c r="C29" s="275">
        <v>0</v>
      </c>
      <c r="D29" s="57">
        <v>0</v>
      </c>
      <c r="E29" s="779">
        <v>0</v>
      </c>
      <c r="F29" s="57">
        <v>0</v>
      </c>
      <c r="G29" s="276">
        <v>0</v>
      </c>
      <c r="H29" s="53">
        <f t="shared" si="4"/>
        <v>0</v>
      </c>
      <c r="I29" s="1483"/>
      <c r="J29" s="47" t="s">
        <v>319</v>
      </c>
      <c r="K29" s="47" t="s">
        <v>79</v>
      </c>
      <c r="L29" s="275">
        <v>0</v>
      </c>
      <c r="M29" s="57">
        <v>0</v>
      </c>
      <c r="N29" s="779">
        <v>0</v>
      </c>
      <c r="O29" s="57">
        <v>0</v>
      </c>
      <c r="P29" s="276">
        <v>0</v>
      </c>
      <c r="Q29" s="53">
        <f t="shared" si="5"/>
        <v>0</v>
      </c>
    </row>
    <row r="30" spans="1:17">
      <c r="A30" s="47" t="s">
        <v>320</v>
      </c>
      <c r="B30" s="47" t="s">
        <v>321</v>
      </c>
      <c r="C30" s="275">
        <v>0</v>
      </c>
      <c r="D30" s="57">
        <v>0</v>
      </c>
      <c r="E30" s="779">
        <v>0</v>
      </c>
      <c r="F30" s="57">
        <v>0</v>
      </c>
      <c r="G30" s="276">
        <v>0</v>
      </c>
      <c r="H30" s="53">
        <f t="shared" si="4"/>
        <v>0</v>
      </c>
      <c r="I30" s="1483"/>
      <c r="J30" s="47" t="s">
        <v>320</v>
      </c>
      <c r="K30" s="47" t="s">
        <v>321</v>
      </c>
      <c r="L30" s="275">
        <v>0</v>
      </c>
      <c r="M30" s="57">
        <v>0</v>
      </c>
      <c r="N30" s="779">
        <v>0</v>
      </c>
      <c r="O30" s="57">
        <v>0</v>
      </c>
      <c r="P30" s="276">
        <v>0</v>
      </c>
      <c r="Q30" s="53">
        <f>P30/$P$64</f>
        <v>0</v>
      </c>
    </row>
    <row r="31" spans="1:17" ht="13">
      <c r="A31" s="44" t="s">
        <v>33</v>
      </c>
      <c r="B31" s="48"/>
      <c r="C31" s="101"/>
      <c r="D31" s="54"/>
      <c r="E31" s="731"/>
      <c r="F31" s="54"/>
      <c r="G31" s="54"/>
      <c r="H31" s="56"/>
      <c r="I31" s="1483"/>
      <c r="J31" s="44" t="s">
        <v>33</v>
      </c>
      <c r="K31" s="48"/>
      <c r="L31" s="101"/>
      <c r="M31" s="54"/>
      <c r="N31" s="731"/>
      <c r="O31" s="54"/>
      <c r="P31" s="54"/>
      <c r="Q31" s="56"/>
    </row>
    <row r="32" spans="1:17">
      <c r="A32" s="47" t="s">
        <v>105</v>
      </c>
      <c r="B32" s="277" t="s">
        <v>88</v>
      </c>
      <c r="C32" s="275">
        <v>12</v>
      </c>
      <c r="D32" s="57">
        <v>1619.0607518658665</v>
      </c>
      <c r="E32" s="779">
        <v>5.5156659160578494</v>
      </c>
      <c r="F32" s="57">
        <v>22.312533844876622</v>
      </c>
      <c r="G32" s="276">
        <v>24893.5</v>
      </c>
      <c r="H32" s="53">
        <f>G32/$G$64</f>
        <v>5.034616973415236E-2</v>
      </c>
      <c r="I32" s="1483"/>
      <c r="J32" s="47" t="s">
        <v>105</v>
      </c>
      <c r="K32" s="277" t="s">
        <v>88</v>
      </c>
      <c r="L32" s="275">
        <v>55</v>
      </c>
      <c r="M32" s="57">
        <v>13572.444445051911</v>
      </c>
      <c r="N32" s="779">
        <v>38.951760524537292</v>
      </c>
      <c r="O32" s="57">
        <v>134.62348036555275</v>
      </c>
      <c r="P32" s="276">
        <v>143095.43</v>
      </c>
      <c r="Q32" s="53">
        <f>P32/$P$64</f>
        <v>4.0937796487549048E-2</v>
      </c>
    </row>
    <row r="33" spans="1:17">
      <c r="A33" s="277" t="s">
        <v>322</v>
      </c>
      <c r="B33" s="277" t="s">
        <v>88</v>
      </c>
      <c r="C33" s="275">
        <v>31</v>
      </c>
      <c r="D33" s="57">
        <v>67.243339174363328</v>
      </c>
      <c r="E33" s="779">
        <v>2.5843991625993379</v>
      </c>
      <c r="F33" s="57">
        <v>50.813674283343111</v>
      </c>
      <c r="G33" s="276">
        <v>23635.329999999998</v>
      </c>
      <c r="H33" s="53">
        <f>G33/$G$64</f>
        <v>4.7801568116283499E-2</v>
      </c>
      <c r="I33" s="1483"/>
      <c r="J33" s="277" t="s">
        <v>322</v>
      </c>
      <c r="K33" s="277" t="s">
        <v>88</v>
      </c>
      <c r="L33" s="275">
        <v>152</v>
      </c>
      <c r="M33" s="57">
        <v>6147.2881831975155</v>
      </c>
      <c r="N33" s="779">
        <v>3.0995645396889122</v>
      </c>
      <c r="O33" s="57">
        <v>127.07718574972546</v>
      </c>
      <c r="P33" s="276">
        <v>130049.98</v>
      </c>
      <c r="Q33" s="53">
        <f>P33/$P$64</f>
        <v>3.7205657891728784E-2</v>
      </c>
    </row>
    <row r="34" spans="1:17">
      <c r="A34" s="277" t="s">
        <v>323</v>
      </c>
      <c r="B34" s="277" t="s">
        <v>88</v>
      </c>
      <c r="C34" s="275">
        <v>0</v>
      </c>
      <c r="D34" s="57">
        <v>0</v>
      </c>
      <c r="E34" s="647">
        <v>0</v>
      </c>
      <c r="F34" s="57">
        <v>0</v>
      </c>
      <c r="G34" s="276">
        <v>0</v>
      </c>
      <c r="H34" s="53">
        <f>G34/$G$64</f>
        <v>0</v>
      </c>
      <c r="I34" s="1483"/>
      <c r="J34" s="277" t="s">
        <v>323</v>
      </c>
      <c r="K34" s="277" t="s">
        <v>88</v>
      </c>
      <c r="L34" s="275">
        <v>1</v>
      </c>
      <c r="M34" s="57">
        <v>505.70427720312</v>
      </c>
      <c r="N34" s="779">
        <v>0.34007860269589713</v>
      </c>
      <c r="O34" s="57">
        <v>39.978936985680001</v>
      </c>
      <c r="P34" s="276">
        <v>4301.6499999999996</v>
      </c>
      <c r="Q34" s="53">
        <f>P34/$P$64</f>
        <v>1.2306477730327611E-3</v>
      </c>
    </row>
    <row r="35" spans="1:17">
      <c r="A35" s="277" t="s">
        <v>324</v>
      </c>
      <c r="B35" s="277" t="s">
        <v>88</v>
      </c>
      <c r="C35" s="275">
        <v>0</v>
      </c>
      <c r="D35" s="57">
        <v>0</v>
      </c>
      <c r="E35" s="647">
        <v>0</v>
      </c>
      <c r="F35" s="57">
        <v>0</v>
      </c>
      <c r="G35" s="276">
        <v>0</v>
      </c>
      <c r="H35" s="53">
        <f>G35/$G$64</f>
        <v>0</v>
      </c>
      <c r="I35" s="1483"/>
      <c r="J35" s="277" t="s">
        <v>324</v>
      </c>
      <c r="K35" s="277" t="s">
        <v>88</v>
      </c>
      <c r="L35" s="275">
        <v>8</v>
      </c>
      <c r="M35" s="57">
        <v>769.58725483349895</v>
      </c>
      <c r="N35" s="647">
        <v>0</v>
      </c>
      <c r="O35" s="57">
        <v>65.564567205438394</v>
      </c>
      <c r="P35" s="276">
        <v>37866.47</v>
      </c>
      <c r="Q35" s="53">
        <f>P35/$P$64</f>
        <v>1.0833119146865008E-2</v>
      </c>
    </row>
    <row r="36" spans="1:17" ht="13">
      <c r="A36" s="44" t="s">
        <v>34</v>
      </c>
      <c r="B36" s="48"/>
      <c r="C36" s="101"/>
      <c r="D36" s="54"/>
      <c r="E36" s="731"/>
      <c r="F36" s="54"/>
      <c r="G36" s="54"/>
      <c r="H36" s="56"/>
      <c r="I36" s="1483"/>
      <c r="J36" s="44" t="s">
        <v>34</v>
      </c>
      <c r="K36" s="48"/>
      <c r="L36" s="101"/>
      <c r="M36" s="54"/>
      <c r="N36" s="731"/>
      <c r="O36" s="54"/>
      <c r="P36" s="54"/>
      <c r="Q36" s="56"/>
    </row>
    <row r="37" spans="1:17">
      <c r="A37" s="47" t="s">
        <v>325</v>
      </c>
      <c r="B37" s="47" t="s">
        <v>79</v>
      </c>
      <c r="C37" s="275">
        <v>14</v>
      </c>
      <c r="D37" s="57">
        <v>15794.270496083564</v>
      </c>
      <c r="E37" s="779">
        <v>2.6365582056356147</v>
      </c>
      <c r="F37" s="57">
        <v>0</v>
      </c>
      <c r="G37" s="276">
        <v>90080</v>
      </c>
      <c r="H37" s="53">
        <f t="shared" ref="H37:H50" si="6">G37/$G$64</f>
        <v>0.1821834201559622</v>
      </c>
      <c r="I37" s="1483"/>
      <c r="J37" s="47" t="s">
        <v>326</v>
      </c>
      <c r="K37" s="47" t="s">
        <v>79</v>
      </c>
      <c r="L37" s="275">
        <v>125</v>
      </c>
      <c r="M37" s="57">
        <v>82265.234149432319</v>
      </c>
      <c r="N37" s="779">
        <v>1.4196062848894311</v>
      </c>
      <c r="O37" s="57">
        <v>6.1776000000000004E-14</v>
      </c>
      <c r="P37" s="276">
        <v>115807.5</v>
      </c>
      <c r="Q37" s="53">
        <f t="shared" ref="Q37:Q50" si="7">P37/$P$64</f>
        <v>3.3131064120858623E-2</v>
      </c>
    </row>
    <row r="38" spans="1:17">
      <c r="A38" s="47" t="s">
        <v>327</v>
      </c>
      <c r="B38" s="47" t="s">
        <v>79</v>
      </c>
      <c r="C38" s="275">
        <v>0</v>
      </c>
      <c r="D38" s="57">
        <v>0</v>
      </c>
      <c r="E38" s="779">
        <v>0</v>
      </c>
      <c r="F38" s="57">
        <v>0</v>
      </c>
      <c r="G38" s="276">
        <v>0</v>
      </c>
      <c r="H38" s="53">
        <f t="shared" si="6"/>
        <v>0</v>
      </c>
      <c r="I38" s="1483"/>
      <c r="J38" s="47" t="s">
        <v>327</v>
      </c>
      <c r="K38" s="47" t="s">
        <v>79</v>
      </c>
      <c r="L38" s="275">
        <v>0</v>
      </c>
      <c r="M38" s="57">
        <v>0</v>
      </c>
      <c r="N38" s="779">
        <v>0</v>
      </c>
      <c r="O38" s="57">
        <v>0</v>
      </c>
      <c r="P38" s="276">
        <v>0</v>
      </c>
      <c r="Q38" s="53">
        <f t="shared" si="7"/>
        <v>0</v>
      </c>
    </row>
    <row r="39" spans="1:17" ht="14.5">
      <c r="A39" s="47" t="s">
        <v>328</v>
      </c>
      <c r="B39" s="47" t="s">
        <v>79</v>
      </c>
      <c r="C39" s="275">
        <v>0</v>
      </c>
      <c r="D39" s="57">
        <v>0</v>
      </c>
      <c r="E39" s="779">
        <v>0</v>
      </c>
      <c r="F39" s="57">
        <v>0</v>
      </c>
      <c r="G39" s="276">
        <v>0</v>
      </c>
      <c r="H39" s="53">
        <f t="shared" si="6"/>
        <v>0</v>
      </c>
      <c r="I39" s="1483"/>
      <c r="J39" s="47" t="s">
        <v>328</v>
      </c>
      <c r="K39" s="47" t="s">
        <v>79</v>
      </c>
      <c r="L39" s="275">
        <v>0</v>
      </c>
      <c r="M39" s="57">
        <v>0</v>
      </c>
      <c r="N39" s="779">
        <v>0</v>
      </c>
      <c r="O39" s="57">
        <v>0</v>
      </c>
      <c r="P39" s="276">
        <v>0</v>
      </c>
      <c r="Q39" s="53">
        <f t="shared" si="7"/>
        <v>0</v>
      </c>
    </row>
    <row r="40" spans="1:17">
      <c r="A40" s="47" t="s">
        <v>329</v>
      </c>
      <c r="B40" s="47" t="s">
        <v>79</v>
      </c>
      <c r="C40" s="275">
        <v>11</v>
      </c>
      <c r="D40" s="57">
        <v>-425.85376968674029</v>
      </c>
      <c r="E40" s="779">
        <v>7.6308643561624381E-2</v>
      </c>
      <c r="F40" s="57">
        <v>31.649297087459853</v>
      </c>
      <c r="G40" s="276">
        <v>78560</v>
      </c>
      <c r="H40" s="53">
        <f t="shared" si="6"/>
        <v>0.15888465239178942</v>
      </c>
      <c r="I40" s="1483"/>
      <c r="J40" s="47" t="s">
        <v>329</v>
      </c>
      <c r="K40" s="47" t="s">
        <v>79</v>
      </c>
      <c r="L40" s="275">
        <v>17</v>
      </c>
      <c r="M40" s="57">
        <v>-25.106093538135308</v>
      </c>
      <c r="N40" s="779">
        <v>0.10010707904691364</v>
      </c>
      <c r="O40" s="57">
        <v>138.09769058145218</v>
      </c>
      <c r="P40" s="276">
        <v>124917.5</v>
      </c>
      <c r="Q40" s="53">
        <f t="shared" si="7"/>
        <v>3.5737320141764194E-2</v>
      </c>
    </row>
    <row r="41" spans="1:17">
      <c r="A41" s="47" t="s">
        <v>330</v>
      </c>
      <c r="B41" s="47" t="s">
        <v>79</v>
      </c>
      <c r="C41" s="275">
        <v>37</v>
      </c>
      <c r="D41" s="57">
        <v>3992.0651860494645</v>
      </c>
      <c r="E41" s="779">
        <v>3.1194050605179946</v>
      </c>
      <c r="F41" s="57">
        <v>24.824429483085837</v>
      </c>
      <c r="G41" s="276">
        <v>12774</v>
      </c>
      <c r="H41" s="53">
        <f t="shared" si="6"/>
        <v>2.5834935713502011E-2</v>
      </c>
      <c r="I41" s="1483"/>
      <c r="J41" s="47" t="s">
        <v>330</v>
      </c>
      <c r="K41" s="47" t="s">
        <v>79</v>
      </c>
      <c r="L41" s="275">
        <v>164</v>
      </c>
      <c r="M41" s="57">
        <v>22565.858035636113</v>
      </c>
      <c r="N41" s="779">
        <v>2.2202871870016603</v>
      </c>
      <c r="O41" s="57">
        <v>87.310882225099803</v>
      </c>
      <c r="P41" s="276">
        <v>65930.52</v>
      </c>
      <c r="Q41" s="53">
        <f t="shared" si="7"/>
        <v>1.8861889649992893E-2</v>
      </c>
    </row>
    <row r="42" spans="1:17">
      <c r="A42" s="47" t="s">
        <v>331</v>
      </c>
      <c r="B42" s="47" t="s">
        <v>79</v>
      </c>
      <c r="C42" s="275">
        <v>0</v>
      </c>
      <c r="D42" s="57">
        <v>0</v>
      </c>
      <c r="E42" s="779">
        <v>0</v>
      </c>
      <c r="F42" s="57">
        <v>0</v>
      </c>
      <c r="G42" s="276">
        <v>0</v>
      </c>
      <c r="H42" s="53">
        <f t="shared" si="6"/>
        <v>0</v>
      </c>
      <c r="I42" s="1483"/>
      <c r="J42" s="47" t="s">
        <v>331</v>
      </c>
      <c r="K42" s="47" t="s">
        <v>79</v>
      </c>
      <c r="L42" s="275">
        <v>374.24</v>
      </c>
      <c r="M42" s="57">
        <v>2466.789255814117</v>
      </c>
      <c r="N42" s="779">
        <v>-4.125886333689631</v>
      </c>
      <c r="O42" s="57">
        <v>2.3438228646419708</v>
      </c>
      <c r="P42" s="276">
        <v>39210.69</v>
      </c>
      <c r="Q42" s="53">
        <f t="shared" si="7"/>
        <v>1.1217683523201087E-2</v>
      </c>
    </row>
    <row r="43" spans="1:17">
      <c r="A43" s="47" t="s">
        <v>332</v>
      </c>
      <c r="B43" s="47" t="s">
        <v>79</v>
      </c>
      <c r="C43" s="275">
        <v>0</v>
      </c>
      <c r="D43" s="57">
        <v>0</v>
      </c>
      <c r="E43" s="779">
        <v>0</v>
      </c>
      <c r="F43" s="57">
        <v>0</v>
      </c>
      <c r="G43" s="276">
        <v>0</v>
      </c>
      <c r="H43" s="53">
        <f t="shared" si="6"/>
        <v>0</v>
      </c>
      <c r="I43" s="1483"/>
      <c r="J43" s="47" t="s">
        <v>332</v>
      </c>
      <c r="K43" s="47" t="s">
        <v>79</v>
      </c>
      <c r="L43" s="275">
        <v>2</v>
      </c>
      <c r="M43" s="57">
        <v>466.42579095867654</v>
      </c>
      <c r="N43" s="779">
        <v>1.7644177622052875E-3</v>
      </c>
      <c r="O43" s="57">
        <v>0</v>
      </c>
      <c r="P43" s="276">
        <v>2416</v>
      </c>
      <c r="Q43" s="53">
        <f t="shared" si="7"/>
        <v>6.9118710719076419E-4</v>
      </c>
    </row>
    <row r="44" spans="1:17">
      <c r="A44" s="47" t="s">
        <v>333</v>
      </c>
      <c r="B44" s="47" t="s">
        <v>79</v>
      </c>
      <c r="C44" s="275">
        <v>0</v>
      </c>
      <c r="D44" s="57">
        <v>0</v>
      </c>
      <c r="E44" s="779">
        <v>0</v>
      </c>
      <c r="F44" s="57">
        <v>0</v>
      </c>
      <c r="G44" s="276">
        <v>0</v>
      </c>
      <c r="H44" s="53">
        <f t="shared" si="6"/>
        <v>0</v>
      </c>
      <c r="I44" s="1483"/>
      <c r="J44" s="47" t="s">
        <v>333</v>
      </c>
      <c r="K44" s="47" t="s">
        <v>79</v>
      </c>
      <c r="L44" s="275">
        <v>1</v>
      </c>
      <c r="M44" s="57">
        <v>-633.51693074596164</v>
      </c>
      <c r="N44" s="779">
        <v>-2.9752595975220741E-2</v>
      </c>
      <c r="O44" s="57">
        <v>79.502015902372293</v>
      </c>
      <c r="P44" s="276">
        <v>10770.66</v>
      </c>
      <c r="Q44" s="53">
        <f t="shared" si="7"/>
        <v>3.0813498873904291E-3</v>
      </c>
    </row>
    <row r="45" spans="1:17">
      <c r="A45" s="47" t="s">
        <v>334</v>
      </c>
      <c r="B45" s="47" t="s">
        <v>79</v>
      </c>
      <c r="C45" s="275">
        <v>4</v>
      </c>
      <c r="D45" s="57">
        <v>-3022.0553657657283</v>
      </c>
      <c r="E45" s="779">
        <v>2.2377233281273559</v>
      </c>
      <c r="F45" s="57">
        <v>378.14891495142672</v>
      </c>
      <c r="G45" s="276">
        <v>50069.21</v>
      </c>
      <c r="H45" s="53">
        <f t="shared" si="6"/>
        <v>0.10126309860465257</v>
      </c>
      <c r="I45" s="1483"/>
      <c r="J45" s="47" t="s">
        <v>334</v>
      </c>
      <c r="K45" s="47" t="s">
        <v>79</v>
      </c>
      <c r="L45" s="275">
        <v>119</v>
      </c>
      <c r="M45" s="57">
        <v>-129548.7146840457</v>
      </c>
      <c r="N45" s="779">
        <v>84.039134125329184</v>
      </c>
      <c r="O45" s="57">
        <v>16819.644947768986</v>
      </c>
      <c r="P45" s="276">
        <v>1517572.9900000002</v>
      </c>
      <c r="Q45" s="53">
        <f t="shared" si="7"/>
        <v>0.43415847885303754</v>
      </c>
    </row>
    <row r="46" spans="1:17">
      <c r="A46" s="47" t="s">
        <v>335</v>
      </c>
      <c r="B46" s="47" t="s">
        <v>79</v>
      </c>
      <c r="C46" s="275">
        <v>0</v>
      </c>
      <c r="D46" s="57">
        <v>0</v>
      </c>
      <c r="E46" s="779">
        <v>0</v>
      </c>
      <c r="F46" s="57">
        <v>0</v>
      </c>
      <c r="G46" s="276">
        <v>0</v>
      </c>
      <c r="H46" s="53">
        <f t="shared" si="6"/>
        <v>0</v>
      </c>
      <c r="I46" s="1483"/>
      <c r="J46" s="47" t="s">
        <v>335</v>
      </c>
      <c r="K46" s="47" t="s">
        <v>79</v>
      </c>
      <c r="L46" s="275">
        <v>1</v>
      </c>
      <c r="M46" s="57">
        <v>-136.57627522199169</v>
      </c>
      <c r="N46" s="779">
        <v>-1.174768166280195E-2</v>
      </c>
      <c r="O46" s="57">
        <v>23.747700521153071</v>
      </c>
      <c r="P46" s="276">
        <v>12245</v>
      </c>
      <c r="Q46" s="53">
        <f t="shared" si="7"/>
        <v>3.5031399534565019E-3</v>
      </c>
    </row>
    <row r="47" spans="1:17">
      <c r="A47" s="47" t="s">
        <v>336</v>
      </c>
      <c r="B47" s="47" t="s">
        <v>79</v>
      </c>
      <c r="C47" s="275">
        <v>0</v>
      </c>
      <c r="D47" s="57">
        <v>0</v>
      </c>
      <c r="E47" s="779">
        <v>0</v>
      </c>
      <c r="F47" s="57">
        <v>0</v>
      </c>
      <c r="G47" s="276">
        <v>0</v>
      </c>
      <c r="H47" s="53">
        <f t="shared" si="6"/>
        <v>0</v>
      </c>
      <c r="I47" s="1483"/>
      <c r="J47" s="47" t="s">
        <v>336</v>
      </c>
      <c r="K47" s="47" t="s">
        <v>79</v>
      </c>
      <c r="L47" s="275">
        <v>0</v>
      </c>
      <c r="M47" s="57">
        <v>0</v>
      </c>
      <c r="N47" s="779">
        <v>0</v>
      </c>
      <c r="O47" s="57">
        <v>0</v>
      </c>
      <c r="P47" s="276">
        <v>0</v>
      </c>
      <c r="Q47" s="53">
        <f t="shared" si="7"/>
        <v>0</v>
      </c>
    </row>
    <row r="48" spans="1:17">
      <c r="A48" s="47" t="s">
        <v>129</v>
      </c>
      <c r="B48" s="47" t="s">
        <v>79</v>
      </c>
      <c r="C48" s="275">
        <v>13</v>
      </c>
      <c r="D48" s="57">
        <v>915.67545979440479</v>
      </c>
      <c r="E48" s="779">
        <v>0.17124838354284208</v>
      </c>
      <c r="F48" s="57">
        <v>-5.8095584361548029</v>
      </c>
      <c r="G48" s="276">
        <v>3988.3199999999997</v>
      </c>
      <c r="H48" s="53">
        <f t="shared" si="6"/>
        <v>8.0662275563546521E-3</v>
      </c>
      <c r="I48" s="1483"/>
      <c r="J48" s="47" t="s">
        <v>129</v>
      </c>
      <c r="K48" s="47" t="s">
        <v>79</v>
      </c>
      <c r="L48" s="275">
        <v>96</v>
      </c>
      <c r="M48" s="57">
        <v>6905.2914086000064</v>
      </c>
      <c r="N48" s="779">
        <v>6.514187747824933E-2</v>
      </c>
      <c r="O48" s="57">
        <v>11.78691816223669</v>
      </c>
      <c r="P48" s="276">
        <v>30394.509999999995</v>
      </c>
      <c r="Q48" s="53">
        <f t="shared" si="7"/>
        <v>8.6954856959357424E-3</v>
      </c>
    </row>
    <row r="49" spans="1:17">
      <c r="A49" s="47" t="s">
        <v>337</v>
      </c>
      <c r="B49" s="47" t="s">
        <v>79</v>
      </c>
      <c r="C49" s="275">
        <v>0</v>
      </c>
      <c r="D49" s="57">
        <v>0</v>
      </c>
      <c r="E49" s="779">
        <v>0</v>
      </c>
      <c r="F49" s="57">
        <v>0</v>
      </c>
      <c r="G49" s="276">
        <v>0</v>
      </c>
      <c r="H49" s="53">
        <f t="shared" si="6"/>
        <v>0</v>
      </c>
      <c r="I49" s="1483"/>
      <c r="J49" s="47" t="s">
        <v>337</v>
      </c>
      <c r="K49" s="47" t="s">
        <v>79</v>
      </c>
      <c r="L49" s="275">
        <v>0</v>
      </c>
      <c r="M49" s="57">
        <v>0</v>
      </c>
      <c r="N49" s="779">
        <v>0</v>
      </c>
      <c r="O49" s="57">
        <v>0</v>
      </c>
      <c r="P49" s="276">
        <v>0</v>
      </c>
      <c r="Q49" s="53">
        <f t="shared" si="7"/>
        <v>0</v>
      </c>
    </row>
    <row r="50" spans="1:17" ht="14.5">
      <c r="A50" s="47" t="s">
        <v>338</v>
      </c>
      <c r="B50" s="47" t="s">
        <v>79</v>
      </c>
      <c r="C50" s="275">
        <v>4</v>
      </c>
      <c r="D50" s="57">
        <v>150.47869655696186</v>
      </c>
      <c r="E50" s="779">
        <v>0</v>
      </c>
      <c r="F50" s="57">
        <v>6.9451499223507929</v>
      </c>
      <c r="G50" s="276">
        <v>61100</v>
      </c>
      <c r="H50" s="53">
        <f t="shared" si="6"/>
        <v>0.12357245749921503</v>
      </c>
      <c r="I50" s="1483"/>
      <c r="J50" s="47" t="s">
        <v>338</v>
      </c>
      <c r="K50" s="47" t="s">
        <v>79</v>
      </c>
      <c r="L50" s="275">
        <v>5</v>
      </c>
      <c r="M50" s="57">
        <v>950.86854153019021</v>
      </c>
      <c r="N50" s="779">
        <v>0</v>
      </c>
      <c r="O50" s="57">
        <v>10.63359504212279</v>
      </c>
      <c r="P50" s="276">
        <v>52988.75</v>
      </c>
      <c r="Q50" s="53">
        <f t="shared" si="7"/>
        <v>1.5159412593607041E-2</v>
      </c>
    </row>
    <row r="51" spans="1:17" ht="13">
      <c r="A51" s="44" t="s">
        <v>35</v>
      </c>
      <c r="B51" s="48"/>
      <c r="C51" s="101"/>
      <c r="D51" s="54"/>
      <c r="E51" s="731"/>
      <c r="F51" s="54"/>
      <c r="G51" s="55"/>
      <c r="H51" s="56"/>
      <c r="I51" s="1483"/>
      <c r="J51" s="44" t="s">
        <v>35</v>
      </c>
      <c r="K51" s="48"/>
      <c r="L51" s="101"/>
      <c r="M51" s="54"/>
      <c r="N51" s="731"/>
      <c r="O51" s="54"/>
      <c r="P51" s="55"/>
      <c r="Q51" s="56"/>
    </row>
    <row r="52" spans="1:17">
      <c r="A52" s="47" t="s">
        <v>339</v>
      </c>
      <c r="B52" s="47" t="s">
        <v>88</v>
      </c>
      <c r="C52" s="275">
        <v>25</v>
      </c>
      <c r="D52" s="57">
        <v>0</v>
      </c>
      <c r="E52" s="647">
        <v>0</v>
      </c>
      <c r="F52" s="57">
        <v>0</v>
      </c>
      <c r="G52" s="276">
        <v>21937.61</v>
      </c>
      <c r="H52" s="53">
        <f>G52/$G$64</f>
        <v>4.436799311553772E-2</v>
      </c>
      <c r="I52" s="1483"/>
      <c r="J52" s="47" t="s">
        <v>339</v>
      </c>
      <c r="K52" s="47" t="s">
        <v>88</v>
      </c>
      <c r="L52" s="275">
        <v>140</v>
      </c>
      <c r="M52" s="57">
        <v>0</v>
      </c>
      <c r="N52" s="779">
        <v>0</v>
      </c>
      <c r="O52" s="57">
        <v>0</v>
      </c>
      <c r="P52" s="276">
        <v>136637.25000000006</v>
      </c>
      <c r="Q52" s="53">
        <f>P52/$P$64</f>
        <v>3.9090192699503847E-2</v>
      </c>
    </row>
    <row r="53" spans="1:17" ht="13">
      <c r="A53" s="44" t="s">
        <v>143</v>
      </c>
      <c r="B53" s="48"/>
      <c r="C53" s="101"/>
      <c r="D53" s="54"/>
      <c r="E53" s="731"/>
      <c r="F53" s="54"/>
      <c r="G53" s="54"/>
      <c r="H53" s="56"/>
      <c r="I53" s="1483"/>
      <c r="J53" s="44" t="s">
        <v>143</v>
      </c>
      <c r="K53" s="48"/>
      <c r="L53" s="101"/>
      <c r="M53" s="54"/>
      <c r="N53" s="731"/>
      <c r="O53" s="54"/>
      <c r="P53" s="54"/>
      <c r="Q53" s="56"/>
    </row>
    <row r="54" spans="1:17">
      <c r="A54" s="47" t="s">
        <v>340</v>
      </c>
      <c r="B54" s="47" t="s">
        <v>79</v>
      </c>
      <c r="C54" s="275">
        <v>101</v>
      </c>
      <c r="D54" s="57">
        <v>952.0502399999998</v>
      </c>
      <c r="E54" s="779">
        <v>1.8179999999999995E-2</v>
      </c>
      <c r="F54" s="57">
        <v>-3.5796420000000007</v>
      </c>
      <c r="G54" s="276">
        <v>1707.0399999999997</v>
      </c>
      <c r="H54" s="53">
        <f>G54/$G$64</f>
        <v>3.4524243510549919E-3</v>
      </c>
      <c r="I54" s="1483"/>
      <c r="J54" s="47" t="s">
        <v>340</v>
      </c>
      <c r="K54" s="47" t="s">
        <v>79</v>
      </c>
      <c r="L54" s="275">
        <v>408</v>
      </c>
      <c r="M54" s="57">
        <v>3073.9046400000007</v>
      </c>
      <c r="N54" s="779">
        <v>7.3439999999999964E-2</v>
      </c>
      <c r="O54" s="57">
        <v>-21.326976000000002</v>
      </c>
      <c r="P54" s="276">
        <v>7508.7899999999972</v>
      </c>
      <c r="Q54" s="53">
        <f>P54/$P$64</f>
        <v>2.1481700490906196E-3</v>
      </c>
    </row>
    <row r="55" spans="1:17">
      <c r="A55" s="47" t="s">
        <v>341</v>
      </c>
      <c r="B55" s="47" t="s">
        <v>79</v>
      </c>
      <c r="C55" s="275">
        <v>0</v>
      </c>
      <c r="D55" s="57">
        <v>0</v>
      </c>
      <c r="E55" s="647">
        <v>0</v>
      </c>
      <c r="F55" s="57">
        <v>0</v>
      </c>
      <c r="G55" s="276">
        <v>0</v>
      </c>
      <c r="H55" s="53">
        <f>G55/$G$64</f>
        <v>0</v>
      </c>
      <c r="I55" s="1483"/>
      <c r="J55" s="47" t="s">
        <v>341</v>
      </c>
      <c r="K55" s="47" t="s">
        <v>79</v>
      </c>
      <c r="L55" s="275">
        <v>8</v>
      </c>
      <c r="M55" s="57">
        <v>71.328902400000004</v>
      </c>
      <c r="N55" s="647">
        <v>1.4400000000000001E-3</v>
      </c>
      <c r="O55" s="57">
        <v>-0.49021632000000004</v>
      </c>
      <c r="P55" s="276">
        <v>54.72</v>
      </c>
      <c r="Q55" s="53">
        <v>0</v>
      </c>
    </row>
    <row r="56" spans="1:17" ht="13">
      <c r="A56" s="44" t="s">
        <v>37</v>
      </c>
      <c r="B56" s="48"/>
      <c r="C56" s="101"/>
      <c r="D56" s="54"/>
      <c r="E56" s="731"/>
      <c r="F56" s="54"/>
      <c r="G56" s="54"/>
      <c r="H56" s="56"/>
      <c r="I56" s="1483"/>
      <c r="J56" s="44" t="s">
        <v>37</v>
      </c>
      <c r="K56" s="48"/>
      <c r="L56" s="101"/>
      <c r="M56" s="54"/>
      <c r="N56" s="731"/>
      <c r="O56" s="54"/>
      <c r="P56" s="54"/>
      <c r="Q56" s="56"/>
    </row>
    <row r="57" spans="1:17">
      <c r="A57" s="277" t="s">
        <v>342</v>
      </c>
      <c r="B57" s="277" t="s">
        <v>79</v>
      </c>
      <c r="C57" s="275">
        <v>1</v>
      </c>
      <c r="D57" s="57">
        <v>0</v>
      </c>
      <c r="E57" s="647">
        <v>0</v>
      </c>
      <c r="F57" s="57">
        <v>0</v>
      </c>
      <c r="G57" s="276">
        <v>4250</v>
      </c>
      <c r="H57" s="53">
        <f>G57/$G$64</f>
        <v>8.5954655379977731E-3</v>
      </c>
      <c r="I57" s="1483"/>
      <c r="J57" s="277" t="s">
        <v>342</v>
      </c>
      <c r="K57" s="277" t="s">
        <v>79</v>
      </c>
      <c r="L57" s="1311">
        <v>7</v>
      </c>
      <c r="M57" s="1312">
        <v>0</v>
      </c>
      <c r="N57" s="1313">
        <v>0</v>
      </c>
      <c r="O57" s="1312">
        <v>0</v>
      </c>
      <c r="P57" s="1312">
        <v>29696</v>
      </c>
      <c r="Q57" s="53">
        <f>P57/$P$64</f>
        <v>8.4956508009672738E-3</v>
      </c>
    </row>
    <row r="58" spans="1:17" ht="14.5">
      <c r="A58" s="47" t="s">
        <v>343</v>
      </c>
      <c r="B58" s="47" t="s">
        <v>79</v>
      </c>
      <c r="C58" s="275">
        <v>0</v>
      </c>
      <c r="D58" s="57">
        <v>0</v>
      </c>
      <c r="E58" s="647">
        <v>0</v>
      </c>
      <c r="F58" s="57">
        <v>0</v>
      </c>
      <c r="G58" s="276">
        <v>0</v>
      </c>
      <c r="H58" s="53">
        <f>G58/$G$64</f>
        <v>0</v>
      </c>
      <c r="I58" s="1483"/>
      <c r="J58" s="47" t="s">
        <v>343</v>
      </c>
      <c r="K58" s="47" t="s">
        <v>79</v>
      </c>
      <c r="L58" s="275">
        <v>0</v>
      </c>
      <c r="M58" s="57">
        <v>0</v>
      </c>
      <c r="N58" s="647">
        <v>0</v>
      </c>
      <c r="O58" s="57">
        <v>0</v>
      </c>
      <c r="P58" s="276">
        <v>0</v>
      </c>
      <c r="Q58" s="53">
        <f>P58/$P$64</f>
        <v>0</v>
      </c>
    </row>
    <row r="59" spans="1:17" ht="14.5">
      <c r="A59" s="47" t="s">
        <v>344</v>
      </c>
      <c r="B59" s="47" t="s">
        <v>79</v>
      </c>
      <c r="C59" s="275">
        <v>0</v>
      </c>
      <c r="D59" s="57">
        <v>0</v>
      </c>
      <c r="E59" s="647">
        <v>0</v>
      </c>
      <c r="F59" s="57">
        <v>0</v>
      </c>
      <c r="G59" s="276">
        <v>0</v>
      </c>
      <c r="H59" s="53">
        <f>G59/$G$64</f>
        <v>0</v>
      </c>
      <c r="I59" s="1483"/>
      <c r="J59" s="47" t="s">
        <v>345</v>
      </c>
      <c r="K59" s="47" t="s">
        <v>79</v>
      </c>
      <c r="L59" s="275">
        <v>0</v>
      </c>
      <c r="M59" s="57">
        <v>0</v>
      </c>
      <c r="N59" s="647">
        <v>0</v>
      </c>
      <c r="O59" s="57">
        <v>0</v>
      </c>
      <c r="P59" s="276">
        <v>0</v>
      </c>
      <c r="Q59" s="53">
        <f>P59/$P$64</f>
        <v>0</v>
      </c>
    </row>
    <row r="60" spans="1:17" ht="15">
      <c r="A60" s="44" t="s">
        <v>346</v>
      </c>
      <c r="B60" s="48"/>
      <c r="C60" s="101"/>
      <c r="D60" s="54"/>
      <c r="E60" s="731"/>
      <c r="F60" s="54"/>
      <c r="G60" s="54"/>
      <c r="H60" s="56"/>
      <c r="I60" s="1483"/>
      <c r="J60" s="44" t="s">
        <v>346</v>
      </c>
      <c r="K60" s="48"/>
      <c r="L60" s="101"/>
      <c r="M60" s="54"/>
      <c r="N60" s="731"/>
      <c r="O60" s="54"/>
      <c r="P60" s="54"/>
      <c r="Q60" s="56"/>
    </row>
    <row r="61" spans="1:17">
      <c r="A61" s="47" t="s">
        <v>159</v>
      </c>
      <c r="B61" s="47" t="s">
        <v>88</v>
      </c>
      <c r="C61" s="275">
        <v>32</v>
      </c>
      <c r="D61" s="54"/>
      <c r="E61" s="780"/>
      <c r="F61" s="54"/>
      <c r="G61" s="276">
        <v>20150</v>
      </c>
      <c r="H61" s="53">
        <f>G61/$G$64</f>
        <v>4.0752618962507085E-2</v>
      </c>
      <c r="I61" s="1483"/>
      <c r="J61" s="47" t="s">
        <v>159</v>
      </c>
      <c r="K61" s="47" t="s">
        <v>88</v>
      </c>
      <c r="L61" s="275">
        <v>170</v>
      </c>
      <c r="M61" s="54"/>
      <c r="N61" s="780"/>
      <c r="O61" s="54"/>
      <c r="P61" s="276">
        <v>125645</v>
      </c>
      <c r="Q61" s="53">
        <f>P61/$P$64</f>
        <v>3.5945448709844195E-2</v>
      </c>
    </row>
    <row r="62" spans="1:17">
      <c r="A62" s="47" t="s">
        <v>160</v>
      </c>
      <c r="B62" s="47" t="s">
        <v>88</v>
      </c>
      <c r="C62" s="275"/>
      <c r="D62" s="54"/>
      <c r="E62" s="780"/>
      <c r="F62" s="54"/>
      <c r="G62" s="276"/>
      <c r="H62" s="53"/>
      <c r="I62" s="1483"/>
      <c r="J62" s="47" t="s">
        <v>160</v>
      </c>
      <c r="K62" s="47" t="s">
        <v>88</v>
      </c>
      <c r="L62" s="275"/>
      <c r="M62" s="54"/>
      <c r="N62" s="780"/>
      <c r="O62" s="54"/>
      <c r="P62" s="276"/>
      <c r="Q62" s="53"/>
    </row>
    <row r="63" spans="1:17">
      <c r="A63" s="48"/>
      <c r="B63" s="48"/>
      <c r="C63" s="52"/>
      <c r="D63" s="52"/>
      <c r="E63" s="731"/>
      <c r="F63" s="52"/>
      <c r="G63" s="52"/>
      <c r="H63" s="56"/>
      <c r="I63" s="1483"/>
      <c r="J63" s="48"/>
      <c r="K63" s="48"/>
      <c r="L63" s="52"/>
      <c r="M63" s="52"/>
      <c r="N63" s="731"/>
      <c r="O63" s="52"/>
      <c r="P63" s="52"/>
      <c r="Q63" s="56"/>
    </row>
    <row r="64" spans="1:17" ht="15">
      <c r="A64" s="45" t="s">
        <v>347</v>
      </c>
      <c r="B64" s="47"/>
      <c r="C64" s="57"/>
      <c r="D64" s="57">
        <f>SUM(D9:D59)</f>
        <v>14973.24787045948</v>
      </c>
      <c r="E64" s="1348">
        <f>SUM(E9:E59)</f>
        <v>16.552980000000002</v>
      </c>
      <c r="F64" s="57">
        <f>SUM(F9:F59)</f>
        <v>936.22044786872493</v>
      </c>
      <c r="G64" s="1152">
        <f>SUM(G9:G62)</f>
        <v>494446.75</v>
      </c>
      <c r="H64" s="1374">
        <f>SUM(H9:H62)</f>
        <v>0.99999999999999989</v>
      </c>
      <c r="I64" s="1483"/>
      <c r="J64" s="45" t="s">
        <v>347</v>
      </c>
      <c r="K64" s="47"/>
      <c r="L64" s="59"/>
      <c r="M64" s="57">
        <f>SUM(M9:M59)</f>
        <v>13275.773098790516</v>
      </c>
      <c r="N64" s="57">
        <f>SUM(N9:N59)</f>
        <v>126.98298</v>
      </c>
      <c r="O64" s="57">
        <f>SUM(O9:O59)</f>
        <v>23507.714338408183</v>
      </c>
      <c r="P64" s="1152">
        <f>SUM(P9:P62)</f>
        <v>3495435.57</v>
      </c>
      <c r="Q64" s="53">
        <f>SUM(Q9:Q62)</f>
        <v>0.999984345298632</v>
      </c>
    </row>
    <row r="65" spans="1:17">
      <c r="A65" s="135"/>
      <c r="B65" s="47"/>
      <c r="C65" s="57"/>
      <c r="D65" s="59"/>
      <c r="E65" s="59"/>
      <c r="F65" s="59"/>
      <c r="G65" s="59"/>
      <c r="H65" s="58"/>
      <c r="I65" s="1483"/>
      <c r="J65" s="135"/>
      <c r="K65" s="47"/>
      <c r="L65" s="57"/>
      <c r="M65" s="59"/>
      <c r="N65" s="59"/>
      <c r="O65" s="59"/>
      <c r="P65" s="59"/>
      <c r="Q65" s="58"/>
    </row>
    <row r="66" spans="1:17" ht="13" thickBot="1">
      <c r="A66" s="708"/>
      <c r="B66" s="706"/>
      <c r="C66" s="27"/>
      <c r="D66" s="27"/>
      <c r="E66" s="28"/>
      <c r="F66" s="28"/>
      <c r="G66" s="27"/>
      <c r="H66" s="29"/>
      <c r="I66" s="1484"/>
      <c r="J66" s="708"/>
      <c r="K66" s="706"/>
      <c r="L66" s="27"/>
      <c r="M66" s="27"/>
      <c r="N66" s="28"/>
      <c r="O66" s="28"/>
      <c r="P66" s="27"/>
      <c r="Q66" s="29"/>
    </row>
    <row r="67" spans="1:17" ht="13.5" thickBot="1">
      <c r="A67" s="1032" t="s">
        <v>163</v>
      </c>
      <c r="B67" s="707"/>
      <c r="C67" s="705" t="s">
        <v>9</v>
      </c>
      <c r="D67" s="6"/>
      <c r="E67" s="6"/>
      <c r="F67" s="6"/>
      <c r="G67" s="15"/>
      <c r="H67" s="15"/>
      <c r="I67" s="1481"/>
      <c r="J67" s="697" t="s">
        <v>163</v>
      </c>
      <c r="K67" s="1013"/>
      <c r="L67" s="705" t="s">
        <v>9</v>
      </c>
      <c r="M67" s="6"/>
      <c r="N67" s="6"/>
      <c r="O67" s="6"/>
      <c r="P67" s="15"/>
      <c r="Q67" s="15"/>
    </row>
    <row r="68" spans="1:17" ht="13">
      <c r="A68" s="698" t="s">
        <v>165</v>
      </c>
      <c r="B68" s="698" t="s">
        <v>88</v>
      </c>
      <c r="C68" s="99">
        <v>32</v>
      </c>
      <c r="D68" s="6"/>
      <c r="E68" s="9"/>
      <c r="F68" s="9"/>
      <c r="G68" s="15"/>
      <c r="H68" s="15"/>
      <c r="I68" s="1485"/>
      <c r="J68" s="698" t="s">
        <v>165</v>
      </c>
      <c r="K68" s="698" t="s">
        <v>88</v>
      </c>
      <c r="L68" s="702">
        <v>169</v>
      </c>
      <c r="M68" s="6"/>
      <c r="N68" s="9"/>
      <c r="O68" s="9"/>
      <c r="P68" s="15"/>
      <c r="Q68" s="15"/>
    </row>
    <row r="69" spans="1:17" ht="13">
      <c r="A69" s="83" t="s">
        <v>167</v>
      </c>
      <c r="B69" s="83" t="s">
        <v>88</v>
      </c>
      <c r="C69" s="703">
        <v>0</v>
      </c>
      <c r="E69" s="9"/>
      <c r="F69" s="9"/>
      <c r="G69" s="15"/>
      <c r="H69" s="15"/>
      <c r="I69" s="1485"/>
      <c r="J69" s="83" t="s">
        <v>167</v>
      </c>
      <c r="K69" s="83" t="s">
        <v>88</v>
      </c>
      <c r="L69" s="703">
        <v>0</v>
      </c>
      <c r="N69" s="9"/>
      <c r="O69" s="9"/>
      <c r="P69" s="15"/>
      <c r="Q69" s="15"/>
    </row>
    <row r="70" spans="1:17" ht="13">
      <c r="A70" s="104" t="s">
        <v>168</v>
      </c>
      <c r="B70" s="83" t="s">
        <v>88</v>
      </c>
      <c r="C70" s="704">
        <v>32</v>
      </c>
      <c r="E70" s="6"/>
      <c r="F70" s="15"/>
      <c r="G70" s="15"/>
      <c r="H70" s="15"/>
      <c r="I70" s="1485"/>
      <c r="J70" s="104" t="s">
        <v>168</v>
      </c>
      <c r="K70" s="83" t="s">
        <v>88</v>
      </c>
      <c r="L70" s="704">
        <v>169</v>
      </c>
      <c r="M70" s="6"/>
      <c r="N70" s="6"/>
      <c r="O70" s="15"/>
      <c r="P70" s="15"/>
      <c r="Q70" s="15"/>
    </row>
    <row r="71" spans="1:17" ht="13" thickBot="1">
      <c r="A71" s="699"/>
      <c r="B71" s="701"/>
      <c r="C71" s="700"/>
      <c r="E71" s="16"/>
      <c r="F71" s="15"/>
      <c r="G71" s="15"/>
      <c r="H71" s="15"/>
      <c r="I71" s="1486"/>
      <c r="J71" s="699"/>
      <c r="K71" s="701"/>
      <c r="L71" s="700"/>
      <c r="N71" s="16"/>
      <c r="O71" s="15"/>
      <c r="P71" s="15"/>
      <c r="Q71" s="15"/>
    </row>
    <row r="72" spans="1:17" ht="13" thickBot="1">
      <c r="A72" s="1430"/>
      <c r="B72" s="1430"/>
      <c r="C72" s="1430"/>
      <c r="D72" s="1430"/>
      <c r="E72" s="1430"/>
      <c r="F72" s="1430"/>
      <c r="G72" s="1430"/>
      <c r="H72" s="1430"/>
      <c r="J72" s="1430"/>
      <c r="K72" s="1430"/>
      <c r="L72" s="1430"/>
      <c r="M72" s="1430"/>
      <c r="N72" s="1430"/>
      <c r="O72" s="1430"/>
      <c r="P72" s="1430"/>
      <c r="Q72" s="1430"/>
    </row>
    <row r="73" spans="1:17" ht="13">
      <c r="A73" s="613"/>
      <c r="B73" s="1449" t="s">
        <v>4</v>
      </c>
      <c r="C73" s="1450"/>
      <c r="D73" s="1451"/>
      <c r="E73" s="2"/>
      <c r="F73" s="204"/>
      <c r="G73" s="204"/>
      <c r="H73" s="204"/>
      <c r="J73" s="204"/>
      <c r="K73" s="204"/>
      <c r="L73" s="204"/>
      <c r="M73" s="204"/>
      <c r="N73" s="204"/>
      <c r="O73" s="204"/>
      <c r="P73" s="204"/>
      <c r="Q73" s="204"/>
    </row>
    <row r="74" spans="1:17" ht="13.5" thickBot="1">
      <c r="A74" s="614" t="s">
        <v>348</v>
      </c>
      <c r="B74" s="615" t="s">
        <v>7</v>
      </c>
      <c r="C74" s="616" t="s">
        <v>8</v>
      </c>
      <c r="D74" s="617" t="s">
        <v>9</v>
      </c>
      <c r="E74" s="204"/>
      <c r="F74" s="727"/>
      <c r="G74" s="204"/>
      <c r="H74" s="204"/>
      <c r="J74" s="204"/>
      <c r="K74" s="204"/>
      <c r="L74" s="204"/>
      <c r="M74" s="204"/>
      <c r="N74" s="204"/>
      <c r="O74" s="204"/>
      <c r="P74" s="204"/>
      <c r="Q74" s="204"/>
    </row>
    <row r="75" spans="1:17" ht="15">
      <c r="A75" s="660" t="s">
        <v>349</v>
      </c>
      <c r="B75" s="1190">
        <f>+B83+B84+B85+B87+B92</f>
        <v>149585.39800000002</v>
      </c>
      <c r="C75" s="1191">
        <f>+C83+C84+C85+C87+C92</f>
        <v>132651.20199999999</v>
      </c>
      <c r="D75" s="1192">
        <f>+D83+D84+D85+D87+D92</f>
        <v>282236.60000000003</v>
      </c>
      <c r="E75" s="204"/>
      <c r="G75" s="204"/>
      <c r="H75" s="204"/>
      <c r="J75" s="204"/>
      <c r="K75" s="204"/>
      <c r="L75" s="204"/>
      <c r="M75" s="204"/>
      <c r="N75" s="204"/>
      <c r="O75" s="204"/>
      <c r="P75" s="204"/>
      <c r="Q75" s="204"/>
    </row>
    <row r="76" spans="1:17" ht="15">
      <c r="A76" s="248" t="s">
        <v>350</v>
      </c>
      <c r="B76" s="955">
        <f>B86</f>
        <v>382558.1128</v>
      </c>
      <c r="C76" s="966">
        <f t="shared" ref="C76" si="8">C86</f>
        <v>339249.64720000001</v>
      </c>
      <c r="D76" s="1238">
        <f>D86</f>
        <v>721807.76</v>
      </c>
      <c r="E76" s="204"/>
      <c r="F76" s="204"/>
      <c r="G76" s="204"/>
      <c r="H76" s="204"/>
      <c r="J76" s="204"/>
      <c r="K76" s="204"/>
      <c r="L76" s="204"/>
      <c r="M76" s="204"/>
      <c r="N76" s="204"/>
      <c r="O76" s="204"/>
      <c r="P76" s="204"/>
    </row>
    <row r="77" spans="1:17" ht="15.5" thickBot="1">
      <c r="A77" s="249" t="s">
        <v>351</v>
      </c>
      <c r="B77" s="955">
        <f>SUM(B88:B91)</f>
        <v>3026432.1872999994</v>
      </c>
      <c r="C77" s="966">
        <f t="shared" ref="C77:D77" si="9">SUM(C88:C91)</f>
        <v>2683817.2227000003</v>
      </c>
      <c r="D77" s="1000">
        <f t="shared" si="9"/>
        <v>5710249.4100000011</v>
      </c>
      <c r="E77" s="218" t="s">
        <v>178</v>
      </c>
      <c r="F77" s="204"/>
      <c r="G77" s="204"/>
      <c r="H77" s="204"/>
      <c r="J77" s="204"/>
      <c r="K77" s="204"/>
      <c r="L77" s="204"/>
      <c r="M77" s="204"/>
      <c r="N77" s="204"/>
      <c r="O77" s="204"/>
      <c r="P77" s="204"/>
    </row>
    <row r="78" spans="1:17" ht="15" thickBot="1">
      <c r="A78" s="219"/>
      <c r="B78" s="1136"/>
      <c r="C78" s="1135"/>
      <c r="D78" s="1134"/>
      <c r="E78" s="1055"/>
      <c r="F78" s="204"/>
      <c r="G78" s="204"/>
      <c r="H78" s="204"/>
      <c r="J78" s="204"/>
      <c r="K78" s="204"/>
      <c r="L78" s="204"/>
      <c r="M78" s="204"/>
      <c r="N78" s="204"/>
      <c r="O78" s="204"/>
      <c r="P78" s="204"/>
    </row>
    <row r="79" spans="1:17" ht="13.5" thickBot="1">
      <c r="A79" s="247" t="s">
        <v>352</v>
      </c>
      <c r="B79" s="1133">
        <f>SUM(B75:B77)</f>
        <v>3558575.6980999997</v>
      </c>
      <c r="C79" s="1132">
        <f t="shared" ref="C79:D79" si="10">SUM(C75:C77)</f>
        <v>3155718.0719000003</v>
      </c>
      <c r="D79" s="1131">
        <f t="shared" si="10"/>
        <v>6714293.7700000014</v>
      </c>
      <c r="E79" s="732"/>
      <c r="F79" s="732"/>
      <c r="G79" s="732"/>
      <c r="H79" s="204"/>
      <c r="J79" s="204"/>
      <c r="K79" s="204"/>
      <c r="L79" s="204"/>
      <c r="M79" s="204"/>
      <c r="N79" s="204"/>
      <c r="O79" s="204"/>
      <c r="P79" s="204"/>
      <c r="Q79" s="204"/>
    </row>
    <row r="80" spans="1:17" ht="15" thickBot="1">
      <c r="A80" s="621"/>
      <c r="B80" s="622"/>
      <c r="C80" s="623"/>
      <c r="D80" s="623"/>
      <c r="E80" s="1056"/>
      <c r="F80" s="204"/>
      <c r="G80" s="204"/>
      <c r="H80" s="204"/>
      <c r="J80" s="204"/>
      <c r="K80" s="204"/>
      <c r="L80" s="204"/>
      <c r="M80" s="204"/>
      <c r="N80" s="204"/>
      <c r="O80" s="204"/>
      <c r="P80" s="204"/>
      <c r="Q80" s="204"/>
    </row>
    <row r="81" spans="1:17" ht="15">
      <c r="A81" s="613"/>
      <c r="B81" s="1449" t="s">
        <v>353</v>
      </c>
      <c r="C81" s="1450"/>
      <c r="D81" s="1451"/>
      <c r="E81" s="204"/>
      <c r="F81" s="204"/>
      <c r="G81" s="204"/>
      <c r="H81" s="204"/>
      <c r="J81" s="204"/>
      <c r="K81" s="204"/>
      <c r="L81" s="204"/>
      <c r="M81" s="204"/>
      <c r="N81" s="204"/>
      <c r="O81" s="204"/>
      <c r="P81" s="204"/>
      <c r="Q81" s="204"/>
    </row>
    <row r="82" spans="1:17" ht="13.5" thickBot="1">
      <c r="A82" s="614" t="s">
        <v>348</v>
      </c>
      <c r="B82" s="615" t="s">
        <v>7</v>
      </c>
      <c r="C82" s="616" t="s">
        <v>8</v>
      </c>
      <c r="D82" s="857" t="s">
        <v>9</v>
      </c>
      <c r="E82" s="204"/>
      <c r="F82" s="204"/>
      <c r="G82" s="204"/>
      <c r="H82" s="204"/>
      <c r="J82" s="204"/>
      <c r="K82" s="204"/>
      <c r="L82" s="204"/>
      <c r="M82" s="204"/>
      <c r="N82" s="204"/>
      <c r="O82" s="204"/>
      <c r="P82" s="204"/>
      <c r="Q82" s="204"/>
    </row>
    <row r="83" spans="1:17" ht="13">
      <c r="A83" s="803" t="s">
        <v>46</v>
      </c>
      <c r="B83" s="1245">
        <v>10830.141900000001</v>
      </c>
      <c r="C83" s="1246">
        <v>9604.0881000000008</v>
      </c>
      <c r="D83" s="1247">
        <v>20434.230000000003</v>
      </c>
      <c r="F83" s="204"/>
      <c r="G83" s="204"/>
      <c r="H83" s="204"/>
      <c r="J83" s="204"/>
      <c r="K83" s="204"/>
      <c r="L83" s="204"/>
      <c r="M83" s="204"/>
      <c r="N83" s="204"/>
      <c r="O83" s="204"/>
      <c r="P83" s="204"/>
      <c r="Q83" s="204"/>
    </row>
    <row r="84" spans="1:17" ht="13">
      <c r="A84" s="45" t="s">
        <v>47</v>
      </c>
      <c r="B84" s="492">
        <v>806.96209999999996</v>
      </c>
      <c r="C84" s="1248">
        <v>715.60789999999997</v>
      </c>
      <c r="D84" s="1249">
        <v>1522.57</v>
      </c>
      <c r="F84" s="204"/>
      <c r="G84" s="204"/>
      <c r="H84" s="204"/>
      <c r="J84" s="204"/>
      <c r="K84" s="204"/>
      <c r="L84" s="204"/>
      <c r="M84" s="204"/>
      <c r="N84" s="204"/>
      <c r="O84" s="204"/>
      <c r="P84" s="204"/>
      <c r="Q84" s="204"/>
    </row>
    <row r="85" spans="1:17" ht="13">
      <c r="A85" s="45" t="s">
        <v>354</v>
      </c>
      <c r="B85" s="1250">
        <v>105849.5065</v>
      </c>
      <c r="C85" s="1251">
        <v>93866.5435</v>
      </c>
      <c r="D85" s="1249">
        <v>199716.05000000002</v>
      </c>
      <c r="F85" s="204"/>
      <c r="G85" s="204"/>
      <c r="H85" s="204"/>
      <c r="J85" s="204"/>
      <c r="K85" s="204"/>
      <c r="L85" s="204"/>
      <c r="M85" s="204"/>
      <c r="N85" s="204"/>
      <c r="O85" s="204"/>
      <c r="P85" s="204"/>
      <c r="Q85" s="204"/>
    </row>
    <row r="86" spans="1:17" ht="13">
      <c r="A86" s="804" t="s">
        <v>355</v>
      </c>
      <c r="B86" s="1250">
        <v>382558.1128</v>
      </c>
      <c r="C86" s="1251">
        <v>339249.64720000001</v>
      </c>
      <c r="D86" s="1249">
        <v>721807.76</v>
      </c>
      <c r="F86" s="204"/>
      <c r="G86" s="204"/>
      <c r="H86" s="204"/>
      <c r="J86" s="204"/>
      <c r="K86" s="204"/>
      <c r="L86" s="204"/>
      <c r="M86" s="204"/>
      <c r="N86" s="204"/>
      <c r="O86" s="204"/>
      <c r="P86" s="204"/>
      <c r="Q86" s="204"/>
    </row>
    <row r="87" spans="1:17" ht="13">
      <c r="A87" s="805" t="s">
        <v>356</v>
      </c>
      <c r="B87" s="1250">
        <v>32098.787499999999</v>
      </c>
      <c r="C87" s="1251">
        <v>28464.962500000001</v>
      </c>
      <c r="D87" s="1249">
        <v>60563.75</v>
      </c>
      <c r="F87" s="204"/>
      <c r="G87" s="204"/>
      <c r="H87" s="204"/>
      <c r="J87" s="204"/>
      <c r="K87" s="204"/>
      <c r="L87" s="204"/>
      <c r="M87" s="204"/>
      <c r="N87" s="204"/>
      <c r="O87" s="204"/>
      <c r="P87" s="204"/>
      <c r="Q87" s="204"/>
    </row>
    <row r="88" spans="1:17" ht="13">
      <c r="A88" s="805" t="s">
        <v>357</v>
      </c>
      <c r="B88" s="1250">
        <v>2378311.2833999996</v>
      </c>
      <c r="C88" s="1251">
        <v>2109068.4966000002</v>
      </c>
      <c r="D88" s="1249">
        <v>4487379.78</v>
      </c>
      <c r="E88" s="732"/>
      <c r="F88" s="732"/>
      <c r="G88" s="732"/>
      <c r="H88" s="204"/>
      <c r="J88" s="204"/>
      <c r="K88" s="204"/>
      <c r="L88" s="204"/>
      <c r="M88" s="204"/>
      <c r="N88" s="204"/>
      <c r="O88" s="204"/>
      <c r="P88" s="204"/>
      <c r="Q88" s="204"/>
    </row>
    <row r="89" spans="1:17" ht="13">
      <c r="A89" s="45" t="s">
        <v>358</v>
      </c>
      <c r="B89" s="1250">
        <v>486804.87810000003</v>
      </c>
      <c r="C89" s="1251">
        <v>431694.89190000005</v>
      </c>
      <c r="D89" s="1249">
        <v>918499.77</v>
      </c>
      <c r="E89" s="204"/>
      <c r="F89" s="204"/>
      <c r="G89" s="204"/>
      <c r="H89" s="204"/>
      <c r="J89" s="204"/>
      <c r="K89" s="204"/>
      <c r="L89" s="204"/>
      <c r="M89" s="204"/>
      <c r="N89" s="204"/>
      <c r="O89" s="204"/>
      <c r="P89" s="204"/>
      <c r="Q89" s="204"/>
    </row>
    <row r="90" spans="1:17" ht="13">
      <c r="A90" s="45" t="s">
        <v>359</v>
      </c>
      <c r="B90" s="1250">
        <v>77271.349999999991</v>
      </c>
      <c r="C90" s="1251">
        <v>68523.649999999994</v>
      </c>
      <c r="D90" s="1249">
        <v>145795</v>
      </c>
      <c r="E90" s="204"/>
      <c r="F90" s="204"/>
      <c r="G90" s="204"/>
      <c r="H90" s="204"/>
      <c r="J90" s="204"/>
      <c r="K90" s="204"/>
      <c r="L90" s="204"/>
      <c r="M90" s="204"/>
      <c r="N90" s="204"/>
      <c r="O90" s="204"/>
      <c r="P90" s="204"/>
      <c r="Q90" s="204"/>
    </row>
    <row r="91" spans="1:17" ht="13">
      <c r="A91" s="804" t="s">
        <v>360</v>
      </c>
      <c r="B91" s="1250">
        <v>84044.675800000012</v>
      </c>
      <c r="C91" s="1251">
        <v>74530.184200000018</v>
      </c>
      <c r="D91" s="1249">
        <v>158574.86000000004</v>
      </c>
      <c r="E91" s="204"/>
      <c r="F91" s="204"/>
      <c r="G91" s="204"/>
      <c r="H91" s="204"/>
      <c r="J91" s="204"/>
      <c r="K91" s="204"/>
      <c r="L91" s="204"/>
      <c r="M91" s="204"/>
      <c r="N91" s="204"/>
      <c r="O91" s="204"/>
      <c r="P91" s="204"/>
      <c r="Q91" s="204"/>
    </row>
    <row r="92" spans="1:17" ht="13.5" thickBot="1">
      <c r="A92" s="746" t="s">
        <v>361</v>
      </c>
      <c r="B92" s="1273">
        <v>0</v>
      </c>
      <c r="C92" s="1274">
        <v>0</v>
      </c>
      <c r="D92" s="1275">
        <v>0</v>
      </c>
      <c r="E92" s="204"/>
      <c r="F92" s="204"/>
      <c r="G92" s="204"/>
      <c r="H92" s="204"/>
      <c r="J92" s="204"/>
      <c r="K92" s="204"/>
      <c r="L92" s="204"/>
      <c r="M92" s="204"/>
      <c r="N92" s="204"/>
      <c r="O92" s="204"/>
      <c r="P92" s="204"/>
      <c r="Q92" s="204"/>
    </row>
    <row r="93" spans="1:17" ht="14.5">
      <c r="A93" s="621"/>
      <c r="B93" s="622"/>
      <c r="C93" s="622"/>
      <c r="D93" s="622"/>
      <c r="E93" s="204"/>
      <c r="F93" s="204"/>
      <c r="G93" s="204"/>
      <c r="H93" s="204"/>
      <c r="J93" s="204"/>
      <c r="K93" s="204"/>
      <c r="L93" s="204"/>
      <c r="M93" s="204"/>
      <c r="N93" s="204"/>
      <c r="O93" s="204"/>
      <c r="P93" s="204"/>
      <c r="Q93" s="204"/>
    </row>
    <row r="94" spans="1:17">
      <c r="A94" s="1456" t="s">
        <v>362</v>
      </c>
      <c r="B94" s="1456"/>
      <c r="C94" s="1456"/>
      <c r="D94" s="1456"/>
      <c r="E94" s="1456"/>
      <c r="F94" s="1456"/>
      <c r="G94" s="1456"/>
      <c r="H94" s="1456"/>
      <c r="I94" s="1456"/>
      <c r="J94" s="1456"/>
      <c r="K94" s="1456"/>
      <c r="L94" s="1456"/>
      <c r="M94" s="1456"/>
      <c r="N94" s="1456"/>
      <c r="O94" s="1456"/>
      <c r="P94" s="1456"/>
      <c r="Q94" s="1456"/>
    </row>
    <row r="95" spans="1:17" ht="15.75" customHeight="1">
      <c r="A95" s="1456"/>
      <c r="B95" s="1456"/>
      <c r="C95" s="1456"/>
      <c r="D95" s="1456"/>
      <c r="E95" s="1456"/>
      <c r="F95" s="1456"/>
      <c r="G95" s="1456"/>
      <c r="H95" s="1456"/>
      <c r="I95" s="1456"/>
      <c r="J95" s="1456"/>
      <c r="K95" s="1456"/>
      <c r="L95" s="1456"/>
      <c r="M95" s="1456"/>
      <c r="N95" s="1456"/>
      <c r="O95" s="1456"/>
      <c r="P95" s="1456"/>
      <c r="Q95" s="1456"/>
    </row>
    <row r="96" spans="1:17">
      <c r="A96" s="1487" t="s">
        <v>363</v>
      </c>
      <c r="B96" s="1487"/>
      <c r="C96" s="1487"/>
      <c r="D96" s="1487"/>
      <c r="E96" s="1487"/>
      <c r="F96" s="1487"/>
      <c r="G96" s="1487"/>
      <c r="H96" s="1487"/>
      <c r="I96" s="1487"/>
      <c r="J96" s="1487"/>
      <c r="K96" s="1487"/>
      <c r="L96" s="1487"/>
      <c r="M96" s="1487"/>
      <c r="N96" s="1487"/>
      <c r="O96" s="1487"/>
      <c r="P96" s="1487"/>
      <c r="Q96" s="1487"/>
    </row>
    <row r="97" spans="1:17">
      <c r="A97" s="1456" t="s">
        <v>364</v>
      </c>
      <c r="B97" s="1456"/>
      <c r="C97" s="1456"/>
      <c r="D97" s="1456"/>
      <c r="E97" s="1456"/>
      <c r="F97" s="1456"/>
      <c r="G97" s="1456"/>
      <c r="H97" s="1456"/>
      <c r="I97" s="1456"/>
      <c r="J97" s="1456"/>
      <c r="K97" s="1456"/>
      <c r="L97" s="1456"/>
      <c r="M97" s="1456"/>
      <c r="N97" s="1456"/>
      <c r="O97" s="1456"/>
      <c r="P97" s="1456"/>
      <c r="Q97" s="1456"/>
    </row>
    <row r="98" spans="1:17" ht="29.25" customHeight="1">
      <c r="A98" s="1456" t="s">
        <v>365</v>
      </c>
      <c r="B98" s="1456"/>
      <c r="C98" s="1456"/>
      <c r="D98" s="1456"/>
      <c r="E98" s="1456"/>
      <c r="F98" s="1456"/>
      <c r="G98" s="1456"/>
      <c r="H98" s="1456"/>
      <c r="I98" s="1456"/>
      <c r="J98" s="1456"/>
      <c r="K98" s="1456"/>
      <c r="L98" s="1456"/>
      <c r="M98" s="1456"/>
      <c r="N98" s="1456"/>
      <c r="O98" s="1456"/>
      <c r="P98" s="1456"/>
      <c r="Q98" s="1456"/>
    </row>
    <row r="99" spans="1:17">
      <c r="A99" s="1456" t="s">
        <v>366</v>
      </c>
      <c r="B99" s="1456"/>
      <c r="C99" s="1456"/>
      <c r="D99" s="1456"/>
      <c r="E99" s="1456"/>
      <c r="F99" s="1456"/>
      <c r="G99" s="1456"/>
      <c r="H99" s="1456"/>
      <c r="I99" s="1456"/>
      <c r="J99" s="1456"/>
      <c r="K99" s="1456"/>
      <c r="L99" s="1456"/>
      <c r="M99" s="1456"/>
      <c r="N99" s="1456"/>
      <c r="O99" s="1456"/>
      <c r="P99" s="1456"/>
      <c r="Q99" s="1456"/>
    </row>
    <row r="100" spans="1:17">
      <c r="A100" s="1487" t="s">
        <v>367</v>
      </c>
      <c r="B100" s="1487"/>
      <c r="C100" s="1487"/>
      <c r="D100" s="1487"/>
      <c r="E100" s="1487"/>
      <c r="F100" s="1487"/>
      <c r="G100" s="1487"/>
      <c r="H100" s="1487"/>
      <c r="I100" s="1487"/>
      <c r="J100" s="1487"/>
      <c r="K100" s="1487"/>
      <c r="L100" s="1487"/>
      <c r="M100" s="1487"/>
      <c r="N100" s="1487"/>
      <c r="O100" s="1487"/>
      <c r="P100" s="1487"/>
      <c r="Q100" s="1487"/>
    </row>
    <row r="101" spans="1:17" ht="15.75" customHeight="1">
      <c r="A101" s="1487"/>
      <c r="B101" s="1487"/>
      <c r="C101" s="1487"/>
      <c r="D101" s="1487"/>
      <c r="E101" s="1487"/>
      <c r="F101" s="1487"/>
      <c r="G101" s="1487"/>
      <c r="H101" s="1487"/>
      <c r="I101" s="1487"/>
      <c r="J101" s="1487"/>
      <c r="K101" s="1487"/>
      <c r="L101" s="1487"/>
      <c r="M101" s="1487"/>
      <c r="N101" s="1487"/>
      <c r="O101" s="1487"/>
      <c r="P101" s="1487"/>
      <c r="Q101" s="1487"/>
    </row>
    <row r="102" spans="1:17">
      <c r="A102" s="1487" t="s">
        <v>368</v>
      </c>
      <c r="B102" s="1487"/>
      <c r="C102" s="1487"/>
      <c r="D102" s="1487"/>
      <c r="E102" s="1487"/>
      <c r="F102" s="1487"/>
      <c r="G102" s="1487"/>
      <c r="H102" s="1487"/>
      <c r="I102" s="1487"/>
      <c r="J102" s="1487"/>
      <c r="K102" s="1487"/>
      <c r="L102" s="1487"/>
      <c r="M102" s="1487"/>
      <c r="N102" s="1487"/>
      <c r="O102" s="1487"/>
      <c r="P102" s="1487"/>
      <c r="Q102" s="1487"/>
    </row>
    <row r="103" spans="1:17">
      <c r="A103" s="1456" t="s">
        <v>369</v>
      </c>
      <c r="B103" s="1456"/>
      <c r="C103" s="1456"/>
      <c r="D103" s="1456"/>
      <c r="E103" s="1456"/>
      <c r="F103" s="1456"/>
      <c r="G103" s="1456"/>
      <c r="H103" s="1456"/>
      <c r="I103" s="1456"/>
      <c r="J103" s="1456"/>
      <c r="K103" s="1456"/>
      <c r="L103" s="1456"/>
      <c r="M103" s="1456"/>
      <c r="N103" s="1456"/>
      <c r="O103" s="1456"/>
      <c r="P103" s="1456"/>
      <c r="Q103" s="1456"/>
    </row>
    <row r="104" spans="1:17">
      <c r="A104" s="1456" t="s">
        <v>370</v>
      </c>
      <c r="B104" s="1456"/>
      <c r="C104" s="1456"/>
      <c r="D104" s="1456"/>
      <c r="E104" s="1456"/>
      <c r="F104" s="1456"/>
      <c r="G104" s="1456"/>
      <c r="H104" s="1456"/>
      <c r="I104" s="1456"/>
      <c r="J104" s="1456"/>
      <c r="K104" s="1456"/>
      <c r="L104" s="1456"/>
      <c r="M104" s="1456"/>
      <c r="N104" s="1456"/>
      <c r="O104" s="1456"/>
      <c r="P104" s="1456"/>
      <c r="Q104" s="1456"/>
    </row>
    <row r="105" spans="1:17">
      <c r="A105" s="1488" t="s">
        <v>371</v>
      </c>
      <c r="B105" s="1488"/>
      <c r="C105" s="1488"/>
      <c r="D105" s="1488"/>
      <c r="E105" s="1488"/>
      <c r="F105" s="1488"/>
      <c r="G105" s="1488"/>
      <c r="H105" s="1488"/>
      <c r="I105" s="1488"/>
      <c r="J105" s="1488"/>
      <c r="K105" s="1488"/>
      <c r="L105" s="1488"/>
      <c r="M105" s="1488"/>
      <c r="N105" s="1488"/>
      <c r="O105" s="1488"/>
      <c r="P105" s="1488"/>
      <c r="Q105" s="1488"/>
    </row>
    <row r="106" spans="1:17" ht="28.5" customHeight="1">
      <c r="A106" s="1430" t="s">
        <v>372</v>
      </c>
      <c r="B106" s="1430"/>
      <c r="C106" s="1430"/>
      <c r="D106" s="1430"/>
      <c r="E106" s="1430"/>
      <c r="F106" s="1430"/>
      <c r="G106" s="1430"/>
      <c r="H106" s="1430"/>
      <c r="I106" s="1430"/>
      <c r="J106" s="1430"/>
      <c r="K106" s="1430"/>
      <c r="L106" s="1430"/>
      <c r="M106" s="1430"/>
      <c r="N106" s="1430"/>
      <c r="O106" s="1430"/>
      <c r="P106" s="1430"/>
      <c r="Q106" s="1430"/>
    </row>
    <row r="107" spans="1:17">
      <c r="A107" s="1430" t="s">
        <v>1258</v>
      </c>
      <c r="B107" s="1430"/>
      <c r="C107" s="1430"/>
      <c r="D107" s="1430"/>
      <c r="E107" s="1430"/>
      <c r="F107" s="1430"/>
      <c r="G107" s="1430"/>
      <c r="H107" s="1430"/>
      <c r="I107" s="1430"/>
      <c r="J107" s="1430"/>
      <c r="K107" s="1430"/>
      <c r="L107" s="1430"/>
      <c r="M107" s="1430"/>
      <c r="N107" s="1430"/>
      <c r="O107" s="1430"/>
      <c r="P107" s="1430"/>
      <c r="Q107" s="1430"/>
    </row>
    <row r="108" spans="1:17">
      <c r="A108" s="209" t="s">
        <v>189</v>
      </c>
      <c r="B108" s="180"/>
      <c r="C108" s="180"/>
      <c r="D108" s="180"/>
      <c r="E108" s="180"/>
      <c r="F108" s="180"/>
      <c r="G108" s="180"/>
      <c r="H108" s="180"/>
    </row>
    <row r="109" spans="1:17">
      <c r="A109" s="204"/>
      <c r="B109" s="204"/>
      <c r="C109" s="204"/>
      <c r="D109" s="204"/>
      <c r="E109" s="204"/>
      <c r="F109" s="204"/>
      <c r="G109" s="204"/>
      <c r="H109" s="204"/>
    </row>
    <row r="111" spans="1:17">
      <c r="A111" s="180"/>
      <c r="B111" s="180"/>
      <c r="C111" s="180"/>
      <c r="D111" s="180"/>
      <c r="E111" s="180"/>
      <c r="F111" s="180"/>
      <c r="G111" s="180"/>
      <c r="H111" s="180"/>
    </row>
    <row r="112" spans="1:17" ht="12.75" customHeight="1"/>
    <row r="113" spans="1:12" ht="35.25" customHeight="1"/>
    <row r="114" spans="1:12">
      <c r="A114" s="1430"/>
      <c r="B114" s="1430"/>
      <c r="C114" s="1430"/>
      <c r="D114" s="1430"/>
      <c r="E114" s="1430"/>
      <c r="F114" s="1430"/>
      <c r="G114" s="1430"/>
      <c r="J114" s="26"/>
    </row>
    <row r="116" spans="1:12">
      <c r="A116" s="1430"/>
      <c r="B116" s="1430"/>
      <c r="C116" s="1430"/>
      <c r="D116" s="1430"/>
      <c r="E116" s="1430"/>
      <c r="F116" s="1430"/>
      <c r="G116" s="1430"/>
      <c r="H116" s="1430"/>
      <c r="I116" s="1430"/>
      <c r="J116" s="1430"/>
      <c r="K116" s="1430"/>
      <c r="L116" s="1430"/>
    </row>
    <row r="117" spans="1:12">
      <c r="A117" s="1487"/>
      <c r="B117" s="1487"/>
      <c r="C117" s="1487"/>
      <c r="D117" s="1487"/>
      <c r="E117" s="1487"/>
      <c r="F117" s="1487"/>
      <c r="G117" s="1487"/>
      <c r="H117" s="1487"/>
      <c r="I117" s="1487"/>
      <c r="J117" s="1487"/>
      <c r="K117" s="1487"/>
      <c r="L117" s="1487"/>
    </row>
    <row r="118" spans="1:12">
      <c r="A118" s="1487"/>
      <c r="B118" s="1487"/>
      <c r="C118" s="1487"/>
      <c r="D118" s="1487"/>
      <c r="E118" s="1487"/>
      <c r="F118" s="1487"/>
      <c r="G118" s="1487"/>
      <c r="H118" s="1487"/>
      <c r="I118" s="1487"/>
      <c r="J118" s="1487"/>
      <c r="K118" s="1487"/>
      <c r="L118" s="1487"/>
    </row>
    <row r="119" spans="1:12">
      <c r="A119" s="1489"/>
      <c r="B119" s="1411"/>
      <c r="C119" s="1411"/>
      <c r="D119" s="1411"/>
      <c r="E119" s="1411"/>
      <c r="F119" s="1411"/>
      <c r="G119" s="1411"/>
      <c r="H119" s="1411"/>
      <c r="I119" s="1411"/>
      <c r="J119" s="203"/>
      <c r="K119" s="203"/>
      <c r="L119" s="203"/>
    </row>
    <row r="120" spans="1:12">
      <c r="A120" s="1442"/>
      <c r="B120" s="1442"/>
      <c r="C120" s="1442"/>
      <c r="D120" s="1442"/>
      <c r="E120" s="137"/>
      <c r="F120" s="137"/>
      <c r="G120" s="137"/>
      <c r="H120" s="137"/>
      <c r="I120" s="137"/>
      <c r="J120" s="137"/>
      <c r="K120" s="137"/>
      <c r="L120" s="137"/>
    </row>
    <row r="125" spans="1:12">
      <c r="D125" s="25"/>
    </row>
    <row r="134" spans="1:4">
      <c r="A134" s="204"/>
      <c r="B134" s="204"/>
      <c r="D134" s="26"/>
    </row>
  </sheetData>
  <mergeCells count="34">
    <mergeCell ref="A104:Q104"/>
    <mergeCell ref="A117:L118"/>
    <mergeCell ref="A119:I119"/>
    <mergeCell ref="A120:D120"/>
    <mergeCell ref="A114:G114"/>
    <mergeCell ref="A116:L116"/>
    <mergeCell ref="I67:I71"/>
    <mergeCell ref="A97:Q97"/>
    <mergeCell ref="A98:Q98"/>
    <mergeCell ref="A99:Q99"/>
    <mergeCell ref="A107:Q107"/>
    <mergeCell ref="A106:Q106"/>
    <mergeCell ref="J72:Q72"/>
    <mergeCell ref="A72:H72"/>
    <mergeCell ref="A94:Q95"/>
    <mergeCell ref="B73:D73"/>
    <mergeCell ref="A102:Q102"/>
    <mergeCell ref="A105:Q105"/>
    <mergeCell ref="B81:D81"/>
    <mergeCell ref="A96:Q96"/>
    <mergeCell ref="A100:Q101"/>
    <mergeCell ref="A103:Q103"/>
    <mergeCell ref="C5:H5"/>
    <mergeCell ref="C6:H6"/>
    <mergeCell ref="A5:A7"/>
    <mergeCell ref="B5:B7"/>
    <mergeCell ref="A1:Q1"/>
    <mergeCell ref="A2:Q2"/>
    <mergeCell ref="A3:Q3"/>
    <mergeCell ref="L5:Q5"/>
    <mergeCell ref="L6:Q6"/>
    <mergeCell ref="I5:I66"/>
    <mergeCell ref="J5:J7"/>
    <mergeCell ref="K5:K7"/>
  </mergeCells>
  <printOptions headings="1"/>
  <pageMargins left="0.7" right="0.7" top="0.75" bottom="0.75" header="0.3" footer="0.3"/>
  <pageSetup scale="35" orientation="portrait" r:id="rId1"/>
  <customProperties>
    <customPr name="_pios_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D5779-E33A-4F01-9DE7-CA0E49A65C71}">
  <sheetPr>
    <pageSetUpPr fitToPage="1"/>
  </sheetPr>
  <dimension ref="A1:J84"/>
  <sheetViews>
    <sheetView tabSelected="1" view="pageBreakPreview" zoomScaleNormal="69" zoomScaleSheetLayoutView="100" workbookViewId="0">
      <selection activeCell="A20" sqref="A20:M20"/>
    </sheetView>
  </sheetViews>
  <sheetFormatPr defaultColWidth="8.54296875" defaultRowHeight="12.5"/>
  <cols>
    <col min="1" max="1" width="40.54296875" bestFit="1" customWidth="1"/>
    <col min="2" max="2" width="15.54296875" customWidth="1"/>
    <col min="3" max="3" width="19.54296875" bestFit="1" customWidth="1"/>
    <col min="4" max="4" width="15.453125" bestFit="1" customWidth="1"/>
    <col min="5" max="5" width="16.54296875" bestFit="1" customWidth="1"/>
    <col min="6" max="6" width="21.54296875" bestFit="1" customWidth="1"/>
    <col min="7" max="7" width="15" bestFit="1" customWidth="1"/>
    <col min="8" max="8" width="18.54296875" bestFit="1" customWidth="1"/>
  </cols>
  <sheetData>
    <row r="1" spans="1:10" ht="15.75" customHeight="1">
      <c r="A1" s="1410" t="s">
        <v>373</v>
      </c>
      <c r="B1" s="1410"/>
      <c r="C1" s="1410"/>
      <c r="D1" s="1410"/>
      <c r="E1" s="1410"/>
      <c r="F1" s="1410"/>
      <c r="G1" s="1410"/>
      <c r="H1" s="1410"/>
    </row>
    <row r="2" spans="1:10" ht="15.75" customHeight="1">
      <c r="A2" s="1410" t="s">
        <v>1</v>
      </c>
      <c r="B2" s="1410"/>
      <c r="C2" s="1410"/>
      <c r="D2" s="1410"/>
      <c r="E2" s="1410"/>
      <c r="F2" s="1410"/>
      <c r="G2" s="1410"/>
      <c r="H2" s="1410"/>
    </row>
    <row r="3" spans="1:10" ht="15.75" customHeight="1">
      <c r="A3" s="1433" t="s">
        <v>1255</v>
      </c>
      <c r="B3" s="1433"/>
      <c r="C3" s="1433"/>
      <c r="D3" s="1433"/>
      <c r="E3" s="1433"/>
      <c r="F3" s="1433"/>
      <c r="G3" s="1433"/>
      <c r="H3" s="1433"/>
    </row>
    <row r="4" spans="1:10" ht="13.5" customHeight="1" thickBot="1">
      <c r="A4" s="267"/>
      <c r="B4" s="267"/>
      <c r="C4" s="267"/>
      <c r="D4" s="267"/>
      <c r="E4" s="267"/>
      <c r="F4" s="267"/>
      <c r="G4" s="267"/>
      <c r="H4" s="267"/>
    </row>
    <row r="5" spans="1:10" ht="19" thickBot="1">
      <c r="A5" s="1472" t="s">
        <v>68</v>
      </c>
      <c r="B5" s="1475" t="s">
        <v>71</v>
      </c>
      <c r="C5" s="1466" t="s">
        <v>374</v>
      </c>
      <c r="D5" s="1467"/>
      <c r="E5" s="1467"/>
      <c r="F5" s="1467"/>
      <c r="G5" s="1467"/>
      <c r="H5" s="1468"/>
    </row>
    <row r="6" spans="1:10" ht="13">
      <c r="A6" s="1473"/>
      <c r="B6" s="1494"/>
      <c r="C6" s="1491" t="s">
        <v>67</v>
      </c>
      <c r="D6" s="1492"/>
      <c r="E6" s="1492"/>
      <c r="F6" s="1492"/>
      <c r="G6" s="1492"/>
      <c r="H6" s="1493"/>
    </row>
    <row r="7" spans="1:10" ht="13.5" thickBot="1">
      <c r="A7" s="1474" t="s">
        <v>68</v>
      </c>
      <c r="B7" s="1495" t="s">
        <v>71</v>
      </c>
      <c r="C7" s="696" t="s">
        <v>72</v>
      </c>
      <c r="D7" s="269" t="s">
        <v>195</v>
      </c>
      <c r="E7" s="269" t="s">
        <v>196</v>
      </c>
      <c r="F7" s="269" t="s">
        <v>197</v>
      </c>
      <c r="G7" s="269" t="s">
        <v>76</v>
      </c>
      <c r="H7" s="270" t="s">
        <v>77</v>
      </c>
      <c r="J7" s="742"/>
    </row>
    <row r="8" spans="1:10" ht="13">
      <c r="A8" s="43" t="s">
        <v>28</v>
      </c>
      <c r="B8" s="46"/>
      <c r="C8" s="272"/>
      <c r="D8" s="273"/>
      <c r="E8" s="273"/>
      <c r="F8" s="273"/>
      <c r="G8" s="273"/>
      <c r="H8" s="274"/>
    </row>
    <row r="9" spans="1:10">
      <c r="A9" s="47" t="s">
        <v>375</v>
      </c>
      <c r="B9" s="47" t="s">
        <v>79</v>
      </c>
      <c r="C9" s="54"/>
      <c r="D9" s="54"/>
      <c r="E9" s="54"/>
      <c r="F9" s="54"/>
      <c r="G9" s="54"/>
      <c r="H9" s="820"/>
    </row>
    <row r="10" spans="1:10">
      <c r="A10" s="47" t="s">
        <v>304</v>
      </c>
      <c r="B10" s="47" t="s">
        <v>79</v>
      </c>
      <c r="C10" s="54"/>
      <c r="D10" s="54"/>
      <c r="E10" s="54"/>
      <c r="F10" s="54"/>
      <c r="G10" s="54"/>
      <c r="H10" s="820"/>
    </row>
    <row r="11" spans="1:10">
      <c r="A11" s="47" t="s">
        <v>376</v>
      </c>
      <c r="B11" s="47" t="s">
        <v>79</v>
      </c>
      <c r="C11" s="54"/>
      <c r="D11" s="54"/>
      <c r="E11" s="54"/>
      <c r="F11" s="54"/>
      <c r="G11" s="54"/>
      <c r="H11" s="820"/>
    </row>
    <row r="12" spans="1:10">
      <c r="A12" s="47" t="s">
        <v>377</v>
      </c>
      <c r="B12" s="47" t="s">
        <v>79</v>
      </c>
      <c r="C12" s="54"/>
      <c r="D12" s="54"/>
      <c r="E12" s="54"/>
      <c r="F12" s="54"/>
      <c r="G12" s="54"/>
      <c r="H12" s="820"/>
    </row>
    <row r="13" spans="1:10" ht="13">
      <c r="A13" s="44" t="s">
        <v>32</v>
      </c>
      <c r="B13" s="48"/>
      <c r="C13" s="54"/>
      <c r="D13" s="54"/>
      <c r="E13" s="54"/>
      <c r="F13" s="54"/>
      <c r="G13" s="54"/>
      <c r="H13" s="820"/>
    </row>
    <row r="14" spans="1:10">
      <c r="A14" s="47" t="s">
        <v>93</v>
      </c>
      <c r="B14" s="47" t="s">
        <v>79</v>
      </c>
      <c r="C14" s="54"/>
      <c r="D14" s="54"/>
      <c r="E14" s="54"/>
      <c r="F14" s="54"/>
      <c r="G14" s="54"/>
      <c r="H14" s="820"/>
    </row>
    <row r="15" spans="1:10" ht="13">
      <c r="A15" s="44" t="s">
        <v>33</v>
      </c>
      <c r="B15" s="48"/>
      <c r="C15" s="54"/>
      <c r="D15" s="54"/>
      <c r="E15" s="54"/>
      <c r="F15" s="54"/>
      <c r="G15" s="54"/>
      <c r="H15" s="820"/>
    </row>
    <row r="16" spans="1:10">
      <c r="A16" s="47" t="s">
        <v>105</v>
      </c>
      <c r="B16" s="47" t="s">
        <v>88</v>
      </c>
      <c r="C16" s="54"/>
      <c r="D16" s="54"/>
      <c r="E16" s="54"/>
      <c r="F16" s="54"/>
      <c r="G16" s="54"/>
      <c r="H16" s="820"/>
    </row>
    <row r="17" spans="1:8" ht="13">
      <c r="A17" s="44" t="s">
        <v>34</v>
      </c>
      <c r="B17" s="48"/>
      <c r="C17" s="54"/>
      <c r="D17" s="54"/>
      <c r="E17" s="54"/>
      <c r="F17" s="54"/>
      <c r="G17" s="54"/>
      <c r="H17" s="820"/>
    </row>
    <row r="18" spans="1:8">
      <c r="A18" s="47" t="s">
        <v>378</v>
      </c>
      <c r="B18" s="47" t="s">
        <v>79</v>
      </c>
      <c r="C18" s="54"/>
      <c r="D18" s="54"/>
      <c r="E18" s="54"/>
      <c r="F18" s="54"/>
      <c r="G18" s="54"/>
      <c r="H18" s="820"/>
    </row>
    <row r="19" spans="1:8">
      <c r="A19" s="47" t="s">
        <v>379</v>
      </c>
      <c r="B19" s="47" t="s">
        <v>79</v>
      </c>
      <c r="C19" s="54"/>
      <c r="D19" s="54"/>
      <c r="E19" s="54"/>
      <c r="F19" s="54"/>
      <c r="G19" s="54"/>
      <c r="H19" s="820"/>
    </row>
    <row r="20" spans="1:8">
      <c r="A20" s="47" t="s">
        <v>129</v>
      </c>
      <c r="B20" s="47" t="s">
        <v>79</v>
      </c>
      <c r="C20" s="54"/>
      <c r="D20" s="54"/>
      <c r="E20" s="54"/>
      <c r="F20" s="54"/>
      <c r="G20" s="54"/>
      <c r="H20" s="820"/>
    </row>
    <row r="21" spans="1:8" ht="15">
      <c r="A21" s="44" t="s">
        <v>380</v>
      </c>
      <c r="B21" s="48"/>
      <c r="C21" s="54"/>
      <c r="D21" s="54"/>
      <c r="E21" s="54"/>
      <c r="F21" s="54"/>
      <c r="G21" s="54"/>
      <c r="H21" s="820"/>
    </row>
    <row r="22" spans="1:8">
      <c r="A22" s="47" t="s">
        <v>339</v>
      </c>
      <c r="B22" s="47" t="s">
        <v>88</v>
      </c>
      <c r="C22" s="54"/>
      <c r="D22" s="54"/>
      <c r="E22" s="54"/>
      <c r="F22" s="54"/>
      <c r="G22" s="54"/>
      <c r="H22" s="820"/>
    </row>
    <row r="23" spans="1:8">
      <c r="A23" s="47" t="s">
        <v>381</v>
      </c>
      <c r="B23" s="47" t="s">
        <v>79</v>
      </c>
      <c r="C23" s="54"/>
      <c r="D23" s="54"/>
      <c r="E23" s="54"/>
      <c r="F23" s="54"/>
      <c r="G23" s="54"/>
      <c r="H23" s="820"/>
    </row>
    <row r="24" spans="1:8">
      <c r="A24" s="47" t="s">
        <v>382</v>
      </c>
      <c r="B24" s="47" t="s">
        <v>79</v>
      </c>
      <c r="C24" s="54"/>
      <c r="D24" s="54"/>
      <c r="E24" s="54"/>
      <c r="F24" s="54"/>
      <c r="G24" s="54"/>
      <c r="H24" s="820"/>
    </row>
    <row r="25" spans="1:8">
      <c r="A25" s="47" t="s">
        <v>383</v>
      </c>
      <c r="B25" s="47" t="s">
        <v>79</v>
      </c>
      <c r="C25" s="54"/>
      <c r="D25" s="54"/>
      <c r="E25" s="54"/>
      <c r="F25" s="54"/>
      <c r="G25" s="54"/>
      <c r="H25" s="820"/>
    </row>
    <row r="26" spans="1:8">
      <c r="A26" s="47" t="s">
        <v>384</v>
      </c>
      <c r="B26" s="47" t="s">
        <v>79</v>
      </c>
      <c r="C26" s="54"/>
      <c r="D26" s="54"/>
      <c r="E26" s="54"/>
      <c r="F26" s="54"/>
      <c r="G26" s="54"/>
      <c r="H26" s="820"/>
    </row>
    <row r="27" spans="1:8">
      <c r="A27" s="47" t="s">
        <v>385</v>
      </c>
      <c r="B27" s="47" t="s">
        <v>88</v>
      </c>
      <c r="C27" s="54"/>
      <c r="D27" s="54"/>
      <c r="E27" s="54"/>
      <c r="F27" s="54"/>
      <c r="G27" s="54"/>
      <c r="H27" s="820"/>
    </row>
    <row r="28" spans="1:8" ht="13">
      <c r="A28" s="44" t="s">
        <v>38</v>
      </c>
      <c r="B28" s="48"/>
      <c r="C28" s="54"/>
      <c r="D28" s="54"/>
      <c r="E28" s="54"/>
      <c r="F28" s="54"/>
      <c r="G28" s="54"/>
      <c r="H28" s="820"/>
    </row>
    <row r="29" spans="1:8">
      <c r="A29" s="47" t="s">
        <v>386</v>
      </c>
      <c r="B29" s="47" t="s">
        <v>88</v>
      </c>
      <c r="C29" s="54"/>
      <c r="D29" s="54"/>
      <c r="E29" s="54"/>
      <c r="F29" s="54"/>
      <c r="G29" s="54"/>
      <c r="H29" s="820"/>
    </row>
    <row r="30" spans="1:8">
      <c r="A30" s="48"/>
      <c r="B30" s="48"/>
      <c r="C30" s="54"/>
      <c r="D30" s="54"/>
      <c r="E30" s="54"/>
      <c r="F30" s="54"/>
      <c r="G30" s="54"/>
      <c r="H30" s="820"/>
    </row>
    <row r="31" spans="1:8" ht="13.5" thickBot="1">
      <c r="A31" s="746" t="s">
        <v>161</v>
      </c>
      <c r="B31" s="278"/>
      <c r="C31" s="822"/>
      <c r="D31" s="822"/>
      <c r="E31" s="822"/>
      <c r="F31" s="822"/>
      <c r="G31" s="822"/>
      <c r="H31" s="821"/>
    </row>
    <row r="32" spans="1:8" ht="13" thickBot="1">
      <c r="A32" s="180"/>
      <c r="B32" s="180"/>
      <c r="C32" s="180"/>
      <c r="D32" s="180"/>
      <c r="E32" s="180"/>
      <c r="F32" s="180"/>
      <c r="G32" s="180"/>
      <c r="H32" s="180"/>
    </row>
    <row r="33" spans="1:8" ht="13.5" thickBot="1">
      <c r="A33" s="747" t="s">
        <v>163</v>
      </c>
      <c r="B33" s="748"/>
      <c r="C33" s="823" t="s">
        <v>9</v>
      </c>
      <c r="E33" s="9"/>
      <c r="F33" s="9"/>
      <c r="G33" s="15"/>
      <c r="H33" s="15"/>
    </row>
    <row r="34" spans="1:8" ht="13">
      <c r="A34" s="749" t="s">
        <v>387</v>
      </c>
      <c r="B34" s="826" t="s">
        <v>88</v>
      </c>
      <c r="C34" s="824"/>
      <c r="E34" s="9"/>
      <c r="F34" s="9"/>
      <c r="G34" s="15"/>
      <c r="H34" s="15"/>
    </row>
    <row r="35" spans="1:8" ht="15.5" thickBot="1">
      <c r="A35" s="61" t="s">
        <v>388</v>
      </c>
      <c r="B35" s="827" t="s">
        <v>88</v>
      </c>
      <c r="C35" s="825"/>
      <c r="E35" s="9"/>
      <c r="F35" s="9"/>
      <c r="G35" s="15"/>
      <c r="H35" s="15"/>
    </row>
    <row r="36" spans="1:8">
      <c r="A36" s="180"/>
      <c r="B36" s="180"/>
      <c r="C36" s="180"/>
      <c r="D36" s="180"/>
      <c r="E36" s="180"/>
      <c r="F36" s="180"/>
      <c r="G36" s="180"/>
      <c r="H36" s="180"/>
    </row>
    <row r="37" spans="1:8" ht="13" thickBot="1">
      <c r="A37" s="204"/>
      <c r="B37" s="204"/>
      <c r="C37" s="204"/>
      <c r="D37" s="204"/>
      <c r="E37" s="204"/>
      <c r="F37" s="204"/>
      <c r="G37" s="204"/>
      <c r="H37" s="204"/>
    </row>
    <row r="38" spans="1:8" ht="13">
      <c r="A38" s="262"/>
      <c r="B38" s="1496" t="s">
        <v>4</v>
      </c>
      <c r="C38" s="1497"/>
      <c r="D38" s="1498"/>
      <c r="F38" s="204"/>
      <c r="G38" s="204"/>
      <c r="H38" s="204"/>
    </row>
    <row r="39" spans="1:8" ht="13.5" thickBot="1">
      <c r="A39" s="263" t="s">
        <v>389</v>
      </c>
      <c r="B39" s="620" t="s">
        <v>7</v>
      </c>
      <c r="C39" s="264" t="s">
        <v>8</v>
      </c>
      <c r="D39" s="265" t="s">
        <v>9</v>
      </c>
      <c r="F39" s="204"/>
      <c r="G39" s="204"/>
      <c r="H39" s="204"/>
    </row>
    <row r="40" spans="1:8" ht="13.5" thickBot="1">
      <c r="A40" s="261" t="s">
        <v>284</v>
      </c>
      <c r="B40" s="828"/>
      <c r="C40" s="830"/>
      <c r="D40" s="824"/>
      <c r="E40" s="2"/>
      <c r="F40" s="204"/>
      <c r="G40" s="204"/>
      <c r="H40" s="204"/>
    </row>
    <row r="41" spans="1:8" ht="13.5" thickBot="1">
      <c r="A41" s="248" t="s">
        <v>285</v>
      </c>
      <c r="B41" s="828"/>
      <c r="C41" s="830"/>
      <c r="D41" s="824"/>
      <c r="F41" s="204"/>
      <c r="G41" s="204"/>
      <c r="H41" s="204"/>
    </row>
    <row r="42" spans="1:8" ht="13.5" thickBot="1">
      <c r="A42" s="249" t="s">
        <v>286</v>
      </c>
      <c r="B42" s="829"/>
      <c r="C42" s="831"/>
      <c r="D42" s="824"/>
      <c r="E42" s="750" t="s">
        <v>178</v>
      </c>
      <c r="F42" s="204"/>
      <c r="G42" s="204"/>
      <c r="H42" s="204"/>
    </row>
    <row r="43" spans="1:8" ht="15" thickBot="1">
      <c r="A43" s="219"/>
      <c r="B43" s="220"/>
      <c r="C43" s="221"/>
      <c r="D43" s="222"/>
      <c r="F43" s="204"/>
      <c r="G43" s="204"/>
      <c r="H43" s="204"/>
    </row>
    <row r="44" spans="1:8" ht="13.5" thickBot="1">
      <c r="A44" s="247" t="s">
        <v>390</v>
      </c>
      <c r="B44" s="829"/>
      <c r="C44" s="829"/>
      <c r="D44" s="832"/>
      <c r="F44" s="204"/>
      <c r="G44" s="204"/>
      <c r="H44" s="204"/>
    </row>
    <row r="45" spans="1:8">
      <c r="A45" s="204"/>
      <c r="B45" s="204"/>
      <c r="C45" s="204"/>
      <c r="D45" s="204"/>
      <c r="E45" s="204"/>
      <c r="F45" s="204"/>
      <c r="G45" s="204"/>
      <c r="H45" s="204"/>
    </row>
    <row r="46" spans="1:8">
      <c r="A46" s="1456" t="s">
        <v>391</v>
      </c>
      <c r="B46" s="1456"/>
      <c r="C46" s="1456"/>
      <c r="D46" s="1456"/>
      <c r="E46" s="1456"/>
      <c r="F46" s="1456"/>
      <c r="G46" s="1456"/>
      <c r="H46" s="1456"/>
    </row>
    <row r="47" spans="1:8">
      <c r="A47" s="1487" t="s">
        <v>392</v>
      </c>
      <c r="B47" s="1487"/>
      <c r="C47" s="1487"/>
      <c r="D47" s="1487"/>
      <c r="E47" s="1487"/>
      <c r="F47" s="1487"/>
      <c r="G47" s="1487"/>
      <c r="H47" s="1487"/>
    </row>
    <row r="48" spans="1:8" ht="19.5" customHeight="1">
      <c r="A48" s="1487" t="s">
        <v>393</v>
      </c>
      <c r="B48" s="1487"/>
      <c r="C48" s="1487"/>
      <c r="D48" s="1487"/>
      <c r="E48" s="1487"/>
      <c r="F48" s="1487"/>
      <c r="G48" s="1487"/>
      <c r="H48" s="1487"/>
    </row>
    <row r="49" spans="1:8" ht="13">
      <c r="A49" s="9"/>
      <c r="C49" s="6"/>
      <c r="E49" s="6"/>
      <c r="F49" s="15"/>
      <c r="G49" s="15"/>
      <c r="H49" s="15"/>
    </row>
    <row r="50" spans="1:8">
      <c r="A50" s="209"/>
      <c r="B50" s="16"/>
      <c r="C50" s="16"/>
      <c r="E50" s="16"/>
      <c r="F50" s="15"/>
      <c r="G50" s="15"/>
      <c r="H50" s="15"/>
    </row>
    <row r="51" spans="1:8">
      <c r="A51" s="1430"/>
      <c r="B51" s="1430"/>
      <c r="C51" s="1430"/>
      <c r="D51" s="1430"/>
      <c r="E51" s="1430"/>
      <c r="F51" s="1430"/>
      <c r="G51" s="1430"/>
      <c r="H51" s="1430"/>
    </row>
    <row r="52" spans="1:8" ht="13">
      <c r="A52" s="9"/>
      <c r="B52" s="1490"/>
      <c r="C52" s="1490"/>
      <c r="D52" s="1490"/>
      <c r="E52" s="2"/>
      <c r="F52" s="35"/>
      <c r="G52" s="35"/>
      <c r="H52" s="35"/>
    </row>
    <row r="53" spans="1:8" ht="13">
      <c r="A53" s="9"/>
      <c r="B53" s="174"/>
      <c r="C53" s="174"/>
      <c r="D53" s="174"/>
      <c r="E53" s="2"/>
      <c r="F53" s="35"/>
      <c r="G53" s="35"/>
      <c r="H53" s="35"/>
    </row>
    <row r="54" spans="1:8" ht="13">
      <c r="A54" s="9"/>
      <c r="B54" s="6"/>
      <c r="C54" s="6"/>
      <c r="D54" s="743"/>
      <c r="E54" s="1206"/>
      <c r="F54" s="35"/>
      <c r="G54" s="35"/>
      <c r="H54" s="35"/>
    </row>
    <row r="55" spans="1:8" ht="13">
      <c r="A55" s="9"/>
      <c r="B55" s="6"/>
      <c r="C55" s="6"/>
      <c r="D55" s="743"/>
      <c r="E55" s="1206"/>
      <c r="F55" s="35"/>
      <c r="G55" s="35"/>
      <c r="H55" s="35"/>
    </row>
    <row r="56" spans="1:8" ht="13">
      <c r="A56" s="9"/>
      <c r="B56" s="6"/>
      <c r="C56" s="6"/>
      <c r="D56" s="743"/>
      <c r="E56" s="218"/>
      <c r="F56" s="35"/>
      <c r="G56" s="35"/>
      <c r="H56" s="35"/>
    </row>
    <row r="57" spans="1:8" ht="14.5">
      <c r="B57" s="751"/>
      <c r="C57" s="751"/>
      <c r="D57" s="751"/>
      <c r="E57" s="1206"/>
      <c r="F57" s="35"/>
      <c r="G57" s="35"/>
      <c r="H57" s="35"/>
    </row>
    <row r="58" spans="1:8" ht="14.5">
      <c r="A58" s="223"/>
      <c r="B58" s="224"/>
      <c r="C58" s="225"/>
      <c r="D58" s="225"/>
      <c r="E58" s="2"/>
      <c r="F58" s="35"/>
      <c r="G58" s="35"/>
      <c r="H58" s="35"/>
    </row>
    <row r="59" spans="1:8" ht="24" customHeight="1">
      <c r="A59" s="35"/>
      <c r="B59" s="35"/>
      <c r="C59" s="35"/>
      <c r="D59" s="35"/>
      <c r="E59" s="35"/>
      <c r="F59" s="35"/>
      <c r="G59" s="35"/>
      <c r="H59" s="35"/>
    </row>
    <row r="60" spans="1:8">
      <c r="A60" s="1411"/>
      <c r="B60" s="1411"/>
      <c r="C60" s="1411"/>
      <c r="D60" s="1411"/>
      <c r="E60" s="1411"/>
      <c r="F60" s="1411"/>
      <c r="G60" s="1411"/>
      <c r="H60" s="1411"/>
    </row>
    <row r="61" spans="1:8">
      <c r="A61" s="1442"/>
      <c r="B61" s="1442"/>
      <c r="C61" s="1442"/>
      <c r="D61" s="1442"/>
      <c r="E61" s="1442"/>
      <c r="F61" s="1442"/>
      <c r="G61" s="1442"/>
      <c r="H61" s="1442"/>
    </row>
    <row r="62" spans="1:8" ht="12.75" customHeight="1"/>
    <row r="63" spans="1:8" ht="35.25" customHeight="1"/>
    <row r="64" spans="1:8">
      <c r="A64" s="1430"/>
      <c r="B64" s="1430"/>
      <c r="C64" s="1430"/>
      <c r="D64" s="1430"/>
      <c r="E64" s="1430"/>
      <c r="F64" s="1430"/>
      <c r="G64" s="1430"/>
    </row>
    <row r="66" spans="1:8">
      <c r="A66" s="1430"/>
      <c r="B66" s="1430"/>
      <c r="C66" s="1430"/>
      <c r="D66" s="1430"/>
      <c r="E66" s="1430"/>
      <c r="F66" s="1430"/>
      <c r="G66" s="1430"/>
      <c r="H66" s="1430"/>
    </row>
    <row r="67" spans="1:8">
      <c r="A67" s="1487"/>
      <c r="B67" s="1487"/>
      <c r="C67" s="1487"/>
      <c r="D67" s="1487"/>
      <c r="E67" s="1487"/>
      <c r="F67" s="1487"/>
      <c r="G67" s="1487"/>
      <c r="H67" s="1487"/>
    </row>
    <row r="68" spans="1:8">
      <c r="A68" s="1487"/>
      <c r="B68" s="1487"/>
      <c r="C68" s="1487"/>
      <c r="D68" s="1487"/>
      <c r="E68" s="1487"/>
      <c r="F68" s="1487"/>
      <c r="G68" s="1487"/>
      <c r="H68" s="1487"/>
    </row>
    <row r="69" spans="1:8">
      <c r="A69" s="1489"/>
      <c r="B69" s="1411"/>
      <c r="C69" s="1411"/>
      <c r="D69" s="1411"/>
      <c r="E69" s="1411"/>
      <c r="F69" s="1411"/>
      <c r="G69" s="1411"/>
      <c r="H69" s="1411"/>
    </row>
    <row r="70" spans="1:8">
      <c r="A70" s="1442"/>
      <c r="B70" s="1442"/>
      <c r="C70" s="1442"/>
      <c r="D70" s="1442"/>
      <c r="E70" s="137"/>
      <c r="F70" s="137"/>
      <c r="G70" s="137"/>
      <c r="H70" s="137"/>
    </row>
    <row r="75" spans="1:8">
      <c r="D75" s="25"/>
    </row>
    <row r="84" spans="1:4">
      <c r="A84" s="204"/>
      <c r="B84" s="204"/>
      <c r="D84" s="26"/>
    </row>
  </sheetData>
  <mergeCells count="20">
    <mergeCell ref="C6:H6"/>
    <mergeCell ref="A51:H51"/>
    <mergeCell ref="A1:H1"/>
    <mergeCell ref="A2:H2"/>
    <mergeCell ref="A3:H3"/>
    <mergeCell ref="A5:A7"/>
    <mergeCell ref="B5:B7"/>
    <mergeCell ref="C5:H5"/>
    <mergeCell ref="B38:D38"/>
    <mergeCell ref="A46:H46"/>
    <mergeCell ref="A47:H47"/>
    <mergeCell ref="A48:H48"/>
    <mergeCell ref="A66:H66"/>
    <mergeCell ref="A67:H68"/>
    <mergeCell ref="A69:H69"/>
    <mergeCell ref="A70:D70"/>
    <mergeCell ref="B52:D52"/>
    <mergeCell ref="A60:H60"/>
    <mergeCell ref="A61:H61"/>
    <mergeCell ref="A64:G64"/>
  </mergeCells>
  <printOptions headings="1"/>
  <pageMargins left="0.7" right="0.7" top="0.75" bottom="0.75" header="0.3" footer="0.3"/>
  <pageSetup scale="55" orientation="portrait" r:id="rId1"/>
  <customProperties>
    <customPr name="_pios_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E4770-815E-4F27-AD13-223843FD9391}">
  <sheetPr>
    <pageSetUpPr fitToPage="1"/>
  </sheetPr>
  <dimension ref="A1:AG66"/>
  <sheetViews>
    <sheetView tabSelected="1" view="pageBreakPreview" zoomScaleNormal="69" zoomScaleSheetLayoutView="100" workbookViewId="0">
      <selection activeCell="A20" sqref="A20:M20"/>
    </sheetView>
  </sheetViews>
  <sheetFormatPr defaultColWidth="8.54296875" defaultRowHeight="12.5"/>
  <cols>
    <col min="1" max="1" width="41.54296875" bestFit="1" customWidth="1"/>
    <col min="2" max="2" width="14.54296875" customWidth="1"/>
    <col min="3" max="3" width="19.54296875" bestFit="1" customWidth="1"/>
    <col min="4" max="4" width="18.453125" bestFit="1" customWidth="1"/>
    <col min="5" max="5" width="41.54296875" bestFit="1" customWidth="1"/>
    <col min="6" max="6" width="21.54296875" bestFit="1" customWidth="1"/>
    <col min="7" max="7" width="15" bestFit="1" customWidth="1"/>
    <col min="8" max="8" width="18.54296875" bestFit="1" customWidth="1"/>
  </cols>
  <sheetData>
    <row r="1" spans="1:17" ht="15.75" customHeight="1">
      <c r="A1" s="1410" t="s">
        <v>394</v>
      </c>
      <c r="B1" s="1410"/>
      <c r="C1" s="1410"/>
      <c r="D1" s="1410"/>
      <c r="E1" s="1410"/>
      <c r="F1" s="1410"/>
      <c r="G1" s="1410"/>
      <c r="H1" s="1410"/>
      <c r="I1" s="564"/>
      <c r="J1" s="564"/>
      <c r="K1" s="564"/>
      <c r="L1" s="564"/>
      <c r="M1" s="564"/>
      <c r="N1" s="564"/>
      <c r="O1" s="564"/>
      <c r="P1" s="564"/>
      <c r="Q1" s="564"/>
    </row>
    <row r="2" spans="1:17" ht="15.75" customHeight="1">
      <c r="A2" s="1410" t="s">
        <v>1</v>
      </c>
      <c r="B2" s="1410"/>
      <c r="C2" s="1410"/>
      <c r="D2" s="1410"/>
      <c r="E2" s="1410"/>
      <c r="F2" s="1410"/>
      <c r="G2" s="1410"/>
      <c r="H2" s="1410"/>
      <c r="I2" s="586"/>
      <c r="J2" s="586"/>
      <c r="K2" s="586"/>
      <c r="L2" s="586"/>
      <c r="M2" s="586"/>
      <c r="N2" s="586"/>
      <c r="O2" s="586"/>
      <c r="P2" s="586"/>
      <c r="Q2" s="586"/>
    </row>
    <row r="3" spans="1:17" ht="15.75" customHeight="1">
      <c r="A3" s="1433" t="s">
        <v>1255</v>
      </c>
      <c r="B3" s="1433"/>
      <c r="C3" s="1433"/>
      <c r="D3" s="1433"/>
      <c r="E3" s="1433"/>
      <c r="F3" s="1433"/>
      <c r="G3" s="1433"/>
      <c r="H3" s="1433"/>
      <c r="I3" s="585"/>
      <c r="J3" s="585"/>
      <c r="K3" s="585"/>
      <c r="L3" s="585"/>
      <c r="M3" s="585"/>
      <c r="N3" s="585"/>
      <c r="O3" s="585"/>
      <c r="P3" s="585"/>
      <c r="Q3" s="585"/>
    </row>
    <row r="4" spans="1:17" ht="28.5" customHeight="1" thickBot="1">
      <c r="A4" s="267"/>
      <c r="B4" s="267"/>
      <c r="C4" s="267"/>
      <c r="D4" s="267"/>
      <c r="E4" s="267"/>
    </row>
    <row r="5" spans="1:17" ht="13.5" thickBot="1">
      <c r="A5" s="752"/>
      <c r="B5" s="753"/>
      <c r="C5" s="1502" t="s">
        <v>395</v>
      </c>
      <c r="D5" s="1503"/>
      <c r="E5" s="1503"/>
      <c r="F5" s="1503"/>
      <c r="G5" s="1503"/>
      <c r="H5" s="1504"/>
    </row>
    <row r="6" spans="1:17" ht="39.5" thickBot="1">
      <c r="A6" s="754"/>
      <c r="B6" s="755" t="s">
        <v>71</v>
      </c>
      <c r="C6" s="756" t="s">
        <v>396</v>
      </c>
      <c r="D6" s="756" t="s">
        <v>397</v>
      </c>
      <c r="E6" s="756" t="s">
        <v>398</v>
      </c>
      <c r="F6" s="756" t="s">
        <v>399</v>
      </c>
      <c r="G6" s="756" t="s">
        <v>400</v>
      </c>
      <c r="H6" s="756" t="s">
        <v>401</v>
      </c>
    </row>
    <row r="7" spans="1:17" ht="13" thickBot="1">
      <c r="A7" s="136" t="s">
        <v>402</v>
      </c>
      <c r="B7" s="757" t="s">
        <v>403</v>
      </c>
      <c r="C7" s="833"/>
      <c r="D7" s="833"/>
      <c r="E7" s="833"/>
      <c r="F7" s="833"/>
      <c r="G7" s="833"/>
      <c r="H7" s="834"/>
    </row>
    <row r="8" spans="1:17" ht="13" thickBot="1">
      <c r="A8" s="136" t="s">
        <v>404</v>
      </c>
      <c r="B8" s="757" t="s">
        <v>403</v>
      </c>
      <c r="C8" s="833"/>
      <c r="D8" s="833"/>
      <c r="E8" s="833"/>
      <c r="F8" s="833"/>
      <c r="G8" s="833"/>
      <c r="H8" s="834"/>
    </row>
    <row r="9" spans="1:17" ht="13.5" thickBot="1">
      <c r="A9" s="136" t="s">
        <v>405</v>
      </c>
      <c r="B9" s="757" t="s">
        <v>403</v>
      </c>
      <c r="C9" s="833"/>
      <c r="D9" s="833"/>
      <c r="E9" s="833"/>
      <c r="F9" s="833"/>
      <c r="G9" s="833"/>
      <c r="H9" s="833"/>
    </row>
    <row r="10" spans="1:17" ht="13.5" thickBot="1">
      <c r="A10" s="136" t="s">
        <v>406</v>
      </c>
      <c r="B10" s="757" t="s">
        <v>403</v>
      </c>
      <c r="C10" s="833"/>
      <c r="D10" s="833"/>
      <c r="E10" s="833"/>
      <c r="F10" s="833"/>
      <c r="G10" s="833"/>
      <c r="H10" s="833"/>
    </row>
    <row r="11" spans="1:17" ht="13.5" thickBot="1">
      <c r="A11" s="136" t="s">
        <v>407</v>
      </c>
      <c r="B11" s="757" t="s">
        <v>403</v>
      </c>
      <c r="C11" s="833"/>
      <c r="D11" s="833"/>
      <c r="E11" s="833"/>
      <c r="F11" s="833"/>
      <c r="G11" s="833"/>
      <c r="H11" s="833"/>
      <c r="K11" s="2"/>
    </row>
    <row r="12" spans="1:17" ht="13.5" thickBot="1">
      <c r="A12" s="136" t="s">
        <v>408</v>
      </c>
      <c r="B12" s="757" t="s">
        <v>403</v>
      </c>
      <c r="C12" s="833"/>
      <c r="D12" s="833"/>
      <c r="E12" s="833"/>
      <c r="F12" s="833"/>
      <c r="G12" s="833"/>
      <c r="H12" s="833"/>
    </row>
    <row r="13" spans="1:17" ht="13.5" thickBot="1">
      <c r="A13" s="136" t="s">
        <v>409</v>
      </c>
      <c r="B13" s="757" t="s">
        <v>403</v>
      </c>
      <c r="C13" s="833"/>
      <c r="D13" s="833"/>
      <c r="E13" s="833"/>
      <c r="F13" s="833"/>
      <c r="G13" s="833"/>
      <c r="H13" s="833"/>
    </row>
    <row r="14" spans="1:17" ht="13.5" thickBot="1">
      <c r="A14" s="533" t="s">
        <v>410</v>
      </c>
      <c r="B14" s="757" t="s">
        <v>403</v>
      </c>
      <c r="C14" s="833"/>
      <c r="D14" s="833"/>
      <c r="E14" s="833"/>
      <c r="F14" s="833"/>
      <c r="G14" s="833"/>
      <c r="H14" s="833"/>
    </row>
    <row r="15" spans="1:17" ht="13.5" thickBot="1">
      <c r="A15" s="758" t="s">
        <v>161</v>
      </c>
      <c r="B15" s="759" t="s">
        <v>411</v>
      </c>
      <c r="C15" s="833"/>
      <c r="D15" s="833"/>
      <c r="E15" s="833"/>
      <c r="F15" s="833"/>
      <c r="G15" s="833"/>
      <c r="H15" s="834"/>
    </row>
    <row r="16" spans="1:17" ht="13" thickBot="1">
      <c r="A16" s="760" t="s">
        <v>411</v>
      </c>
      <c r="B16" s="761" t="s">
        <v>411</v>
      </c>
      <c r="C16" s="762"/>
      <c r="D16" s="762"/>
      <c r="E16" s="762"/>
      <c r="F16" s="762"/>
      <c r="G16" s="762"/>
      <c r="H16" s="762"/>
    </row>
    <row r="17" spans="1:33" ht="13" thickBot="1">
      <c r="A17" s="763"/>
      <c r="B17" s="763"/>
      <c r="C17" s="763"/>
      <c r="D17" s="763"/>
    </row>
    <row r="18" spans="1:33" ht="13.5" thickBot="1">
      <c r="A18" s="764" t="s">
        <v>412</v>
      </c>
      <c r="B18" s="756" t="s">
        <v>71</v>
      </c>
      <c r="C18" s="756" t="s">
        <v>413</v>
      </c>
      <c r="D18" s="756" t="s">
        <v>414</v>
      </c>
    </row>
    <row r="19" spans="1:33" ht="29.5" thickBot="1">
      <c r="A19" s="765" t="s">
        <v>415</v>
      </c>
      <c r="B19" s="766" t="s">
        <v>416</v>
      </c>
      <c r="C19" s="835"/>
      <c r="D19" s="835"/>
    </row>
    <row r="20" spans="1:33" ht="29.5" thickBot="1">
      <c r="A20" s="765" t="s">
        <v>417</v>
      </c>
      <c r="B20" s="766" t="s">
        <v>418</v>
      </c>
      <c r="C20" s="835"/>
      <c r="D20" s="835"/>
    </row>
    <row r="21" spans="1:33" ht="15.5">
      <c r="Q21" s="564"/>
      <c r="R21" s="564"/>
      <c r="S21" s="564"/>
      <c r="T21" s="564"/>
      <c r="U21" s="564"/>
      <c r="V21" s="564"/>
      <c r="W21" s="564"/>
      <c r="X21" s="564"/>
      <c r="Y21" s="564"/>
      <c r="Z21" s="564"/>
      <c r="AA21" s="564"/>
      <c r="AB21" s="564"/>
      <c r="AC21" s="564"/>
      <c r="AD21" s="564"/>
      <c r="AE21" s="564"/>
      <c r="AF21" s="564"/>
      <c r="AG21" s="564"/>
    </row>
    <row r="22" spans="1:33" ht="16" thickBot="1">
      <c r="A22" s="763"/>
      <c r="B22" s="763"/>
      <c r="C22" s="763"/>
      <c r="D22" s="763"/>
      <c r="E22" s="763"/>
      <c r="F22" s="763"/>
      <c r="G22" s="763"/>
      <c r="H22" s="763"/>
      <c r="Q22" s="586"/>
      <c r="R22" s="586"/>
      <c r="S22" s="586"/>
      <c r="T22" s="586"/>
      <c r="U22" s="586"/>
      <c r="V22" s="586"/>
      <c r="W22" s="586"/>
      <c r="X22" s="586"/>
      <c r="Y22" s="586"/>
      <c r="Z22" s="586"/>
      <c r="AA22" s="586"/>
      <c r="AB22" s="586"/>
      <c r="AC22" s="586"/>
      <c r="AD22" s="586"/>
      <c r="AE22" s="586"/>
      <c r="AF22" s="586"/>
      <c r="AG22" s="586"/>
    </row>
    <row r="23" spans="1:33" ht="39.5" thickBot="1">
      <c r="A23" s="764" t="s">
        <v>419</v>
      </c>
      <c r="B23" s="756" t="s">
        <v>71</v>
      </c>
      <c r="C23" s="756" t="s">
        <v>420</v>
      </c>
      <c r="D23" s="756" t="s">
        <v>421</v>
      </c>
      <c r="E23" s="756" t="s">
        <v>422</v>
      </c>
      <c r="F23" s="756" t="s">
        <v>423</v>
      </c>
      <c r="G23" s="756" t="s">
        <v>400</v>
      </c>
      <c r="H23" s="756" t="s">
        <v>401</v>
      </c>
      <c r="Q23" s="585"/>
      <c r="R23" s="585"/>
      <c r="S23" s="585"/>
      <c r="T23" s="585"/>
      <c r="U23" s="585"/>
      <c r="V23" s="585"/>
      <c r="W23" s="585"/>
      <c r="X23" s="585"/>
      <c r="Y23" s="585"/>
      <c r="Z23" s="585"/>
      <c r="AA23" s="585"/>
      <c r="AB23" s="585"/>
      <c r="AC23" s="585"/>
      <c r="AD23" s="585"/>
      <c r="AE23" s="585"/>
      <c r="AF23" s="585"/>
      <c r="AG23" s="585"/>
    </row>
    <row r="24" spans="1:33" ht="15" thickBot="1">
      <c r="A24" s="767" t="s">
        <v>411</v>
      </c>
      <c r="B24" s="768" t="s">
        <v>403</v>
      </c>
      <c r="C24" s="836" t="s">
        <v>411</v>
      </c>
      <c r="D24" s="836" t="s">
        <v>411</v>
      </c>
      <c r="E24" s="836" t="s">
        <v>411</v>
      </c>
      <c r="F24" s="836" t="s">
        <v>411</v>
      </c>
      <c r="G24" s="836" t="s">
        <v>424</v>
      </c>
      <c r="H24" s="837">
        <v>0</v>
      </c>
    </row>
    <row r="25" spans="1:33" ht="15" thickBot="1">
      <c r="A25" s="767" t="s">
        <v>411</v>
      </c>
      <c r="B25" s="768" t="s">
        <v>403</v>
      </c>
      <c r="C25" s="836" t="s">
        <v>411</v>
      </c>
      <c r="D25" s="836" t="s">
        <v>411</v>
      </c>
      <c r="E25" s="836" t="s">
        <v>411</v>
      </c>
      <c r="F25" s="836" t="s">
        <v>411</v>
      </c>
      <c r="G25" s="836" t="s">
        <v>425</v>
      </c>
      <c r="H25" s="837">
        <v>0</v>
      </c>
    </row>
    <row r="26" spans="1:33" ht="15" thickBot="1">
      <c r="A26" s="769" t="s">
        <v>161</v>
      </c>
      <c r="B26" s="770" t="s">
        <v>411</v>
      </c>
      <c r="C26" s="770" t="s">
        <v>411</v>
      </c>
      <c r="D26" s="770" t="s">
        <v>426</v>
      </c>
      <c r="E26" s="771" t="s">
        <v>411</v>
      </c>
      <c r="F26" s="771" t="s">
        <v>411</v>
      </c>
      <c r="G26" s="770" t="s">
        <v>425</v>
      </c>
      <c r="H26" s="772">
        <v>0</v>
      </c>
    </row>
    <row r="27" spans="1:33" ht="13" thickBot="1"/>
    <row r="28" spans="1:33" ht="13.5" thickBot="1">
      <c r="A28" s="262"/>
      <c r="B28" s="1499" t="s">
        <v>4</v>
      </c>
      <c r="C28" s="1500"/>
      <c r="D28" s="1501"/>
    </row>
    <row r="29" spans="1:33" ht="13.5" thickBot="1">
      <c r="A29" s="773" t="s">
        <v>427</v>
      </c>
      <c r="B29" s="774" t="s">
        <v>7</v>
      </c>
      <c r="C29" s="775" t="s">
        <v>8</v>
      </c>
      <c r="D29" s="776" t="s">
        <v>9</v>
      </c>
    </row>
    <row r="30" spans="1:33" ht="13">
      <c r="A30" s="261" t="s">
        <v>284</v>
      </c>
      <c r="B30" s="838">
        <v>0</v>
      </c>
      <c r="C30" s="839">
        <v>0</v>
      </c>
      <c r="D30" s="840">
        <f>B30+C30</f>
        <v>0</v>
      </c>
    </row>
    <row r="31" spans="1:33" ht="13">
      <c r="A31" s="248" t="s">
        <v>285</v>
      </c>
      <c r="B31" s="841">
        <v>0</v>
      </c>
      <c r="C31" s="842"/>
      <c r="D31" s="843">
        <f t="shared" ref="D31:D32" si="0">B31+C31</f>
        <v>0</v>
      </c>
    </row>
    <row r="32" spans="1:33" ht="13.5" thickBot="1">
      <c r="A32" s="249" t="s">
        <v>286</v>
      </c>
      <c r="B32" s="841">
        <v>0</v>
      </c>
      <c r="C32" s="842"/>
      <c r="D32" s="844">
        <f t="shared" si="0"/>
        <v>0</v>
      </c>
      <c r="E32" s="750" t="s">
        <v>178</v>
      </c>
    </row>
    <row r="33" spans="1:29" ht="13" thickBot="1">
      <c r="A33" s="219"/>
      <c r="B33" s="219"/>
      <c r="C33" s="777"/>
      <c r="D33" s="778"/>
    </row>
    <row r="34" spans="1:29" ht="13.5" thickBot="1">
      <c r="A34" s="247" t="s">
        <v>428</v>
      </c>
      <c r="B34" s="845">
        <f>SUM(B30:B32)</f>
        <v>0</v>
      </c>
      <c r="C34" s="846">
        <f>SUM(C30:C32)</f>
        <v>0</v>
      </c>
      <c r="D34" s="847">
        <f>SUM(D30:D32)</f>
        <v>0</v>
      </c>
    </row>
    <row r="35" spans="1:29">
      <c r="C35" s="6"/>
      <c r="D35" s="6"/>
      <c r="E35" s="6"/>
      <c r="F35" s="6"/>
      <c r="G35" s="744"/>
      <c r="H35" s="745"/>
    </row>
    <row r="36" spans="1:29" ht="13">
      <c r="A36" s="9"/>
      <c r="C36" s="511"/>
      <c r="D36" s="511"/>
      <c r="E36" s="511"/>
      <c r="F36" s="511"/>
      <c r="G36" s="511"/>
    </row>
    <row r="37" spans="1:29">
      <c r="C37" s="6"/>
      <c r="D37" s="6"/>
      <c r="E37" s="6"/>
      <c r="F37" s="6"/>
      <c r="G37" s="744"/>
      <c r="H37" s="745"/>
    </row>
    <row r="38" spans="1:29">
      <c r="C38" s="6"/>
      <c r="D38" s="6"/>
      <c r="E38" s="6"/>
      <c r="F38" s="6"/>
      <c r="G38" s="744"/>
      <c r="H38" s="745"/>
    </row>
    <row r="39" spans="1:29" ht="13">
      <c r="A39" s="9"/>
      <c r="C39" s="511"/>
      <c r="D39" s="511"/>
      <c r="E39" s="511"/>
      <c r="F39" s="511"/>
      <c r="G39" s="511"/>
    </row>
    <row r="40" spans="1:29">
      <c r="C40" s="6"/>
      <c r="D40" s="511"/>
      <c r="E40" s="511"/>
      <c r="F40" s="511"/>
      <c r="G40" s="744"/>
      <c r="H40" s="745"/>
    </row>
    <row r="41" spans="1:29">
      <c r="C41" s="6"/>
      <c r="D41" s="511"/>
      <c r="E41" s="511"/>
      <c r="F41" s="511"/>
      <c r="G41" s="744"/>
      <c r="H41" s="745"/>
    </row>
    <row r="42" spans="1:29">
      <c r="E42" s="511"/>
    </row>
    <row r="43" spans="1:29" ht="13">
      <c r="A43" s="9"/>
      <c r="C43" s="6"/>
      <c r="D43" s="511"/>
      <c r="E43" s="511"/>
      <c r="F43" s="511"/>
      <c r="G43" s="17"/>
      <c r="H43" s="745"/>
    </row>
    <row r="44" spans="1:29">
      <c r="C44" s="6"/>
    </row>
    <row r="45" spans="1:29">
      <c r="A45" s="15"/>
      <c r="C45" s="15"/>
      <c r="D45" s="15"/>
      <c r="E45" s="15"/>
      <c r="F45" s="15"/>
      <c r="G45" s="15"/>
      <c r="H45" s="15"/>
    </row>
    <row r="46" spans="1:29" ht="13">
      <c r="A46" s="9"/>
      <c r="B46" s="9"/>
      <c r="C46" s="9"/>
      <c r="E46" s="9"/>
      <c r="F46" s="9"/>
      <c r="G46" s="15"/>
      <c r="H46" s="15"/>
    </row>
    <row r="47" spans="1:29" ht="13">
      <c r="C47" s="6"/>
      <c r="E47" s="9"/>
      <c r="F47" s="9"/>
      <c r="G47" s="15"/>
      <c r="H47" s="15"/>
    </row>
    <row r="48" spans="1:29" ht="13">
      <c r="C48" s="6"/>
      <c r="E48" s="9"/>
      <c r="F48" s="9"/>
      <c r="G48" s="15"/>
      <c r="H48" s="15"/>
      <c r="O48" s="180"/>
      <c r="P48" s="180"/>
      <c r="Q48" s="180"/>
      <c r="R48" s="180"/>
      <c r="S48" s="180"/>
      <c r="T48" s="180"/>
      <c r="U48" s="180"/>
      <c r="V48" s="180"/>
      <c r="W48" s="180"/>
      <c r="X48" s="180"/>
      <c r="Y48" s="180"/>
      <c r="Z48" s="180"/>
      <c r="AA48" s="180"/>
      <c r="AB48" s="180"/>
      <c r="AC48" s="180"/>
    </row>
    <row r="49" spans="1:29" ht="13">
      <c r="A49" s="9"/>
      <c r="C49" s="6"/>
      <c r="E49" s="6"/>
      <c r="F49" s="15"/>
      <c r="G49" s="15"/>
      <c r="H49" s="15"/>
      <c r="O49" s="180"/>
      <c r="P49" s="180"/>
      <c r="Q49" s="180"/>
      <c r="R49" s="180"/>
      <c r="S49" s="180"/>
      <c r="T49" s="180"/>
      <c r="U49" s="180"/>
      <c r="V49" s="180"/>
      <c r="W49" s="180"/>
      <c r="X49" s="180"/>
      <c r="Y49" s="180"/>
      <c r="Z49" s="180"/>
      <c r="AA49" s="180"/>
      <c r="AB49" s="180"/>
      <c r="AC49" s="180"/>
    </row>
    <row r="50" spans="1:29">
      <c r="A50" s="209"/>
      <c r="B50" s="16"/>
      <c r="C50" s="16"/>
      <c r="E50" s="16"/>
      <c r="F50" s="15"/>
      <c r="G50" s="15"/>
      <c r="H50" s="15"/>
    </row>
    <row r="51" spans="1:29">
      <c r="A51" s="1430"/>
      <c r="B51" s="1430"/>
      <c r="C51" s="1430"/>
      <c r="D51" s="1430"/>
      <c r="E51" s="1430"/>
      <c r="F51" s="1430"/>
      <c r="G51" s="1430"/>
      <c r="H51" s="1430"/>
    </row>
    <row r="52" spans="1:29" ht="24" customHeight="1">
      <c r="A52" s="9"/>
      <c r="B52" s="1490"/>
      <c r="C52" s="1490"/>
      <c r="D52" s="1490"/>
      <c r="E52" s="9"/>
      <c r="F52" s="1490"/>
      <c r="G52" s="1490"/>
      <c r="H52" s="1490"/>
    </row>
    <row r="53" spans="1:29" ht="16.5" customHeight="1">
      <c r="A53" s="9"/>
      <c r="B53" s="174"/>
      <c r="C53" s="174"/>
      <c r="D53" s="174"/>
      <c r="E53" s="9"/>
      <c r="F53" s="174"/>
      <c r="G53" s="174"/>
      <c r="H53" s="174"/>
    </row>
    <row r="54" spans="1:29" ht="15.75" customHeight="1">
      <c r="A54" s="9"/>
      <c r="B54" s="6"/>
      <c r="C54" s="6"/>
      <c r="D54" s="743"/>
      <c r="E54" s="9"/>
      <c r="F54" s="6"/>
      <c r="G54" s="6"/>
      <c r="H54" s="743"/>
    </row>
    <row r="55" spans="1:29" ht="13">
      <c r="A55" s="9"/>
      <c r="B55" s="6"/>
      <c r="C55" s="6"/>
      <c r="D55" s="743"/>
      <c r="E55" s="9"/>
      <c r="F55" s="6"/>
      <c r="G55" s="6"/>
      <c r="H55" s="743"/>
    </row>
    <row r="56" spans="1:29" ht="13">
      <c r="A56" s="9"/>
      <c r="B56" s="6"/>
      <c r="C56" s="6"/>
      <c r="D56" s="743"/>
      <c r="E56" s="9"/>
      <c r="F56" s="6"/>
      <c r="G56" s="6"/>
      <c r="H56" s="743"/>
      <c r="I56" s="218"/>
    </row>
    <row r="57" spans="1:29" ht="14.5">
      <c r="B57" s="751"/>
      <c r="C57" s="751"/>
      <c r="D57" s="751"/>
      <c r="F57" s="751"/>
      <c r="G57" s="751"/>
      <c r="H57" s="751"/>
    </row>
    <row r="58" spans="1:29" ht="12.75" customHeight="1">
      <c r="A58" s="223"/>
      <c r="B58" s="224"/>
      <c r="C58" s="225"/>
      <c r="D58" s="225"/>
      <c r="E58" s="223"/>
      <c r="F58" s="224"/>
      <c r="G58" s="225"/>
      <c r="H58" s="225"/>
    </row>
    <row r="59" spans="1:29" ht="35.25" customHeight="1"/>
    <row r="60" spans="1:29" ht="13.5" customHeight="1">
      <c r="A60" s="1430"/>
      <c r="B60" s="1430"/>
      <c r="C60" s="1430"/>
      <c r="D60" s="1430"/>
      <c r="E60" s="1430"/>
      <c r="F60" s="1430"/>
      <c r="G60" s="1430"/>
      <c r="H60" s="1430"/>
      <c r="I60" s="180"/>
      <c r="J60" s="180"/>
      <c r="K60" s="180"/>
      <c r="L60" s="180"/>
      <c r="M60" s="180"/>
      <c r="N60" s="180"/>
      <c r="O60" s="180"/>
    </row>
    <row r="61" spans="1:29" ht="13.5" customHeight="1">
      <c r="A61" s="1430"/>
      <c r="B61" s="1430"/>
      <c r="C61" s="1430"/>
      <c r="D61" s="1430"/>
      <c r="E61" s="1430"/>
      <c r="F61" s="1430"/>
      <c r="G61" s="1430"/>
      <c r="H61" s="1430"/>
      <c r="I61" s="180"/>
      <c r="J61" s="180"/>
      <c r="K61" s="180"/>
      <c r="L61" s="180"/>
      <c r="M61" s="180"/>
      <c r="N61" s="180"/>
      <c r="O61" s="180"/>
    </row>
    <row r="62" spans="1:29">
      <c r="A62" s="1430"/>
      <c r="B62" s="1430"/>
      <c r="C62" s="1430"/>
    </row>
    <row r="63" spans="1:29">
      <c r="A63" s="1487"/>
      <c r="B63" s="1487"/>
      <c r="C63" s="1487"/>
    </row>
    <row r="64" spans="1:29">
      <c r="A64" s="1487"/>
      <c r="B64" s="1487"/>
      <c r="C64" s="1487"/>
    </row>
    <row r="65" spans="1:3">
      <c r="A65" s="203"/>
      <c r="B65" s="203"/>
      <c r="C65" s="203"/>
    </row>
    <row r="66" spans="1:3">
      <c r="A66" s="137"/>
      <c r="B66" s="137"/>
      <c r="C66" s="137"/>
    </row>
  </sheetData>
  <mergeCells count="12">
    <mergeCell ref="A62:C62"/>
    <mergeCell ref="A63:C64"/>
    <mergeCell ref="B52:D52"/>
    <mergeCell ref="F52:H52"/>
    <mergeCell ref="A51:H51"/>
    <mergeCell ref="A60:H60"/>
    <mergeCell ref="A61:H61"/>
    <mergeCell ref="B28:D28"/>
    <mergeCell ref="A1:H1"/>
    <mergeCell ref="C5:H5"/>
    <mergeCell ref="A2:H2"/>
    <mergeCell ref="A3:H3"/>
  </mergeCells>
  <printOptions headings="1"/>
  <pageMargins left="0.7" right="0.7" top="0.75" bottom="0.75" header="0.3" footer="0.3"/>
  <pageSetup scale="47" orientation="portrait" r:id="rId1"/>
  <customProperties>
    <customPr name="_pios_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19C48-F95E-4748-8609-D9E22BE0D474}">
  <sheetPr>
    <pageSetUpPr fitToPage="1"/>
  </sheetPr>
  <dimension ref="A1:L131"/>
  <sheetViews>
    <sheetView tabSelected="1" view="pageBreakPreview" zoomScaleNormal="69" zoomScaleSheetLayoutView="100" workbookViewId="0">
      <selection activeCell="A20" sqref="A20:M20"/>
    </sheetView>
  </sheetViews>
  <sheetFormatPr defaultColWidth="9.453125" defaultRowHeight="12.5"/>
  <cols>
    <col min="1" max="1" width="54" customWidth="1"/>
    <col min="2" max="2" width="5.54296875" bestFit="1" customWidth="1"/>
    <col min="3" max="3" width="4.54296875" bestFit="1" customWidth="1"/>
    <col min="4" max="4" width="12.453125" customWidth="1"/>
    <col min="5" max="5" width="14" customWidth="1"/>
    <col min="6" max="6" width="13.453125" customWidth="1"/>
    <col min="7" max="7" width="9.54296875" customWidth="1"/>
    <col min="8" max="8" width="10.54296875" customWidth="1"/>
    <col min="9" max="9" width="15" bestFit="1" customWidth="1"/>
    <col min="10" max="10" width="15.54296875" customWidth="1"/>
  </cols>
  <sheetData>
    <row r="1" spans="1:12" ht="15.5">
      <c r="A1" s="1410" t="s">
        <v>429</v>
      </c>
      <c r="B1" s="1410"/>
      <c r="C1" s="1410"/>
      <c r="D1" s="1410"/>
      <c r="E1" s="1410"/>
      <c r="F1" s="1410"/>
      <c r="G1" s="1410"/>
      <c r="H1" s="1410"/>
      <c r="I1" s="1410"/>
      <c r="J1" s="1410"/>
    </row>
    <row r="2" spans="1:12" ht="15.75" customHeight="1">
      <c r="A2" s="1410" t="s">
        <v>1</v>
      </c>
      <c r="B2" s="1410"/>
      <c r="C2" s="1410"/>
      <c r="D2" s="1410"/>
      <c r="E2" s="1410"/>
      <c r="F2" s="1410"/>
      <c r="G2" s="1410"/>
      <c r="H2" s="1410"/>
      <c r="I2" s="1410"/>
      <c r="J2" s="1410"/>
    </row>
    <row r="3" spans="1:12" ht="15.75" customHeight="1">
      <c r="A3" s="1433" t="s">
        <v>1255</v>
      </c>
      <c r="B3" s="1433"/>
      <c r="C3" s="1433"/>
      <c r="D3" s="1433"/>
      <c r="E3" s="1433"/>
      <c r="F3" s="1433"/>
      <c r="G3" s="1433"/>
      <c r="H3" s="1433"/>
      <c r="I3" s="1433"/>
      <c r="J3" s="1433"/>
    </row>
    <row r="4" spans="1:12" ht="15.75" customHeight="1" thickBot="1">
      <c r="A4" s="39"/>
      <c r="B4" s="39"/>
      <c r="C4" s="39"/>
      <c r="D4" s="39"/>
      <c r="E4" s="5"/>
      <c r="F4" s="5"/>
      <c r="G4" s="5"/>
      <c r="H4" s="5"/>
      <c r="I4" s="5"/>
      <c r="J4" s="5"/>
    </row>
    <row r="5" spans="1:12" ht="15.75" customHeight="1" thickBot="1">
      <c r="A5" s="40"/>
      <c r="B5" s="40"/>
      <c r="C5" s="40"/>
      <c r="D5" s="1508" t="s">
        <v>430</v>
      </c>
      <c r="E5" s="1508"/>
      <c r="F5" s="1508"/>
      <c r="G5" s="1508"/>
      <c r="H5" s="1508"/>
      <c r="I5" s="1508"/>
      <c r="J5" s="1509"/>
      <c r="L5" s="2"/>
    </row>
    <row r="6" spans="1:12" ht="12.75" customHeight="1" thickBot="1">
      <c r="A6" s="132"/>
      <c r="B6" s="132"/>
      <c r="C6" s="132"/>
      <c r="D6" s="132"/>
      <c r="E6" s="1510" t="s">
        <v>67</v>
      </c>
      <c r="F6" s="1510"/>
      <c r="G6" s="1510"/>
      <c r="H6" s="1510"/>
      <c r="I6" s="1510"/>
      <c r="J6" s="1511"/>
    </row>
    <row r="7" spans="1:12" ht="26">
      <c r="A7" s="41" t="s">
        <v>431</v>
      </c>
      <c r="B7" s="588" t="s">
        <v>69</v>
      </c>
      <c r="C7" s="588" t="s">
        <v>70</v>
      </c>
      <c r="D7" s="42" t="s">
        <v>71</v>
      </c>
      <c r="E7" s="237" t="s">
        <v>72</v>
      </c>
      <c r="F7" s="237" t="s">
        <v>195</v>
      </c>
      <c r="G7" s="237" t="s">
        <v>196</v>
      </c>
      <c r="H7" s="237" t="s">
        <v>432</v>
      </c>
      <c r="I7" s="238" t="s">
        <v>76</v>
      </c>
      <c r="J7" s="237" t="s">
        <v>77</v>
      </c>
    </row>
    <row r="8" spans="1:12" ht="12.75" customHeight="1">
      <c r="A8" s="482" t="s">
        <v>28</v>
      </c>
      <c r="B8" s="482"/>
      <c r="C8" s="482"/>
      <c r="D8" s="46"/>
      <c r="E8" s="98"/>
      <c r="F8" s="98"/>
      <c r="G8" s="98"/>
      <c r="H8" s="98"/>
      <c r="I8" s="98"/>
      <c r="J8" s="98"/>
    </row>
    <row r="9" spans="1:12">
      <c r="A9" s="315" t="s">
        <v>433</v>
      </c>
      <c r="B9" s="315"/>
      <c r="C9" s="315"/>
      <c r="D9" s="315" t="s">
        <v>79</v>
      </c>
      <c r="E9" s="99">
        <v>0</v>
      </c>
      <c r="F9" s="99">
        <v>0</v>
      </c>
      <c r="G9" s="99">
        <v>0</v>
      </c>
      <c r="H9" s="99">
        <v>0</v>
      </c>
      <c r="I9" s="99">
        <v>0</v>
      </c>
      <c r="J9" s="99">
        <v>0</v>
      </c>
    </row>
    <row r="10" spans="1:12">
      <c r="A10" s="315" t="s">
        <v>434</v>
      </c>
      <c r="B10" s="315"/>
      <c r="C10" s="315"/>
      <c r="D10" s="315" t="s">
        <v>79</v>
      </c>
      <c r="E10" s="99">
        <v>0</v>
      </c>
      <c r="F10" s="99">
        <v>0</v>
      </c>
      <c r="G10" s="99">
        <v>0</v>
      </c>
      <c r="H10" s="99">
        <v>0</v>
      </c>
      <c r="I10" s="99">
        <v>0</v>
      </c>
      <c r="J10" s="99">
        <v>0</v>
      </c>
    </row>
    <row r="11" spans="1:12" ht="12.75" customHeight="1">
      <c r="A11" s="315" t="s">
        <v>435</v>
      </c>
      <c r="B11" s="315"/>
      <c r="C11" s="315"/>
      <c r="D11" s="315" t="s">
        <v>79</v>
      </c>
      <c r="E11" s="99">
        <v>0</v>
      </c>
      <c r="F11" s="99">
        <v>0</v>
      </c>
      <c r="G11" s="99">
        <v>0</v>
      </c>
      <c r="H11" s="99">
        <v>0</v>
      </c>
      <c r="I11" s="99">
        <v>0</v>
      </c>
      <c r="J11" s="99">
        <v>0</v>
      </c>
    </row>
    <row r="12" spans="1:12" ht="12.75" customHeight="1">
      <c r="A12" s="315" t="s">
        <v>82</v>
      </c>
      <c r="B12" s="315"/>
      <c r="C12" s="315"/>
      <c r="D12" s="315" t="s">
        <v>79</v>
      </c>
      <c r="E12" s="99">
        <v>0</v>
      </c>
      <c r="F12" s="99">
        <v>0</v>
      </c>
      <c r="G12" s="99">
        <v>0</v>
      </c>
      <c r="H12" s="99">
        <v>0</v>
      </c>
      <c r="I12" s="99">
        <v>0</v>
      </c>
      <c r="J12" s="99">
        <v>0</v>
      </c>
    </row>
    <row r="13" spans="1:12" ht="12.75" customHeight="1">
      <c r="A13" s="315" t="s">
        <v>85</v>
      </c>
      <c r="B13" s="315"/>
      <c r="C13" s="315"/>
      <c r="D13" s="315" t="s">
        <v>79</v>
      </c>
      <c r="E13" s="99"/>
      <c r="F13" s="99"/>
      <c r="G13" s="99"/>
      <c r="H13" s="99"/>
      <c r="I13" s="99"/>
      <c r="J13" s="99"/>
    </row>
    <row r="14" spans="1:12" ht="12.75" customHeight="1">
      <c r="A14" s="315" t="s">
        <v>86</v>
      </c>
      <c r="B14" s="315"/>
      <c r="C14" s="315"/>
      <c r="D14" s="315" t="s">
        <v>79</v>
      </c>
      <c r="E14" s="99">
        <v>0</v>
      </c>
      <c r="F14" s="99">
        <v>0</v>
      </c>
      <c r="G14" s="99">
        <v>0</v>
      </c>
      <c r="H14" s="99">
        <v>0</v>
      </c>
      <c r="I14" s="99">
        <v>0</v>
      </c>
      <c r="J14" s="99">
        <v>0</v>
      </c>
    </row>
    <row r="15" spans="1:12" ht="13">
      <c r="A15" s="316" t="s">
        <v>32</v>
      </c>
      <c r="B15" s="316"/>
      <c r="C15" s="316"/>
      <c r="D15" s="317"/>
      <c r="E15" s="48"/>
      <c r="F15" s="48"/>
      <c r="G15" s="48"/>
      <c r="H15" s="48"/>
      <c r="I15" s="48"/>
      <c r="J15" s="48"/>
    </row>
    <row r="16" spans="1:12">
      <c r="A16" s="315" t="s">
        <v>87</v>
      </c>
      <c r="B16" s="315"/>
      <c r="C16" s="315"/>
      <c r="D16" s="315" t="s">
        <v>88</v>
      </c>
      <c r="E16" s="99">
        <v>0</v>
      </c>
      <c r="F16" s="99">
        <v>0</v>
      </c>
      <c r="G16" s="99">
        <v>0</v>
      </c>
      <c r="H16" s="99">
        <v>0</v>
      </c>
      <c r="I16" s="99">
        <v>0</v>
      </c>
      <c r="J16" s="99">
        <v>0</v>
      </c>
    </row>
    <row r="17" spans="1:10">
      <c r="A17" s="315" t="s">
        <v>89</v>
      </c>
      <c r="B17" s="315"/>
      <c r="C17" s="315"/>
      <c r="D17" s="315" t="s">
        <v>79</v>
      </c>
      <c r="E17" s="99">
        <v>0</v>
      </c>
      <c r="F17" s="99">
        <v>0</v>
      </c>
      <c r="G17" s="99">
        <v>0</v>
      </c>
      <c r="H17" s="99">
        <v>0</v>
      </c>
      <c r="I17" s="99">
        <v>0</v>
      </c>
      <c r="J17" s="99">
        <v>0</v>
      </c>
    </row>
    <row r="18" spans="1:10">
      <c r="A18" s="315" t="s">
        <v>93</v>
      </c>
      <c r="B18" s="315"/>
      <c r="C18" s="315"/>
      <c r="D18" s="315" t="s">
        <v>79</v>
      </c>
      <c r="E18" s="99">
        <v>0</v>
      </c>
      <c r="F18" s="99">
        <v>0</v>
      </c>
      <c r="G18" s="99">
        <v>0</v>
      </c>
      <c r="H18" s="99">
        <v>0</v>
      </c>
      <c r="I18" s="99">
        <v>0</v>
      </c>
      <c r="J18" s="99">
        <v>0</v>
      </c>
    </row>
    <row r="19" spans="1:10">
      <c r="A19" s="315" t="s">
        <v>90</v>
      </c>
      <c r="B19" s="315"/>
      <c r="C19" s="315"/>
      <c r="D19" s="315" t="s">
        <v>79</v>
      </c>
      <c r="E19" s="99">
        <v>0</v>
      </c>
      <c r="F19" s="99">
        <v>0</v>
      </c>
      <c r="G19" s="99">
        <v>0</v>
      </c>
      <c r="H19" s="99">
        <v>0</v>
      </c>
      <c r="I19" s="99">
        <v>0</v>
      </c>
      <c r="J19" s="99">
        <v>0</v>
      </c>
    </row>
    <row r="20" spans="1:10">
      <c r="A20" s="315" t="s">
        <v>91</v>
      </c>
      <c r="B20" s="315"/>
      <c r="C20" s="315"/>
      <c r="D20" s="315" t="s">
        <v>79</v>
      </c>
      <c r="E20" s="99">
        <v>0</v>
      </c>
      <c r="F20" s="99">
        <v>0</v>
      </c>
      <c r="G20" s="99">
        <v>0</v>
      </c>
      <c r="H20" s="99">
        <v>0</v>
      </c>
      <c r="I20" s="99">
        <v>0</v>
      </c>
      <c r="J20" s="99">
        <v>0</v>
      </c>
    </row>
    <row r="21" spans="1:10">
      <c r="A21" s="315" t="s">
        <v>92</v>
      </c>
      <c r="B21" s="315"/>
      <c r="C21" s="315"/>
      <c r="D21" s="315" t="s">
        <v>79</v>
      </c>
      <c r="E21" s="99">
        <v>0</v>
      </c>
      <c r="F21" s="99">
        <v>0</v>
      </c>
      <c r="G21" s="99">
        <v>0</v>
      </c>
      <c r="H21" s="99">
        <v>0</v>
      </c>
      <c r="I21" s="99">
        <v>0</v>
      </c>
      <c r="J21" s="99">
        <v>0</v>
      </c>
    </row>
    <row r="22" spans="1:10">
      <c r="A22" s="315" t="s">
        <v>94</v>
      </c>
      <c r="B22" s="315"/>
      <c r="C22" s="315"/>
      <c r="D22" s="315" t="s">
        <v>88</v>
      </c>
      <c r="E22" s="99">
        <v>0</v>
      </c>
      <c r="F22" s="99">
        <v>0</v>
      </c>
      <c r="G22" s="99">
        <v>0</v>
      </c>
      <c r="H22" s="99">
        <v>0</v>
      </c>
      <c r="I22" s="99">
        <v>0</v>
      </c>
      <c r="J22" s="99">
        <v>0</v>
      </c>
    </row>
    <row r="23" spans="1:10">
      <c r="A23" s="315" t="s">
        <v>95</v>
      </c>
      <c r="B23" s="315"/>
      <c r="C23" s="315"/>
      <c r="D23" s="315" t="s">
        <v>88</v>
      </c>
      <c r="E23" s="99">
        <v>0</v>
      </c>
      <c r="F23" s="99">
        <v>0</v>
      </c>
      <c r="G23" s="99">
        <v>0</v>
      </c>
      <c r="H23" s="99">
        <v>0</v>
      </c>
      <c r="I23" s="99">
        <v>0</v>
      </c>
      <c r="J23" s="99">
        <v>0</v>
      </c>
    </row>
    <row r="24" spans="1:10">
      <c r="A24" s="315" t="s">
        <v>436</v>
      </c>
      <c r="B24" s="315"/>
      <c r="C24" s="315"/>
      <c r="D24" s="315" t="s">
        <v>88</v>
      </c>
      <c r="E24" s="99">
        <v>0</v>
      </c>
      <c r="F24" s="99">
        <v>0</v>
      </c>
      <c r="G24" s="99">
        <v>0</v>
      </c>
      <c r="H24" s="99">
        <v>0</v>
      </c>
      <c r="I24" s="99">
        <v>0</v>
      </c>
      <c r="J24" s="99">
        <v>0</v>
      </c>
    </row>
    <row r="25" spans="1:10">
      <c r="A25" s="315" t="s">
        <v>97</v>
      </c>
      <c r="B25" s="315"/>
      <c r="C25" s="315"/>
      <c r="D25" s="315" t="s">
        <v>79</v>
      </c>
      <c r="E25" s="99">
        <v>0</v>
      </c>
      <c r="F25" s="99">
        <v>0</v>
      </c>
      <c r="G25" s="99">
        <v>0</v>
      </c>
      <c r="H25" s="99">
        <v>0</v>
      </c>
      <c r="I25" s="99">
        <v>0</v>
      </c>
      <c r="J25" s="99">
        <v>0</v>
      </c>
    </row>
    <row r="26" spans="1:10">
      <c r="A26" s="315" t="s">
        <v>98</v>
      </c>
      <c r="B26" s="315"/>
      <c r="C26" s="315"/>
      <c r="D26" s="315" t="s">
        <v>79</v>
      </c>
      <c r="E26" s="99">
        <v>0</v>
      </c>
      <c r="F26" s="99">
        <v>0</v>
      </c>
      <c r="G26" s="99">
        <v>0</v>
      </c>
      <c r="H26" s="99">
        <v>0</v>
      </c>
      <c r="I26" s="99">
        <v>0</v>
      </c>
      <c r="J26" s="99">
        <v>0</v>
      </c>
    </row>
    <row r="27" spans="1:10">
      <c r="A27" s="315" t="s">
        <v>437</v>
      </c>
      <c r="B27" s="315"/>
      <c r="C27" s="315"/>
      <c r="D27" s="315" t="s">
        <v>79</v>
      </c>
      <c r="E27" s="99">
        <v>0</v>
      </c>
      <c r="F27" s="99">
        <v>0</v>
      </c>
      <c r="G27" s="99">
        <v>0</v>
      </c>
      <c r="H27" s="99">
        <v>0</v>
      </c>
      <c r="I27" s="99">
        <v>0</v>
      </c>
      <c r="J27" s="99">
        <v>0</v>
      </c>
    </row>
    <row r="28" spans="1:10">
      <c r="A28" s="315" t="s">
        <v>100</v>
      </c>
      <c r="B28" s="315"/>
      <c r="C28" s="315"/>
      <c r="D28" s="315" t="s">
        <v>79</v>
      </c>
      <c r="E28" s="99">
        <v>0</v>
      </c>
      <c r="F28" s="99">
        <v>0</v>
      </c>
      <c r="G28" s="99">
        <v>0</v>
      </c>
      <c r="H28" s="99">
        <v>0</v>
      </c>
      <c r="I28" s="99">
        <v>0</v>
      </c>
      <c r="J28" s="99">
        <v>0</v>
      </c>
    </row>
    <row r="29" spans="1:10">
      <c r="A29" s="315" t="s">
        <v>101</v>
      </c>
      <c r="B29" s="315"/>
      <c r="C29" s="315"/>
      <c r="D29" s="315" t="s">
        <v>79</v>
      </c>
      <c r="E29" s="99">
        <v>0</v>
      </c>
      <c r="F29" s="99">
        <v>0</v>
      </c>
      <c r="G29" s="99">
        <v>0</v>
      </c>
      <c r="H29" s="99">
        <v>0</v>
      </c>
      <c r="I29" s="99">
        <v>0</v>
      </c>
      <c r="J29" s="99">
        <v>0</v>
      </c>
    </row>
    <row r="30" spans="1:10">
      <c r="A30" s="315" t="s">
        <v>102</v>
      </c>
      <c r="B30" s="315"/>
      <c r="C30" s="315"/>
      <c r="D30" s="315" t="s">
        <v>79</v>
      </c>
      <c r="E30" s="99">
        <v>0</v>
      </c>
      <c r="F30" s="99">
        <v>0</v>
      </c>
      <c r="G30" s="99">
        <v>0</v>
      </c>
      <c r="H30" s="99">
        <v>0</v>
      </c>
      <c r="I30" s="99">
        <v>0</v>
      </c>
      <c r="J30" s="99">
        <v>0</v>
      </c>
    </row>
    <row r="31" spans="1:10">
      <c r="A31" s="315" t="s">
        <v>103</v>
      </c>
      <c r="B31" s="315"/>
      <c r="C31" s="315"/>
      <c r="D31" s="315" t="s">
        <v>79</v>
      </c>
      <c r="E31" s="99">
        <v>0</v>
      </c>
      <c r="F31" s="99">
        <v>0</v>
      </c>
      <c r="G31" s="99">
        <v>0</v>
      </c>
      <c r="H31" s="99">
        <v>0</v>
      </c>
      <c r="I31" s="99">
        <v>0</v>
      </c>
      <c r="J31" s="99">
        <v>0</v>
      </c>
    </row>
    <row r="32" spans="1:10" ht="13">
      <c r="A32" s="316" t="s">
        <v>33</v>
      </c>
      <c r="B32" s="316"/>
      <c r="C32" s="316"/>
      <c r="D32" s="317"/>
      <c r="E32" s="48"/>
      <c r="F32" s="48"/>
      <c r="G32" s="48"/>
      <c r="H32" s="48"/>
      <c r="I32" s="48"/>
      <c r="J32" s="48"/>
    </row>
    <row r="33" spans="1:10">
      <c r="A33" s="315" t="s">
        <v>104</v>
      </c>
      <c r="B33" s="315"/>
      <c r="C33" s="315"/>
      <c r="D33" s="315" t="s">
        <v>88</v>
      </c>
      <c r="E33" s="99">
        <v>0</v>
      </c>
      <c r="F33" s="99">
        <v>0</v>
      </c>
      <c r="G33" s="99">
        <v>0</v>
      </c>
      <c r="H33" s="99">
        <v>0</v>
      </c>
      <c r="I33" s="99">
        <v>0</v>
      </c>
      <c r="J33" s="99">
        <v>0</v>
      </c>
    </row>
    <row r="34" spans="1:10">
      <c r="A34" s="315" t="s">
        <v>105</v>
      </c>
      <c r="B34" s="315"/>
      <c r="C34" s="315"/>
      <c r="D34" s="315" t="s">
        <v>88</v>
      </c>
      <c r="E34" s="99">
        <v>0</v>
      </c>
      <c r="F34" s="99">
        <v>0</v>
      </c>
      <c r="G34" s="99">
        <v>0</v>
      </c>
      <c r="H34" s="99">
        <v>0</v>
      </c>
      <c r="I34" s="99">
        <v>0</v>
      </c>
      <c r="J34" s="99">
        <v>0</v>
      </c>
    </row>
    <row r="35" spans="1:10">
      <c r="A35" s="315" t="s">
        <v>438</v>
      </c>
      <c r="B35" s="315"/>
      <c r="C35" s="315"/>
      <c r="D35" s="315" t="s">
        <v>88</v>
      </c>
      <c r="E35" s="99"/>
      <c r="F35" s="99"/>
      <c r="G35" s="99"/>
      <c r="H35" s="99"/>
      <c r="I35" s="99"/>
      <c r="J35" s="99"/>
    </row>
    <row r="36" spans="1:10">
      <c r="A36" s="315" t="s">
        <v>106</v>
      </c>
      <c r="B36" s="315"/>
      <c r="C36" s="315"/>
      <c r="D36" s="315" t="s">
        <v>88</v>
      </c>
      <c r="E36" s="99">
        <v>0</v>
      </c>
      <c r="F36" s="99">
        <v>0</v>
      </c>
      <c r="G36" s="99">
        <v>0</v>
      </c>
      <c r="H36" s="99">
        <v>0</v>
      </c>
      <c r="I36" s="99">
        <v>0</v>
      </c>
      <c r="J36" s="99">
        <v>0</v>
      </c>
    </row>
    <row r="37" spans="1:10" s="4" customFormat="1" ht="12" customHeight="1">
      <c r="A37" s="315" t="s">
        <v>439</v>
      </c>
      <c r="B37" s="315"/>
      <c r="C37" s="315"/>
      <c r="D37" s="315" t="s">
        <v>88</v>
      </c>
      <c r="E37" s="99">
        <v>0</v>
      </c>
      <c r="F37" s="99">
        <v>0</v>
      </c>
      <c r="G37" s="99">
        <v>0</v>
      </c>
      <c r="H37" s="99">
        <v>0</v>
      </c>
      <c r="I37" s="99">
        <v>0</v>
      </c>
      <c r="J37" s="99">
        <v>0</v>
      </c>
    </row>
    <row r="38" spans="1:10" s="4" customFormat="1" ht="12" customHeight="1">
      <c r="A38" s="315" t="s">
        <v>440</v>
      </c>
      <c r="B38" s="315"/>
      <c r="C38" s="315"/>
      <c r="D38" s="315" t="s">
        <v>88</v>
      </c>
      <c r="E38" s="99">
        <v>0</v>
      </c>
      <c r="F38" s="99">
        <v>0</v>
      </c>
      <c r="G38" s="99">
        <v>0</v>
      </c>
      <c r="H38" s="99">
        <v>0</v>
      </c>
      <c r="I38" s="99">
        <v>0</v>
      </c>
      <c r="J38" s="99">
        <v>0</v>
      </c>
    </row>
    <row r="39" spans="1:10" s="4" customFormat="1">
      <c r="A39" s="315" t="s">
        <v>109</v>
      </c>
      <c r="B39" s="315"/>
      <c r="C39" s="315"/>
      <c r="D39" s="315" t="s">
        <v>88</v>
      </c>
      <c r="E39" s="99"/>
      <c r="F39" s="99"/>
      <c r="G39" s="99"/>
      <c r="H39" s="99"/>
      <c r="I39" s="99"/>
      <c r="J39" s="99"/>
    </row>
    <row r="40" spans="1:10" ht="13">
      <c r="A40" s="316" t="s">
        <v>34</v>
      </c>
      <c r="B40" s="316"/>
      <c r="C40" s="316"/>
      <c r="D40" s="317"/>
      <c r="E40" s="48"/>
      <c r="F40" s="48"/>
      <c r="G40" s="48"/>
      <c r="H40" s="48"/>
      <c r="I40" s="48"/>
      <c r="J40" s="48"/>
    </row>
    <row r="41" spans="1:10">
      <c r="A41" s="315" t="s">
        <v>110</v>
      </c>
      <c r="B41" s="315"/>
      <c r="C41" s="315"/>
      <c r="D41" s="315" t="s">
        <v>79</v>
      </c>
      <c r="E41" s="99">
        <v>0</v>
      </c>
      <c r="F41" s="99">
        <v>0</v>
      </c>
      <c r="G41" s="99">
        <v>0</v>
      </c>
      <c r="H41" s="99">
        <v>0</v>
      </c>
      <c r="I41" s="99">
        <v>0</v>
      </c>
      <c r="J41" s="99">
        <v>0</v>
      </c>
    </row>
    <row r="42" spans="1:10">
      <c r="A42" s="315" t="s">
        <v>441</v>
      </c>
      <c r="B42" s="315"/>
      <c r="C42" s="315"/>
      <c r="D42" s="315" t="s">
        <v>79</v>
      </c>
      <c r="E42" s="99">
        <v>0</v>
      </c>
      <c r="F42" s="99">
        <v>0</v>
      </c>
      <c r="G42" s="99">
        <v>0</v>
      </c>
      <c r="H42" s="99">
        <v>0</v>
      </c>
      <c r="I42" s="99">
        <v>0</v>
      </c>
      <c r="J42" s="99">
        <v>0</v>
      </c>
    </row>
    <row r="43" spans="1:10">
      <c r="A43" s="315" t="s">
        <v>442</v>
      </c>
      <c r="B43" s="315"/>
      <c r="C43" s="315"/>
      <c r="D43" s="315" t="s">
        <v>88</v>
      </c>
      <c r="E43" s="99">
        <v>0</v>
      </c>
      <c r="F43" s="99">
        <v>0</v>
      </c>
      <c r="G43" s="99">
        <v>0</v>
      </c>
      <c r="H43" s="99">
        <v>0</v>
      </c>
      <c r="I43" s="99">
        <v>0</v>
      </c>
      <c r="J43" s="99">
        <v>0</v>
      </c>
    </row>
    <row r="44" spans="1:10">
      <c r="A44" s="315" t="s">
        <v>443</v>
      </c>
      <c r="B44" s="315"/>
      <c r="C44" s="315"/>
      <c r="D44" s="315" t="s">
        <v>88</v>
      </c>
      <c r="E44" s="99">
        <v>0</v>
      </c>
      <c r="F44" s="99">
        <v>0</v>
      </c>
      <c r="G44" s="99">
        <v>0</v>
      </c>
      <c r="H44" s="99">
        <v>0</v>
      </c>
      <c r="I44" s="99">
        <v>0</v>
      </c>
      <c r="J44" s="99">
        <v>0</v>
      </c>
    </row>
    <row r="45" spans="1:10">
      <c r="A45" s="315" t="s">
        <v>444</v>
      </c>
      <c r="B45" s="315"/>
      <c r="C45" s="315"/>
      <c r="D45" s="315" t="s">
        <v>79</v>
      </c>
      <c r="E45" s="99">
        <v>0</v>
      </c>
      <c r="F45" s="99">
        <v>0</v>
      </c>
      <c r="G45" s="99">
        <v>0</v>
      </c>
      <c r="H45" s="99">
        <v>0</v>
      </c>
      <c r="I45" s="99">
        <v>0</v>
      </c>
      <c r="J45" s="99">
        <v>0</v>
      </c>
    </row>
    <row r="46" spans="1:10">
      <c r="A46" s="315" t="s">
        <v>445</v>
      </c>
      <c r="B46" s="315"/>
      <c r="C46" s="315"/>
      <c r="D46" s="315" t="s">
        <v>79</v>
      </c>
      <c r="E46" s="99">
        <v>0</v>
      </c>
      <c r="F46" s="99">
        <v>0</v>
      </c>
      <c r="G46" s="99">
        <v>0</v>
      </c>
      <c r="H46" s="99">
        <v>0</v>
      </c>
      <c r="I46" s="99">
        <v>0</v>
      </c>
      <c r="J46" s="99">
        <v>0</v>
      </c>
    </row>
    <row r="47" spans="1:10">
      <c r="A47" s="315" t="s">
        <v>446</v>
      </c>
      <c r="B47" s="315"/>
      <c r="C47" s="315"/>
      <c r="D47" s="315" t="s">
        <v>79</v>
      </c>
      <c r="E47" s="99"/>
      <c r="F47" s="99"/>
      <c r="G47" s="99"/>
      <c r="H47" s="99"/>
      <c r="I47" s="99"/>
      <c r="J47" s="99"/>
    </row>
    <row r="48" spans="1:10">
      <c r="A48" s="315" t="s">
        <v>230</v>
      </c>
      <c r="B48" s="315"/>
      <c r="C48" s="315"/>
      <c r="D48" s="315" t="s">
        <v>79</v>
      </c>
      <c r="E48" s="99">
        <v>0</v>
      </c>
      <c r="F48" s="99">
        <v>0</v>
      </c>
      <c r="G48" s="99">
        <v>0</v>
      </c>
      <c r="H48" s="99">
        <v>0</v>
      </c>
      <c r="I48" s="99">
        <v>0</v>
      </c>
      <c r="J48" s="99">
        <v>0</v>
      </c>
    </row>
    <row r="49" spans="1:10">
      <c r="A49" s="315" t="s">
        <v>447</v>
      </c>
      <c r="B49" s="315"/>
      <c r="C49" s="315"/>
      <c r="D49" s="315" t="s">
        <v>79</v>
      </c>
      <c r="E49" s="99">
        <v>0</v>
      </c>
      <c r="F49" s="99">
        <v>0</v>
      </c>
      <c r="G49" s="99">
        <v>0</v>
      </c>
      <c r="H49" s="99">
        <v>0</v>
      </c>
      <c r="I49" s="99">
        <v>0</v>
      </c>
      <c r="J49" s="99">
        <v>0</v>
      </c>
    </row>
    <row r="50" spans="1:10">
      <c r="A50" s="315" t="s">
        <v>119</v>
      </c>
      <c r="B50" s="315"/>
      <c r="C50" s="315"/>
      <c r="D50" s="315" t="s">
        <v>88</v>
      </c>
      <c r="E50" s="99">
        <v>0</v>
      </c>
      <c r="F50" s="99">
        <v>0</v>
      </c>
      <c r="G50" s="99">
        <v>0</v>
      </c>
      <c r="H50" s="99">
        <v>0</v>
      </c>
      <c r="I50" s="99">
        <v>0</v>
      </c>
      <c r="J50" s="99">
        <v>0</v>
      </c>
    </row>
    <row r="51" spans="1:10">
      <c r="A51" s="315" t="s">
        <v>120</v>
      </c>
      <c r="B51" s="315"/>
      <c r="C51" s="315"/>
      <c r="D51" s="315" t="s">
        <v>88</v>
      </c>
      <c r="E51" s="99">
        <v>0</v>
      </c>
      <c r="F51" s="99">
        <v>0</v>
      </c>
      <c r="G51" s="99">
        <v>0</v>
      </c>
      <c r="H51" s="99">
        <v>0</v>
      </c>
      <c r="I51" s="99">
        <v>0</v>
      </c>
      <c r="J51" s="99">
        <v>0</v>
      </c>
    </row>
    <row r="52" spans="1:10">
      <c r="A52" s="315" t="s">
        <v>448</v>
      </c>
      <c r="B52" s="315"/>
      <c r="C52" s="315"/>
      <c r="D52" s="315" t="s">
        <v>88</v>
      </c>
      <c r="E52" s="99">
        <v>0</v>
      </c>
      <c r="F52" s="99">
        <v>0</v>
      </c>
      <c r="G52" s="99">
        <v>0</v>
      </c>
      <c r="H52" s="99">
        <v>0</v>
      </c>
      <c r="I52" s="99">
        <v>0</v>
      </c>
      <c r="J52" s="99">
        <v>0</v>
      </c>
    </row>
    <row r="53" spans="1:10">
      <c r="A53" s="315" t="s">
        <v>122</v>
      </c>
      <c r="B53" s="315"/>
      <c r="C53" s="315"/>
      <c r="D53" s="315" t="s">
        <v>88</v>
      </c>
      <c r="E53" s="99">
        <v>0</v>
      </c>
      <c r="F53" s="99">
        <v>0</v>
      </c>
      <c r="G53" s="99">
        <v>0</v>
      </c>
      <c r="H53" s="99">
        <v>0</v>
      </c>
      <c r="I53" s="99">
        <v>0</v>
      </c>
      <c r="J53" s="99">
        <v>0</v>
      </c>
    </row>
    <row r="54" spans="1:10">
      <c r="A54" s="315" t="s">
        <v>123</v>
      </c>
      <c r="B54" s="315"/>
      <c r="C54" s="315"/>
      <c r="D54" s="315" t="s">
        <v>88</v>
      </c>
      <c r="E54" s="99">
        <v>0</v>
      </c>
      <c r="F54" s="99">
        <v>0</v>
      </c>
      <c r="G54" s="99">
        <v>0</v>
      </c>
      <c r="H54" s="99">
        <v>0</v>
      </c>
      <c r="I54" s="99">
        <v>0</v>
      </c>
      <c r="J54" s="99">
        <v>0</v>
      </c>
    </row>
    <row r="55" spans="1:10">
      <c r="A55" s="315" t="s">
        <v>449</v>
      </c>
      <c r="B55" s="315"/>
      <c r="C55" s="315"/>
      <c r="D55" s="315" t="s">
        <v>79</v>
      </c>
      <c r="E55" s="99">
        <v>0</v>
      </c>
      <c r="F55" s="99">
        <v>0</v>
      </c>
      <c r="G55" s="99">
        <v>0</v>
      </c>
      <c r="H55" s="99">
        <v>0</v>
      </c>
      <c r="I55" s="99">
        <v>0</v>
      </c>
      <c r="J55" s="99">
        <v>0</v>
      </c>
    </row>
    <row r="56" spans="1:10">
      <c r="A56" s="315" t="s">
        <v>125</v>
      </c>
      <c r="B56" s="315"/>
      <c r="C56" s="315"/>
      <c r="D56" s="315" t="s">
        <v>88</v>
      </c>
      <c r="E56" s="99">
        <v>0</v>
      </c>
      <c r="F56" s="99">
        <v>0</v>
      </c>
      <c r="G56" s="99">
        <v>0</v>
      </c>
      <c r="H56" s="99">
        <v>0</v>
      </c>
      <c r="I56" s="99">
        <v>0</v>
      </c>
      <c r="J56" s="99">
        <v>0</v>
      </c>
    </row>
    <row r="57" spans="1:10">
      <c r="A57" s="315" t="s">
        <v>450</v>
      </c>
      <c r="B57" s="315"/>
      <c r="C57" s="315"/>
      <c r="D57" s="315" t="s">
        <v>88</v>
      </c>
      <c r="E57" s="99">
        <v>0</v>
      </c>
      <c r="F57" s="99">
        <v>0</v>
      </c>
      <c r="G57" s="99">
        <v>0</v>
      </c>
      <c r="H57" s="99">
        <v>0</v>
      </c>
      <c r="I57" s="99">
        <v>0</v>
      </c>
      <c r="J57" s="99">
        <v>0</v>
      </c>
    </row>
    <row r="58" spans="1:10">
      <c r="A58" s="315" t="s">
        <v>451</v>
      </c>
      <c r="B58" s="315"/>
      <c r="C58" s="315"/>
      <c r="D58" s="315" t="s">
        <v>79</v>
      </c>
      <c r="E58" s="99">
        <v>0</v>
      </c>
      <c r="F58" s="99">
        <v>0</v>
      </c>
      <c r="G58" s="99">
        <v>0</v>
      </c>
      <c r="H58" s="99">
        <v>0</v>
      </c>
      <c r="I58" s="99">
        <v>0</v>
      </c>
      <c r="J58" s="99">
        <v>0</v>
      </c>
    </row>
    <row r="59" spans="1:10">
      <c r="A59" s="315" t="s">
        <v>452</v>
      </c>
      <c r="B59" s="318"/>
      <c r="C59" s="318"/>
      <c r="D59" s="318" t="s">
        <v>79</v>
      </c>
      <c r="E59" s="99">
        <v>0</v>
      </c>
      <c r="F59" s="99">
        <v>0</v>
      </c>
      <c r="G59" s="99">
        <v>0</v>
      </c>
      <c r="H59" s="99">
        <v>0</v>
      </c>
      <c r="I59" s="99">
        <v>0</v>
      </c>
      <c r="J59" s="99">
        <v>0</v>
      </c>
    </row>
    <row r="60" spans="1:10">
      <c r="A60" s="315" t="s">
        <v>129</v>
      </c>
      <c r="B60" s="506"/>
      <c r="C60" s="506"/>
      <c r="D60" s="478" t="s">
        <v>88</v>
      </c>
      <c r="E60" s="99">
        <v>0</v>
      </c>
      <c r="F60" s="99">
        <v>0</v>
      </c>
      <c r="G60" s="99">
        <v>0</v>
      </c>
      <c r="H60" s="99">
        <v>0</v>
      </c>
      <c r="I60" s="99">
        <v>0</v>
      </c>
      <c r="J60" s="99">
        <v>0</v>
      </c>
    </row>
    <row r="61" spans="1:10">
      <c r="A61" s="315" t="s">
        <v>453</v>
      </c>
      <c r="B61" s="315"/>
      <c r="C61" s="315"/>
      <c r="D61" s="315" t="s">
        <v>79</v>
      </c>
      <c r="E61" s="99">
        <v>0</v>
      </c>
      <c r="F61" s="99">
        <v>0</v>
      </c>
      <c r="G61" s="99">
        <v>0</v>
      </c>
      <c r="H61" s="99">
        <v>0</v>
      </c>
      <c r="I61" s="99">
        <v>0</v>
      </c>
      <c r="J61" s="99">
        <v>0</v>
      </c>
    </row>
    <row r="62" spans="1:10" ht="13">
      <c r="A62" s="316" t="s">
        <v>35</v>
      </c>
      <c r="B62" s="316"/>
      <c r="C62" s="316"/>
      <c r="D62" s="317"/>
      <c r="E62" s="48"/>
      <c r="F62" s="48"/>
      <c r="G62" s="48"/>
      <c r="H62" s="48"/>
      <c r="I62" s="48"/>
      <c r="J62" s="48"/>
    </row>
    <row r="63" spans="1:10">
      <c r="A63" s="315" t="s">
        <v>454</v>
      </c>
      <c r="B63" s="315"/>
      <c r="C63" s="315"/>
      <c r="D63" s="315" t="s">
        <v>88</v>
      </c>
      <c r="E63" s="99">
        <v>0</v>
      </c>
      <c r="F63" s="99">
        <v>0</v>
      </c>
      <c r="G63" s="99">
        <v>0</v>
      </c>
      <c r="H63" s="99">
        <v>0</v>
      </c>
      <c r="I63" s="99">
        <v>0</v>
      </c>
      <c r="J63" s="99">
        <v>0</v>
      </c>
    </row>
    <row r="64" spans="1:10">
      <c r="A64" s="315" t="s">
        <v>455</v>
      </c>
      <c r="B64" s="315"/>
      <c r="C64" s="315"/>
      <c r="D64" s="315" t="s">
        <v>79</v>
      </c>
      <c r="E64" s="99">
        <v>0</v>
      </c>
      <c r="F64" s="99">
        <v>0</v>
      </c>
      <c r="G64" s="99">
        <v>0</v>
      </c>
      <c r="H64" s="99">
        <v>0</v>
      </c>
      <c r="I64" s="99">
        <v>0</v>
      </c>
      <c r="J64" s="99">
        <v>0</v>
      </c>
    </row>
    <row r="65" spans="1:10">
      <c r="A65" s="315" t="s">
        <v>456</v>
      </c>
      <c r="B65" s="315"/>
      <c r="C65" s="315"/>
      <c r="D65" s="315" t="s">
        <v>79</v>
      </c>
      <c r="E65" s="99">
        <v>0</v>
      </c>
      <c r="F65" s="99">
        <v>0</v>
      </c>
      <c r="G65" s="99">
        <v>0</v>
      </c>
      <c r="H65" s="99">
        <v>0</v>
      </c>
      <c r="I65" s="99">
        <v>0</v>
      </c>
      <c r="J65" s="99">
        <v>0</v>
      </c>
    </row>
    <row r="66" spans="1:10">
      <c r="A66" s="315" t="s">
        <v>133</v>
      </c>
      <c r="B66" s="315"/>
      <c r="C66" s="315"/>
      <c r="D66" s="315" t="s">
        <v>79</v>
      </c>
      <c r="E66" s="99">
        <v>0</v>
      </c>
      <c r="F66" s="99"/>
      <c r="G66" s="99">
        <v>0</v>
      </c>
      <c r="H66" s="99">
        <v>0</v>
      </c>
      <c r="I66" s="99">
        <v>0</v>
      </c>
      <c r="J66" s="99">
        <v>0</v>
      </c>
    </row>
    <row r="67" spans="1:10">
      <c r="A67" s="315" t="s">
        <v>134</v>
      </c>
      <c r="B67" s="315"/>
      <c r="C67" s="315"/>
      <c r="D67" s="315" t="s">
        <v>79</v>
      </c>
      <c r="E67" s="99">
        <v>0</v>
      </c>
      <c r="F67" s="99">
        <v>0</v>
      </c>
      <c r="G67" s="99">
        <v>0</v>
      </c>
      <c r="H67" s="99">
        <v>0</v>
      </c>
      <c r="I67" s="99">
        <v>0</v>
      </c>
      <c r="J67" s="99">
        <v>0</v>
      </c>
    </row>
    <row r="68" spans="1:10">
      <c r="A68" s="315" t="s">
        <v>457</v>
      </c>
      <c r="B68" s="315"/>
      <c r="C68" s="315"/>
      <c r="D68" s="315" t="s">
        <v>88</v>
      </c>
      <c r="E68" s="99">
        <v>0</v>
      </c>
      <c r="F68" s="99">
        <v>0</v>
      </c>
      <c r="G68" s="99">
        <v>0</v>
      </c>
      <c r="H68" s="99">
        <v>0</v>
      </c>
      <c r="I68" s="99">
        <v>0</v>
      </c>
      <c r="J68" s="99">
        <v>0</v>
      </c>
    </row>
    <row r="69" spans="1:10">
      <c r="A69" s="315" t="s">
        <v>458</v>
      </c>
      <c r="B69" s="315"/>
      <c r="C69" s="315"/>
      <c r="D69" s="315" t="s">
        <v>79</v>
      </c>
      <c r="E69" s="99">
        <v>0</v>
      </c>
      <c r="F69" s="99">
        <v>0</v>
      </c>
      <c r="G69" s="99">
        <v>0</v>
      </c>
      <c r="H69" s="99">
        <v>0</v>
      </c>
      <c r="I69" s="99">
        <v>0</v>
      </c>
      <c r="J69" s="99">
        <v>0</v>
      </c>
    </row>
    <row r="70" spans="1:10">
      <c r="A70" s="315" t="s">
        <v>459</v>
      </c>
      <c r="B70" s="315"/>
      <c r="C70" s="315"/>
      <c r="D70" s="315" t="s">
        <v>88</v>
      </c>
      <c r="E70" s="99">
        <v>0</v>
      </c>
      <c r="F70" s="99">
        <v>0</v>
      </c>
      <c r="G70" s="99">
        <v>0</v>
      </c>
      <c r="H70" s="99">
        <v>0</v>
      </c>
      <c r="I70" s="99">
        <v>0</v>
      </c>
      <c r="J70" s="99">
        <v>0</v>
      </c>
    </row>
    <row r="71" spans="1:10">
      <c r="A71" s="315" t="s">
        <v>139</v>
      </c>
      <c r="B71" s="315"/>
      <c r="C71" s="315"/>
      <c r="D71" s="315" t="s">
        <v>79</v>
      </c>
      <c r="E71" s="99">
        <v>0</v>
      </c>
      <c r="F71" s="99">
        <v>0</v>
      </c>
      <c r="G71" s="99">
        <v>0</v>
      </c>
      <c r="H71" s="99">
        <v>0</v>
      </c>
      <c r="I71" s="99">
        <v>0</v>
      </c>
      <c r="J71" s="99">
        <v>0</v>
      </c>
    </row>
    <row r="72" spans="1:10">
      <c r="A72" s="315" t="s">
        <v>141</v>
      </c>
      <c r="B72" s="315"/>
      <c r="C72" s="315"/>
      <c r="D72" s="315" t="s">
        <v>88</v>
      </c>
      <c r="E72" s="99"/>
      <c r="F72" s="99"/>
      <c r="G72" s="99"/>
      <c r="H72" s="99"/>
      <c r="I72" s="99"/>
      <c r="J72" s="99"/>
    </row>
    <row r="73" spans="1:10">
      <c r="A73" s="315" t="s">
        <v>460</v>
      </c>
      <c r="B73" s="315"/>
      <c r="C73" s="315"/>
      <c r="D73" s="315" t="s">
        <v>79</v>
      </c>
      <c r="E73" s="99">
        <v>0</v>
      </c>
      <c r="F73" s="99">
        <v>0</v>
      </c>
      <c r="G73" s="99">
        <v>0</v>
      </c>
      <c r="H73" s="99">
        <v>0</v>
      </c>
      <c r="I73" s="99">
        <v>0</v>
      </c>
      <c r="J73" s="99">
        <v>0</v>
      </c>
    </row>
    <row r="74" spans="1:10" ht="13">
      <c r="A74" s="316" t="s">
        <v>143</v>
      </c>
      <c r="B74" s="316"/>
      <c r="C74" s="316"/>
      <c r="D74" s="317"/>
      <c r="E74" s="48"/>
      <c r="F74" s="48"/>
      <c r="G74" s="48"/>
      <c r="H74" s="48"/>
      <c r="I74" s="48"/>
      <c r="J74" s="48"/>
    </row>
    <row r="75" spans="1:10">
      <c r="A75" s="315" t="s">
        <v>144</v>
      </c>
      <c r="B75" s="315"/>
      <c r="C75" s="315"/>
      <c r="D75" s="315" t="s">
        <v>79</v>
      </c>
      <c r="E75" s="99">
        <v>0</v>
      </c>
      <c r="F75" s="99">
        <v>0</v>
      </c>
      <c r="G75" s="99">
        <v>0</v>
      </c>
      <c r="H75" s="99">
        <v>0</v>
      </c>
      <c r="I75" s="99">
        <v>0</v>
      </c>
      <c r="J75" s="99">
        <v>0</v>
      </c>
    </row>
    <row r="76" spans="1:10">
      <c r="A76" s="315" t="s">
        <v>145</v>
      </c>
      <c r="B76" s="315"/>
      <c r="C76" s="315"/>
      <c r="D76" s="315" t="s">
        <v>79</v>
      </c>
      <c r="E76" s="99">
        <v>0</v>
      </c>
      <c r="F76" s="99">
        <v>0</v>
      </c>
      <c r="G76" s="99">
        <v>0</v>
      </c>
      <c r="H76" s="99">
        <v>0</v>
      </c>
      <c r="I76" s="99">
        <v>0</v>
      </c>
      <c r="J76" s="99">
        <v>0</v>
      </c>
    </row>
    <row r="77" spans="1:10">
      <c r="A77" s="315" t="s">
        <v>146</v>
      </c>
      <c r="B77" s="315"/>
      <c r="C77" s="315"/>
      <c r="D77" s="315" t="s">
        <v>79</v>
      </c>
      <c r="E77" s="99">
        <v>0</v>
      </c>
      <c r="F77" s="99">
        <v>0</v>
      </c>
      <c r="G77" s="99">
        <v>0</v>
      </c>
      <c r="H77" s="99">
        <v>0</v>
      </c>
      <c r="I77" s="99">
        <v>0</v>
      </c>
      <c r="J77" s="99">
        <v>0</v>
      </c>
    </row>
    <row r="78" spans="1:10">
      <c r="A78" s="315" t="s">
        <v>461</v>
      </c>
      <c r="B78" s="315"/>
      <c r="C78" s="315"/>
      <c r="D78" s="315" t="s">
        <v>79</v>
      </c>
      <c r="E78" s="99">
        <v>0</v>
      </c>
      <c r="F78" s="99">
        <v>0</v>
      </c>
      <c r="G78" s="99">
        <v>0</v>
      </c>
      <c r="H78" s="99">
        <v>0</v>
      </c>
      <c r="I78" s="99">
        <v>0</v>
      </c>
      <c r="J78" s="99">
        <v>0</v>
      </c>
    </row>
    <row r="79" spans="1:10">
      <c r="A79" s="315" t="s">
        <v>462</v>
      </c>
      <c r="B79" s="315"/>
      <c r="C79" s="315"/>
      <c r="D79" s="315" t="s">
        <v>79</v>
      </c>
      <c r="E79" s="99">
        <v>0</v>
      </c>
      <c r="F79" s="99">
        <v>0</v>
      </c>
      <c r="G79" s="99">
        <v>0</v>
      </c>
      <c r="H79" s="99">
        <v>0</v>
      </c>
      <c r="I79" s="99">
        <v>0</v>
      </c>
      <c r="J79" s="99">
        <v>0</v>
      </c>
    </row>
    <row r="80" spans="1:10">
      <c r="A80" s="315" t="s">
        <v>463</v>
      </c>
      <c r="B80" s="315"/>
      <c r="C80" s="315"/>
      <c r="D80" s="315" t="s">
        <v>79</v>
      </c>
      <c r="E80" s="99">
        <v>0</v>
      </c>
      <c r="F80" s="99">
        <v>0</v>
      </c>
      <c r="G80" s="99">
        <v>0</v>
      </c>
      <c r="H80" s="99">
        <v>0</v>
      </c>
      <c r="I80" s="99">
        <v>0</v>
      </c>
      <c r="J80" s="99">
        <v>0</v>
      </c>
    </row>
    <row r="81" spans="1:10">
      <c r="A81" s="315" t="s">
        <v>464</v>
      </c>
      <c r="B81" s="315"/>
      <c r="C81" s="315"/>
      <c r="D81" s="315" t="s">
        <v>79</v>
      </c>
      <c r="E81" s="99">
        <v>0</v>
      </c>
      <c r="F81" s="99">
        <v>0</v>
      </c>
      <c r="G81" s="99">
        <v>0</v>
      </c>
      <c r="H81" s="99">
        <v>0</v>
      </c>
      <c r="I81" s="99">
        <v>0</v>
      </c>
      <c r="J81" s="99">
        <v>0</v>
      </c>
    </row>
    <row r="82" spans="1:10" ht="13">
      <c r="A82" s="316" t="s">
        <v>37</v>
      </c>
      <c r="B82" s="316"/>
      <c r="C82" s="316"/>
      <c r="D82" s="317"/>
      <c r="E82" s="48"/>
      <c r="F82" s="48"/>
      <c r="G82" s="48"/>
      <c r="H82" s="48"/>
      <c r="I82" s="48"/>
      <c r="J82" s="48"/>
    </row>
    <row r="83" spans="1:10">
      <c r="A83" s="315" t="s">
        <v>465</v>
      </c>
      <c r="B83" s="315"/>
      <c r="C83" s="315"/>
      <c r="D83" s="315" t="s">
        <v>88</v>
      </c>
      <c r="E83" s="99">
        <v>0</v>
      </c>
      <c r="F83" s="99">
        <v>0</v>
      </c>
      <c r="G83" s="99">
        <v>0</v>
      </c>
      <c r="H83" s="99">
        <v>0</v>
      </c>
      <c r="I83" s="99">
        <v>0</v>
      </c>
      <c r="J83" s="99">
        <v>0</v>
      </c>
    </row>
    <row r="84" spans="1:10">
      <c r="A84" s="315" t="s">
        <v>466</v>
      </c>
      <c r="B84" s="315"/>
      <c r="C84" s="315"/>
      <c r="D84" s="315" t="s">
        <v>79</v>
      </c>
      <c r="E84" s="99">
        <v>0</v>
      </c>
      <c r="F84" s="99">
        <v>0</v>
      </c>
      <c r="G84" s="99">
        <v>0</v>
      </c>
      <c r="H84" s="99">
        <v>0</v>
      </c>
      <c r="I84" s="99">
        <v>0</v>
      </c>
      <c r="J84" s="99">
        <v>0</v>
      </c>
    </row>
    <row r="85" spans="1:10">
      <c r="A85" s="315" t="s">
        <v>467</v>
      </c>
      <c r="B85" s="315"/>
      <c r="C85" s="315"/>
      <c r="D85" s="315" t="s">
        <v>79</v>
      </c>
      <c r="E85" s="99">
        <v>0</v>
      </c>
      <c r="F85" s="99">
        <v>0</v>
      </c>
      <c r="G85" s="99">
        <v>0</v>
      </c>
      <c r="H85" s="99">
        <v>0</v>
      </c>
      <c r="I85" s="99">
        <v>0</v>
      </c>
      <c r="J85" s="99">
        <v>0</v>
      </c>
    </row>
    <row r="86" spans="1:10">
      <c r="A86" s="315" t="s">
        <v>468</v>
      </c>
      <c r="B86" s="315"/>
      <c r="C86" s="315"/>
      <c r="D86" s="315" t="s">
        <v>88</v>
      </c>
      <c r="E86" s="99">
        <v>0</v>
      </c>
      <c r="F86" s="99">
        <v>0</v>
      </c>
      <c r="G86" s="99">
        <v>0</v>
      </c>
      <c r="H86" s="99">
        <v>0</v>
      </c>
      <c r="I86" s="99">
        <v>0</v>
      </c>
      <c r="J86" s="99">
        <v>0</v>
      </c>
    </row>
    <row r="87" spans="1:10">
      <c r="A87" s="315" t="s">
        <v>469</v>
      </c>
      <c r="B87" s="315"/>
      <c r="C87" s="315"/>
      <c r="D87" s="315" t="s">
        <v>79</v>
      </c>
      <c r="E87" s="99">
        <v>0</v>
      </c>
      <c r="F87" s="99">
        <v>0</v>
      </c>
      <c r="G87" s="99">
        <v>0</v>
      </c>
      <c r="H87" s="99">
        <v>0</v>
      </c>
      <c r="I87" s="99">
        <v>0</v>
      </c>
      <c r="J87" s="99">
        <v>0</v>
      </c>
    </row>
    <row r="88" spans="1:10">
      <c r="A88" s="315" t="s">
        <v>470</v>
      </c>
      <c r="B88" s="315"/>
      <c r="C88" s="315"/>
      <c r="D88" s="315" t="s">
        <v>79</v>
      </c>
      <c r="E88" s="99">
        <v>0</v>
      </c>
      <c r="F88" s="99">
        <v>0</v>
      </c>
      <c r="G88" s="99">
        <v>0</v>
      </c>
      <c r="H88" s="99">
        <v>0</v>
      </c>
      <c r="I88" s="99">
        <v>0</v>
      </c>
      <c r="J88" s="99">
        <v>0</v>
      </c>
    </row>
    <row r="89" spans="1:10">
      <c r="A89" s="315" t="s">
        <v>157</v>
      </c>
      <c r="B89" s="315"/>
      <c r="C89" s="315"/>
      <c r="D89" s="315" t="s">
        <v>79</v>
      </c>
      <c r="E89" s="99">
        <v>0</v>
      </c>
      <c r="F89" s="99">
        <v>0</v>
      </c>
      <c r="G89" s="99">
        <v>0</v>
      </c>
      <c r="H89" s="99">
        <v>0</v>
      </c>
      <c r="I89" s="99">
        <v>0</v>
      </c>
      <c r="J89" s="99">
        <v>0</v>
      </c>
    </row>
    <row r="90" spans="1:10" ht="13">
      <c r="A90" s="44" t="s">
        <v>158</v>
      </c>
      <c r="B90" s="44"/>
      <c r="C90" s="44"/>
      <c r="D90" s="48"/>
      <c r="E90" s="48"/>
      <c r="F90" s="48"/>
      <c r="G90" s="48"/>
      <c r="H90" s="48"/>
      <c r="I90" s="48"/>
      <c r="J90" s="48"/>
    </row>
    <row r="91" spans="1:10">
      <c r="A91" s="99">
        <v>0</v>
      </c>
      <c r="B91" s="99"/>
      <c r="C91" s="99"/>
      <c r="D91" s="99">
        <v>0</v>
      </c>
      <c r="E91" s="99">
        <v>0</v>
      </c>
      <c r="F91" s="99">
        <v>0</v>
      </c>
      <c r="G91" s="99">
        <v>0</v>
      </c>
      <c r="H91" s="99">
        <v>0</v>
      </c>
      <c r="I91" s="99">
        <v>0</v>
      </c>
      <c r="J91" s="99">
        <v>0</v>
      </c>
    </row>
    <row r="92" spans="1:10" ht="13">
      <c r="A92" s="44" t="s">
        <v>38</v>
      </c>
      <c r="B92" s="44"/>
      <c r="C92" s="44"/>
      <c r="D92" s="48"/>
      <c r="E92" s="48"/>
      <c r="F92" s="48"/>
      <c r="G92" s="48"/>
      <c r="H92" s="48"/>
      <c r="I92" s="48"/>
      <c r="J92" s="48"/>
    </row>
    <row r="93" spans="1:10">
      <c r="A93" s="47" t="s">
        <v>159</v>
      </c>
      <c r="B93" s="47"/>
      <c r="C93" s="47"/>
      <c r="D93" s="47" t="s">
        <v>88</v>
      </c>
      <c r="E93" s="99">
        <v>0</v>
      </c>
      <c r="F93" s="106"/>
      <c r="G93" s="106"/>
      <c r="H93" s="106"/>
      <c r="I93" s="99">
        <v>0</v>
      </c>
      <c r="J93" s="99">
        <v>0</v>
      </c>
    </row>
    <row r="94" spans="1:10">
      <c r="A94" s="47" t="s">
        <v>160</v>
      </c>
      <c r="B94" s="47"/>
      <c r="C94" s="47"/>
      <c r="D94" s="47" t="s">
        <v>88</v>
      </c>
      <c r="E94" s="99">
        <v>0</v>
      </c>
      <c r="F94" s="106"/>
      <c r="G94" s="106"/>
      <c r="H94" s="106"/>
      <c r="I94" s="99">
        <v>0</v>
      </c>
      <c r="J94" s="99">
        <v>0</v>
      </c>
    </row>
    <row r="95" spans="1:10">
      <c r="A95" s="48"/>
      <c r="B95" s="48"/>
      <c r="C95" s="48"/>
      <c r="D95" s="48"/>
      <c r="E95" s="48"/>
      <c r="F95" s="48"/>
      <c r="G95" s="106"/>
      <c r="H95" s="48"/>
      <c r="I95" s="48"/>
      <c r="J95" s="48"/>
    </row>
    <row r="96" spans="1:10" ht="13">
      <c r="A96" s="45" t="s">
        <v>161</v>
      </c>
      <c r="B96" s="45"/>
      <c r="C96" s="45"/>
      <c r="D96" s="99">
        <v>0</v>
      </c>
      <c r="E96" s="99">
        <v>0</v>
      </c>
      <c r="F96" s="99">
        <v>0</v>
      </c>
      <c r="G96" s="99">
        <v>0</v>
      </c>
      <c r="H96" s="99">
        <v>0</v>
      </c>
      <c r="I96" s="99">
        <v>0</v>
      </c>
      <c r="J96" s="48"/>
    </row>
    <row r="97" spans="1:10">
      <c r="A97" s="46"/>
      <c r="B97" s="46"/>
      <c r="C97" s="46"/>
      <c r="D97" s="46"/>
      <c r="E97" s="46"/>
      <c r="F97" s="99">
        <v>0</v>
      </c>
      <c r="G97" s="99">
        <v>0</v>
      </c>
      <c r="H97" s="99">
        <v>0</v>
      </c>
      <c r="I97" s="99">
        <v>0</v>
      </c>
      <c r="J97" s="99">
        <v>0</v>
      </c>
    </row>
    <row r="98" spans="1:10" ht="13" thickBot="1">
      <c r="A98" s="103" t="s">
        <v>471</v>
      </c>
      <c r="B98" s="88"/>
      <c r="C98" s="88"/>
      <c r="D98" s="99">
        <v>0</v>
      </c>
      <c r="E98" s="1021">
        <v>0</v>
      </c>
      <c r="F98" s="99">
        <v>0</v>
      </c>
      <c r="G98" s="99">
        <v>0</v>
      </c>
      <c r="H98" s="99">
        <v>0</v>
      </c>
      <c r="I98" s="99">
        <v>0</v>
      </c>
      <c r="J98" s="99">
        <v>0</v>
      </c>
    </row>
    <row r="99" spans="1:10" ht="13.5" thickBot="1">
      <c r="A99" s="698"/>
      <c r="B99" s="1018"/>
      <c r="C99" s="1018"/>
      <c r="D99" s="1018"/>
      <c r="E99" s="1018"/>
      <c r="F99" s="1506"/>
      <c r="G99" s="1506"/>
      <c r="H99" s="1506"/>
      <c r="I99" s="1507"/>
      <c r="J99" s="1507"/>
    </row>
    <row r="100" spans="1:10" ht="13">
      <c r="A100" s="239" t="s">
        <v>472</v>
      </c>
      <c r="B100" s="587"/>
      <c r="C100" s="1019"/>
      <c r="D100" s="1020"/>
      <c r="E100" s="1020"/>
      <c r="F100" s="240" t="s">
        <v>9</v>
      </c>
    </row>
    <row r="101" spans="1:10">
      <c r="A101" s="1021">
        <v>0</v>
      </c>
      <c r="B101" s="1021"/>
      <c r="C101" s="1021"/>
      <c r="D101" s="1021">
        <v>0</v>
      </c>
      <c r="E101" s="1021">
        <v>0</v>
      </c>
      <c r="F101" s="1021">
        <v>0</v>
      </c>
    </row>
    <row r="102" spans="1:10" ht="13" thickBot="1">
      <c r="A102" s="1022">
        <v>0</v>
      </c>
      <c r="B102" s="1022"/>
      <c r="C102" s="1022"/>
      <c r="D102" s="1022">
        <v>0</v>
      </c>
      <c r="E102" s="1022">
        <v>0</v>
      </c>
      <c r="F102" s="1022">
        <v>0</v>
      </c>
    </row>
    <row r="104" spans="1:10" ht="13" thickBot="1"/>
    <row r="105" spans="1:10" ht="15">
      <c r="A105" s="613"/>
      <c r="B105" s="624"/>
      <c r="C105" s="624"/>
      <c r="D105" s="1450" t="s">
        <v>473</v>
      </c>
      <c r="E105" s="1450"/>
      <c r="F105" s="1451"/>
    </row>
    <row r="106" spans="1:10" ht="13.5" thickBot="1">
      <c r="A106" s="614" t="s">
        <v>430</v>
      </c>
      <c r="B106" s="625"/>
      <c r="C106" s="625"/>
      <c r="D106" s="626" t="s">
        <v>7</v>
      </c>
      <c r="E106" s="616" t="s">
        <v>8</v>
      </c>
      <c r="F106" s="617" t="s">
        <v>9</v>
      </c>
    </row>
    <row r="107" spans="1:10" ht="15">
      <c r="A107" s="661" t="s">
        <v>474</v>
      </c>
      <c r="B107" s="666"/>
      <c r="C107" s="666"/>
      <c r="D107" s="956">
        <v>0</v>
      </c>
      <c r="E107" s="957">
        <v>0</v>
      </c>
      <c r="F107" s="933">
        <f>SUM(D107:E107)</f>
        <v>0</v>
      </c>
    </row>
    <row r="108" spans="1:10" ht="15">
      <c r="A108" s="662" t="s">
        <v>475</v>
      </c>
      <c r="B108" s="667"/>
      <c r="C108" s="667"/>
      <c r="D108" s="958">
        <v>0</v>
      </c>
      <c r="E108" s="932">
        <v>0</v>
      </c>
      <c r="F108" s="934">
        <f t="shared" ref="F108:F109" si="0">D108+E108</f>
        <v>0</v>
      </c>
    </row>
    <row r="109" spans="1:10" ht="15.5" thickBot="1">
      <c r="A109" s="668" t="s">
        <v>476</v>
      </c>
      <c r="B109" s="669"/>
      <c r="C109" s="669"/>
      <c r="D109" s="959">
        <v>0</v>
      </c>
      <c r="E109" s="960">
        <v>0</v>
      </c>
      <c r="F109" s="935">
        <f t="shared" si="0"/>
        <v>0</v>
      </c>
    </row>
    <row r="110" spans="1:10" ht="13" thickBot="1">
      <c r="A110" s="605"/>
      <c r="B110" s="606"/>
      <c r="C110" s="606"/>
      <c r="D110" s="961"/>
      <c r="E110" s="961"/>
      <c r="F110" s="962"/>
    </row>
    <row r="111" spans="1:10" ht="13.5" thickBot="1">
      <c r="A111" s="664" t="s">
        <v>477</v>
      </c>
      <c r="B111" s="665"/>
      <c r="C111" s="665"/>
      <c r="D111" s="963">
        <f>SUM(D107:D109)</f>
        <v>0</v>
      </c>
      <c r="E111" s="964">
        <f>SUM(E107:E109)</f>
        <v>0</v>
      </c>
      <c r="F111" s="965">
        <f>SUM(F107:F109)</f>
        <v>0</v>
      </c>
    </row>
    <row r="113" spans="1:10">
      <c r="A113" t="s">
        <v>478</v>
      </c>
    </row>
    <row r="114" spans="1:10">
      <c r="A114" t="s">
        <v>479</v>
      </c>
      <c r="D114" s="209"/>
      <c r="E114" s="209"/>
      <c r="F114" s="209"/>
      <c r="G114" s="209"/>
      <c r="H114" s="209"/>
      <c r="I114" s="209"/>
      <c r="J114" s="209"/>
    </row>
    <row r="115" spans="1:10">
      <c r="A115" t="s">
        <v>480</v>
      </c>
      <c r="D115" s="209"/>
      <c r="E115" s="209"/>
      <c r="F115" s="209"/>
      <c r="G115" s="209"/>
      <c r="H115" s="209"/>
      <c r="I115" s="209"/>
      <c r="J115" s="209"/>
    </row>
    <row r="116" spans="1:10">
      <c r="A116" t="s">
        <v>481</v>
      </c>
    </row>
    <row r="117" spans="1:10">
      <c r="A117" t="s">
        <v>482</v>
      </c>
    </row>
    <row r="118" spans="1:10">
      <c r="A118" t="s">
        <v>483</v>
      </c>
    </row>
    <row r="119" spans="1:10">
      <c r="A119" s="1411" t="s">
        <v>484</v>
      </c>
      <c r="B119" s="1411"/>
      <c r="C119" s="1411"/>
      <c r="D119" s="1411"/>
      <c r="E119" s="1411"/>
      <c r="F119" s="1411"/>
      <c r="G119" s="1411"/>
      <c r="H119" s="1411"/>
      <c r="I119" s="1411"/>
      <c r="J119" s="1411"/>
    </row>
    <row r="120" spans="1:10">
      <c r="A120" s="1442" t="s">
        <v>485</v>
      </c>
      <c r="B120" s="1442"/>
      <c r="C120" s="1442"/>
      <c r="D120" s="1442"/>
      <c r="E120" s="1442"/>
      <c r="F120" s="1442"/>
      <c r="G120" s="1442"/>
      <c r="H120" s="1442"/>
      <c r="I120" s="1442"/>
    </row>
    <row r="121" spans="1:10">
      <c r="A121" s="209" t="s">
        <v>189</v>
      </c>
      <c r="B121" s="209"/>
      <c r="C121" s="209"/>
    </row>
    <row r="123" spans="1:10" ht="12.75" customHeight="1"/>
    <row r="124" spans="1:10" ht="12.75" customHeight="1">
      <c r="A124" s="1442"/>
      <c r="B124" s="1442"/>
      <c r="C124" s="1442"/>
      <c r="D124" s="1442"/>
      <c r="E124" s="1442"/>
      <c r="F124" s="1442"/>
      <c r="G124" s="1442"/>
      <c r="H124" s="1442"/>
      <c r="I124" s="1442"/>
    </row>
    <row r="125" spans="1:10" ht="12.75" customHeight="1">
      <c r="A125" s="1442"/>
      <c r="B125" s="1442"/>
      <c r="C125" s="1442"/>
      <c r="D125" s="1442"/>
      <c r="E125" s="1442"/>
      <c r="F125" s="1442"/>
      <c r="G125" s="1442"/>
      <c r="H125" s="1442"/>
      <c r="I125" s="1442"/>
      <c r="J125" s="1442"/>
    </row>
    <row r="128" spans="1:10" ht="27" customHeight="1">
      <c r="A128" s="1505"/>
      <c r="B128" s="1505"/>
      <c r="C128" s="1505"/>
      <c r="D128" s="1505"/>
      <c r="E128" s="1505"/>
      <c r="F128" s="1505"/>
      <c r="G128" s="1505"/>
      <c r="H128" s="1505"/>
      <c r="I128" s="1505"/>
      <c r="J128" s="1505"/>
    </row>
    <row r="131" ht="12.75" customHeight="1"/>
  </sheetData>
  <sortState xmlns:xlrd2="http://schemas.microsoft.com/office/spreadsheetml/2017/richdata2" ref="A83:J89">
    <sortCondition ref="A83:A89"/>
  </sortState>
  <mergeCells count="13">
    <mergeCell ref="F99:H99"/>
    <mergeCell ref="I99:J99"/>
    <mergeCell ref="A1:J1"/>
    <mergeCell ref="A2:J2"/>
    <mergeCell ref="A3:J3"/>
    <mergeCell ref="D5:J5"/>
    <mergeCell ref="E6:J6"/>
    <mergeCell ref="D105:F105"/>
    <mergeCell ref="A128:J128"/>
    <mergeCell ref="A119:J119"/>
    <mergeCell ref="A120:I120"/>
    <mergeCell ref="A124:I124"/>
    <mergeCell ref="A125:J125"/>
  </mergeCells>
  <printOptions headings="1"/>
  <pageMargins left="0.7" right="0.7" top="0.75" bottom="0.75" header="0.3" footer="0.3"/>
  <pageSetup scale="44" orientation="portrait" r:id="rId1"/>
  <customProperties>
    <customPr name="_pios_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1:H88"/>
  <sheetViews>
    <sheetView tabSelected="1" view="pageBreakPreview" topLeftCell="A12" zoomScaleNormal="90" zoomScaleSheetLayoutView="100" workbookViewId="0">
      <selection activeCell="A20" sqref="A20:M20"/>
    </sheetView>
  </sheetViews>
  <sheetFormatPr defaultColWidth="8.54296875" defaultRowHeight="12.5"/>
  <cols>
    <col min="1" max="1" width="50" customWidth="1"/>
    <col min="2" max="2" width="58.1796875" customWidth="1"/>
    <col min="3" max="3" width="3" customWidth="1"/>
  </cols>
  <sheetData>
    <row r="1" spans="1:8" ht="33.75" customHeight="1">
      <c r="A1" s="1512" t="s">
        <v>486</v>
      </c>
      <c r="B1" s="1512"/>
    </row>
    <row r="2" spans="1:8" ht="15.5">
      <c r="A2" s="1410" t="s">
        <v>1</v>
      </c>
      <c r="B2" s="1432"/>
      <c r="C2" s="5"/>
      <c r="D2" s="5"/>
      <c r="E2" s="5"/>
      <c r="F2" s="5"/>
      <c r="G2" s="5"/>
      <c r="H2" s="5"/>
    </row>
    <row r="3" spans="1:8" ht="15.5">
      <c r="A3" s="1433" t="s">
        <v>1255</v>
      </c>
      <c r="B3" s="1432"/>
      <c r="C3" s="206"/>
      <c r="D3" s="206"/>
      <c r="E3" s="206"/>
      <c r="F3" s="206"/>
      <c r="G3" s="206"/>
      <c r="H3" s="206"/>
    </row>
    <row r="4" spans="1:8" ht="16" thickBot="1">
      <c r="A4" s="40"/>
      <c r="B4" s="5"/>
      <c r="C4" s="206"/>
      <c r="D4" s="206"/>
      <c r="E4" s="206"/>
      <c r="F4" s="206"/>
      <c r="G4" s="206"/>
      <c r="H4" s="206"/>
    </row>
    <row r="5" spans="1:8" ht="16" thickBot="1">
      <c r="A5" s="1439" t="s">
        <v>487</v>
      </c>
      <c r="B5" s="1441"/>
      <c r="C5" s="206"/>
      <c r="D5" s="206"/>
      <c r="E5" s="206"/>
      <c r="F5" s="206"/>
      <c r="G5" s="206"/>
      <c r="H5" s="206"/>
    </row>
    <row r="6" spans="1:8">
      <c r="A6" s="279" t="s">
        <v>488</v>
      </c>
      <c r="B6" s="280">
        <v>17093841.182000175</v>
      </c>
    </row>
    <row r="7" spans="1:8">
      <c r="A7" s="60" t="s">
        <v>489</v>
      </c>
      <c r="B7" s="280">
        <v>708020.04391999333</v>
      </c>
    </row>
    <row r="8" spans="1:8">
      <c r="A8" s="60" t="s">
        <v>490</v>
      </c>
      <c r="B8" s="280">
        <v>224252986.2370007</v>
      </c>
    </row>
    <row r="9" spans="1:8">
      <c r="A9" s="60" t="s">
        <v>491</v>
      </c>
      <c r="B9" s="280">
        <v>10241187.579295574</v>
      </c>
    </row>
    <row r="10" spans="1:8">
      <c r="A10" s="60" t="s">
        <v>492</v>
      </c>
      <c r="B10" s="329">
        <v>0.23569643547421862</v>
      </c>
    </row>
    <row r="11" spans="1:8">
      <c r="A11" s="60" t="s">
        <v>493</v>
      </c>
      <c r="B11" s="329">
        <v>1.8535311054825963</v>
      </c>
    </row>
    <row r="12" spans="1:8">
      <c r="A12" s="60" t="s">
        <v>494</v>
      </c>
      <c r="B12" s="329">
        <v>181.18367061976613</v>
      </c>
    </row>
    <row r="13" spans="1:8" ht="13" thickBot="1">
      <c r="A13" s="281" t="s">
        <v>495</v>
      </c>
      <c r="B13" s="529">
        <v>1823.0112064693931</v>
      </c>
      <c r="C13" s="154"/>
    </row>
    <row r="14" spans="1:8" ht="13.5" customHeight="1" thickBot="1"/>
    <row r="15" spans="1:8" ht="18" thickBot="1">
      <c r="A15" s="1513" t="s">
        <v>496</v>
      </c>
      <c r="B15" s="1514"/>
    </row>
    <row r="16" spans="1:8">
      <c r="A16" s="279" t="s">
        <v>488</v>
      </c>
      <c r="B16" s="1038">
        <v>2771920.5679999795</v>
      </c>
      <c r="C16" s="6"/>
    </row>
    <row r="17" spans="1:3">
      <c r="A17" s="60" t="s">
        <v>489</v>
      </c>
      <c r="B17" s="1038">
        <v>100204.09198000273</v>
      </c>
      <c r="C17" s="6"/>
    </row>
    <row r="18" spans="1:3">
      <c r="A18" s="60" t="s">
        <v>490</v>
      </c>
      <c r="B18" s="1038">
        <v>32907327.632999688</v>
      </c>
      <c r="C18" s="6"/>
    </row>
    <row r="19" spans="1:3">
      <c r="A19" s="60" t="s">
        <v>491</v>
      </c>
      <c r="B19" s="1038">
        <v>1017902.9280400251</v>
      </c>
    </row>
    <row r="20" spans="1:3">
      <c r="A20" s="60" t="s">
        <v>492</v>
      </c>
      <c r="B20" s="1276">
        <v>0.22923286788411026</v>
      </c>
    </row>
    <row r="21" spans="1:3">
      <c r="A21" s="60" t="s">
        <v>493</v>
      </c>
      <c r="B21" s="1276">
        <v>1.8309127332783519</v>
      </c>
    </row>
    <row r="22" spans="1:3">
      <c r="A22" s="60" t="s">
        <v>494</v>
      </c>
      <c r="B22" s="1276">
        <v>82.949782139624133</v>
      </c>
    </row>
    <row r="23" spans="1:3" ht="13" thickBot="1">
      <c r="A23" s="281" t="s">
        <v>495</v>
      </c>
      <c r="B23" s="1277">
        <v>750.26733597859277</v>
      </c>
    </row>
    <row r="24" spans="1:3" ht="13" thickBot="1">
      <c r="A24" s="180"/>
    </row>
    <row r="25" spans="1:3" ht="16" thickBot="1">
      <c r="A25" s="1439" t="s">
        <v>497</v>
      </c>
      <c r="B25" s="1441"/>
    </row>
    <row r="26" spans="1:3">
      <c r="A26" s="279" t="s">
        <v>488</v>
      </c>
      <c r="B26" s="280">
        <v>949048.37230199971</v>
      </c>
    </row>
    <row r="27" spans="1:3">
      <c r="A27" s="60" t="s">
        <v>489</v>
      </c>
      <c r="B27" s="280">
        <v>2726.924348999999</v>
      </c>
    </row>
    <row r="28" spans="1:3" ht="14.5">
      <c r="A28" s="60" t="s">
        <v>1261</v>
      </c>
      <c r="B28" s="280">
        <v>10795320.677755995</v>
      </c>
    </row>
    <row r="29" spans="1:3" ht="14.5">
      <c r="A29" s="60" t="s">
        <v>1262</v>
      </c>
      <c r="B29" s="280">
        <v>44824.991495000038</v>
      </c>
    </row>
    <row r="30" spans="1:3">
      <c r="A30" s="60" t="s">
        <v>492</v>
      </c>
      <c r="B30" s="1153">
        <v>0.37494117819725153</v>
      </c>
    </row>
    <row r="31" spans="1:3">
      <c r="A31" s="60" t="s">
        <v>493</v>
      </c>
      <c r="B31" s="1153">
        <v>2.3407990692637268</v>
      </c>
    </row>
    <row r="32" spans="1:3" ht="14.5">
      <c r="A32" s="60" t="s">
        <v>1263</v>
      </c>
      <c r="B32" s="1315">
        <v>5563.6460164201262</v>
      </c>
    </row>
    <row r="33" spans="1:3" ht="15" thickBot="1">
      <c r="A33" s="281" t="s">
        <v>1264</v>
      </c>
      <c r="B33" s="1316">
        <v>82141.6511262165</v>
      </c>
    </row>
    <row r="34" spans="1:3" ht="13" thickBot="1">
      <c r="B34" s="848"/>
    </row>
    <row r="35" spans="1:3" ht="18" thickBot="1">
      <c r="A35" s="1439" t="s">
        <v>498</v>
      </c>
      <c r="B35" s="1441"/>
    </row>
    <row r="36" spans="1:3">
      <c r="A36" s="279" t="s">
        <v>488</v>
      </c>
      <c r="B36" s="280">
        <v>14973.24787045948</v>
      </c>
    </row>
    <row r="37" spans="1:3">
      <c r="A37" s="60" t="s">
        <v>489</v>
      </c>
      <c r="B37" s="280">
        <v>936.22044786872493</v>
      </c>
    </row>
    <row r="38" spans="1:3">
      <c r="A38" s="60" t="s">
        <v>490</v>
      </c>
      <c r="B38" s="280">
        <v>342222.52305964509</v>
      </c>
    </row>
    <row r="39" spans="1:3">
      <c r="A39" s="60" t="s">
        <v>491</v>
      </c>
      <c r="B39" s="280">
        <v>13364.198838190809</v>
      </c>
    </row>
    <row r="40" spans="1:3">
      <c r="A40" s="60" t="s">
        <v>492</v>
      </c>
      <c r="B40" s="1040">
        <v>0.25359454488423583</v>
      </c>
    </row>
    <row r="41" spans="1:3">
      <c r="A41" s="60" t="s">
        <v>493</v>
      </c>
      <c r="B41" s="1040">
        <v>1.9161630954392868</v>
      </c>
    </row>
    <row r="42" spans="1:3">
      <c r="A42" s="60" t="s">
        <v>499</v>
      </c>
      <c r="B42" s="1040">
        <v>174.72140782967864</v>
      </c>
    </row>
    <row r="43" spans="1:3" ht="13" thickBot="1">
      <c r="A43" s="281" t="s">
        <v>500</v>
      </c>
      <c r="B43" s="1041">
        <v>1921.6823804544724</v>
      </c>
    </row>
    <row r="44" spans="1:3" ht="13" thickBot="1"/>
    <row r="45" spans="1:3" ht="18" thickBot="1">
      <c r="A45" s="1439" t="s">
        <v>501</v>
      </c>
      <c r="B45" s="1441"/>
    </row>
    <row r="46" spans="1:3">
      <c r="A46" s="279" t="s">
        <v>488</v>
      </c>
      <c r="B46" s="280">
        <v>13275.773098790516</v>
      </c>
      <c r="C46" s="93"/>
    </row>
    <row r="47" spans="1:3">
      <c r="A47" s="60" t="s">
        <v>489</v>
      </c>
      <c r="B47" s="280">
        <v>23507.714338408183</v>
      </c>
      <c r="C47" s="6"/>
    </row>
    <row r="48" spans="1:3">
      <c r="A48" s="60" t="s">
        <v>490</v>
      </c>
      <c r="B48" s="280">
        <v>742109.06222252536</v>
      </c>
    </row>
    <row r="49" spans="1:2">
      <c r="A49" s="60" t="s">
        <v>491</v>
      </c>
      <c r="B49" s="280">
        <v>339122.78323306754</v>
      </c>
    </row>
    <row r="50" spans="1:2">
      <c r="A50" s="60" t="s">
        <v>492</v>
      </c>
      <c r="B50" s="1040">
        <v>0.23008695165431534</v>
      </c>
    </row>
    <row r="51" spans="1:2">
      <c r="A51" s="60" t="s">
        <v>493</v>
      </c>
      <c r="B51" s="1040">
        <v>1.8339014828100604</v>
      </c>
    </row>
    <row r="52" spans="1:2">
      <c r="A52" s="60" t="s">
        <v>499</v>
      </c>
      <c r="B52" s="1040">
        <v>273.16813222388856</v>
      </c>
    </row>
    <row r="53" spans="1:2" ht="13" thickBot="1">
      <c r="A53" s="281" t="s">
        <v>500</v>
      </c>
      <c r="B53" s="1041">
        <v>3384.5209643323933</v>
      </c>
    </row>
    <row r="54" spans="1:2" ht="13" thickBot="1">
      <c r="B54" s="17"/>
    </row>
    <row r="55" spans="1:2" ht="16" thickBot="1">
      <c r="A55" s="1439" t="s">
        <v>502</v>
      </c>
      <c r="B55" s="1441"/>
    </row>
    <row r="56" spans="1:2">
      <c r="A56" s="279" t="s">
        <v>488</v>
      </c>
      <c r="B56" s="280">
        <v>0</v>
      </c>
    </row>
    <row r="57" spans="1:2">
      <c r="A57" s="60" t="s">
        <v>489</v>
      </c>
      <c r="B57" s="280">
        <v>0</v>
      </c>
    </row>
    <row r="58" spans="1:2">
      <c r="A58" s="60" t="s">
        <v>490</v>
      </c>
      <c r="B58" s="280">
        <v>0</v>
      </c>
    </row>
    <row r="59" spans="1:2">
      <c r="A59" s="60" t="s">
        <v>491</v>
      </c>
      <c r="B59" s="280">
        <v>0</v>
      </c>
    </row>
    <row r="60" spans="1:2">
      <c r="A60" s="60" t="s">
        <v>492</v>
      </c>
      <c r="B60" s="108">
        <v>0</v>
      </c>
    </row>
    <row r="61" spans="1:2">
      <c r="A61" s="60" t="s">
        <v>493</v>
      </c>
      <c r="B61" s="108">
        <v>0</v>
      </c>
    </row>
    <row r="62" spans="1:2">
      <c r="A62" s="60" t="s">
        <v>503</v>
      </c>
      <c r="B62" s="108">
        <v>0</v>
      </c>
    </row>
    <row r="63" spans="1:2" ht="13" thickBot="1">
      <c r="A63" s="281" t="s">
        <v>504</v>
      </c>
      <c r="B63" s="109">
        <v>0</v>
      </c>
    </row>
    <row r="64" spans="1:2" ht="13" thickBot="1">
      <c r="B64" s="17"/>
    </row>
    <row r="65" spans="1:3" ht="16" thickBot="1">
      <c r="A65" s="1439" t="s">
        <v>505</v>
      </c>
      <c r="B65" s="1441"/>
    </row>
    <row r="66" spans="1:3">
      <c r="A66" s="279" t="s">
        <v>488</v>
      </c>
      <c r="B66" s="280">
        <v>0</v>
      </c>
    </row>
    <row r="67" spans="1:3">
      <c r="A67" s="60" t="s">
        <v>489</v>
      </c>
      <c r="B67" s="280">
        <v>0</v>
      </c>
    </row>
    <row r="68" spans="1:3">
      <c r="A68" s="60" t="s">
        <v>490</v>
      </c>
      <c r="B68" s="280">
        <v>0</v>
      </c>
    </row>
    <row r="69" spans="1:3">
      <c r="A69" s="60" t="s">
        <v>491</v>
      </c>
      <c r="B69" s="280">
        <v>0</v>
      </c>
    </row>
    <row r="70" spans="1:3">
      <c r="A70" s="60" t="s">
        <v>492</v>
      </c>
      <c r="B70" s="108">
        <v>0</v>
      </c>
    </row>
    <row r="71" spans="1:3">
      <c r="A71" s="60" t="s">
        <v>493</v>
      </c>
      <c r="B71" s="108">
        <v>0</v>
      </c>
    </row>
    <row r="72" spans="1:3">
      <c r="A72" s="60" t="s">
        <v>503</v>
      </c>
      <c r="B72" s="108">
        <v>0</v>
      </c>
    </row>
    <row r="73" spans="1:3" ht="13" thickBot="1">
      <c r="A73" s="281" t="s">
        <v>504</v>
      </c>
      <c r="B73" s="109">
        <v>0</v>
      </c>
    </row>
    <row r="74" spans="1:3" ht="13" thickBot="1">
      <c r="B74" s="17"/>
    </row>
    <row r="75" spans="1:3" ht="18.75" customHeight="1" thickBot="1">
      <c r="A75" s="1439" t="s">
        <v>1260</v>
      </c>
      <c r="B75" s="1441"/>
    </row>
    <row r="76" spans="1:3">
      <c r="A76" s="279" t="s">
        <v>488</v>
      </c>
      <c r="B76" s="280">
        <f>SUM(B6,B16,B26,B36,B46)</f>
        <v>20843059.143271405</v>
      </c>
    </row>
    <row r="77" spans="1:3" ht="16.5" customHeight="1">
      <c r="A77" s="60" t="s">
        <v>489</v>
      </c>
      <c r="B77" s="280">
        <f>SUM(B7,B17,B27,B37,B47)</f>
        <v>835394.99503527291</v>
      </c>
    </row>
    <row r="78" spans="1:3" ht="15" customHeight="1">
      <c r="A78" s="60" t="s">
        <v>490</v>
      </c>
      <c r="B78" s="280">
        <f>SUM(B8,B18,B28,B38,B48)</f>
        <v>269039966.13303852</v>
      </c>
      <c r="C78" s="6"/>
    </row>
    <row r="79" spans="1:3">
      <c r="A79" s="60" t="s">
        <v>491</v>
      </c>
      <c r="B79" s="280">
        <f>SUM(B9,B19,B29,B39,B49)</f>
        <v>11656402.480901858</v>
      </c>
    </row>
    <row r="80" spans="1:3">
      <c r="A80" s="60" t="s">
        <v>492</v>
      </c>
      <c r="B80" s="1042">
        <v>0.23421602699784472</v>
      </c>
    </row>
    <row r="81" spans="1:3">
      <c r="A81" s="60" t="s">
        <v>493</v>
      </c>
      <c r="B81" s="1042">
        <v>1.8483506181640776</v>
      </c>
    </row>
    <row r="82" spans="1:3">
      <c r="A82" s="60" t="s">
        <v>506</v>
      </c>
      <c r="B82" s="1040">
        <v>162.29842039003742</v>
      </c>
      <c r="C82" s="848"/>
    </row>
    <row r="83" spans="1:3" ht="13" thickBot="1">
      <c r="A83" s="281" t="s">
        <v>504</v>
      </c>
      <c r="B83" s="1041">
        <v>1609.3478652531201</v>
      </c>
      <c r="C83" s="848"/>
    </row>
    <row r="84" spans="1:3">
      <c r="B84" s="1043"/>
      <c r="C84" s="848"/>
    </row>
    <row r="85" spans="1:3" ht="25.5" customHeight="1">
      <c r="A85" s="1442" t="s">
        <v>507</v>
      </c>
      <c r="B85" s="1442"/>
    </row>
    <row r="86" spans="1:3" ht="29.5" customHeight="1">
      <c r="A86" s="1487" t="s">
        <v>508</v>
      </c>
      <c r="B86" s="1487"/>
    </row>
    <row r="87" spans="1:3" ht="24.75" customHeight="1">
      <c r="A87" s="1430" t="s">
        <v>1259</v>
      </c>
      <c r="B87" s="1430"/>
    </row>
    <row r="88" spans="1:3" ht="25.5" customHeight="1">
      <c r="A88" s="1430" t="s">
        <v>189</v>
      </c>
      <c r="B88" s="1430"/>
    </row>
  </sheetData>
  <mergeCells count="15">
    <mergeCell ref="A1:B1"/>
    <mergeCell ref="A3:B3"/>
    <mergeCell ref="A2:B2"/>
    <mergeCell ref="A35:B35"/>
    <mergeCell ref="A25:B25"/>
    <mergeCell ref="A5:B5"/>
    <mergeCell ref="A15:B15"/>
    <mergeCell ref="A88:B88"/>
    <mergeCell ref="A75:B75"/>
    <mergeCell ref="A45:B45"/>
    <mergeCell ref="A55:B55"/>
    <mergeCell ref="A65:B65"/>
    <mergeCell ref="A86:B86"/>
    <mergeCell ref="A85:B85"/>
    <mergeCell ref="A87:B87"/>
  </mergeCells>
  <printOptions headings="1"/>
  <pageMargins left="0.7" right="0.7" top="0.75" bottom="0.75" header="0.3" footer="0.3"/>
  <pageSetup scale="54" orientation="portrait" r:id="rId1"/>
  <customProperties>
    <customPr name="_pios_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b06c99b3-cd83-43e5-b4c1-d62f316c1e37" ContentTypeId="0x0101" PreviousValue="false"/>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54ADE3642ED8C45BC4960F99B2D0B5B" ma:contentTypeVersion="27" ma:contentTypeDescription="Create a new document." ma:contentTypeScope="" ma:versionID="9f120e0b2894e0ad838fcb4d02bfc0c7">
  <xsd:schema xmlns:xsd="http://www.w3.org/2001/XMLSchema" xmlns:xs="http://www.w3.org/2001/XMLSchema" xmlns:p="http://schemas.microsoft.com/office/2006/metadata/properties" xmlns:ns2="97e57212-3e02-407f-8b2d-05f7d7f19b15" xmlns:ns3="d14d3c56-9ae9-4a7b-96bb-d773f7895411" xmlns:ns4="e88bc686-2a5a-4a8c-98ae-cb9429efaf58" targetNamespace="http://schemas.microsoft.com/office/2006/metadata/properties" ma:root="true" ma:fieldsID="cb341d0fbe265952bcd37cd5bdf8e306" ns2:_="" ns3:_="" ns4:_="">
    <xsd:import namespace="97e57212-3e02-407f-8b2d-05f7d7f19b15"/>
    <xsd:import namespace="d14d3c56-9ae9-4a7b-96bb-d773f7895411"/>
    <xsd:import namespace="e88bc686-2a5a-4a8c-98ae-cb9429efaf58"/>
    <xsd:element name="properties">
      <xsd:complexType>
        <xsd:sequence>
          <xsd:element name="documentManagement">
            <xsd:complexType>
              <xsd:all>
                <xsd:element ref="ns2:pgeRetentionTriggerDate" minOccurs="0"/>
                <xsd:element ref="ns2:mca9ac2a47d44219b4ff213ace4480ec" minOccurs="0"/>
                <xsd:element ref="ns2:TaxCatchAll" minOccurs="0"/>
                <xsd:element ref="ns2:TaxCatchAllLabel" minOccurs="0"/>
                <xsd:element ref="ns3:MediaServiceMetadata" minOccurs="0"/>
                <xsd:element ref="ns3:MediaServiceFastMetadata" minOccurs="0"/>
                <xsd:element ref="ns4:SharedWithUsers" minOccurs="0"/>
                <xsd:element ref="ns4:SharedWithDetails" minOccurs="0"/>
                <xsd:element ref="ns3:MediaServiceDateTaken" minOccurs="0"/>
                <xsd:element ref="ns3:MediaLengthInSeconds" minOccurs="0"/>
                <xsd:element ref="ns3:MediaServiceAutoKeyPoints" minOccurs="0"/>
                <xsd:element ref="ns3:MediaServiceKeyPoints" minOccurs="0"/>
                <xsd:element ref="ns3:lcf76f155ced4ddcb4097134ff3c332f" minOccurs="0"/>
                <xsd:element ref="ns3:MediaServiceOCR" minOccurs="0"/>
                <xsd:element ref="ns3:MediaServiceGenerationTime" minOccurs="0"/>
                <xsd:element ref="ns3:MediaServiceEventHashCode" minOccurs="0"/>
                <xsd:element ref="ns3:MediaServiceSearchProperties" minOccurs="0"/>
                <xsd:element ref="ns3:MediaServiceLocation"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e57212-3e02-407f-8b2d-05f7d7f19b15" elementFormDefault="qualified">
    <xsd:import namespace="http://schemas.microsoft.com/office/2006/documentManagement/types"/>
    <xsd:import namespace="http://schemas.microsoft.com/office/infopath/2007/PartnerControls"/>
    <xsd:element name="pgeRetentionTriggerDate" ma:index="3" nillable="true" ma:displayName="PGE Event Trigger Date" ma:description="This is a date field it will be populated when an event has occurred that will trigger retention" ma:format="DateOnly" ma:internalName="pgeRetentionTriggerDate">
      <xsd:simpleType>
        <xsd:restriction base="dms:DateTime"/>
      </xsd:simpleType>
    </xsd:element>
    <xsd:element name="mca9ac2a47d44219b4ff213ace4480ec" ma:index="8" nillable="true" ma:taxonomy="true" ma:internalName="mca9ac2a47d44219b4ff213ace4480ec" ma:taxonomyFieldName="pgeRecordCategory" ma:displayName="PGE Schedule Title" ma:fieldId="{6ca9ac2a-47d4-4219-b4ff-213ace4480ec}" ma:sspId="b06c99b3-cd83-43e5-b4c1-d62f316c1e37" ma:termSetId="adcc1c58-aad5-4d6c-b2f3-f9d1112c68e9"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855729ee-09ea-4683-9021-30fabac2bab5}" ma:internalName="TaxCatchAll" ma:showField="CatchAllData" ma:web="e88bc686-2a5a-4a8c-98ae-cb9429efaf58">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855729ee-09ea-4683-9021-30fabac2bab5}" ma:internalName="TaxCatchAllLabel" ma:readOnly="true" ma:showField="CatchAllDataLabel" ma:web="e88bc686-2a5a-4a8c-98ae-cb9429efaf5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14d3c56-9ae9-4a7b-96bb-d773f7895411"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b06c99b3-cd83-43e5-b4c1-d62f316c1e37"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Location" ma:index="27" nillable="true" ma:displayName="Location" ma:indexed="true" ma:internalName="MediaServiceLocation" ma:readOnly="true">
      <xsd:simpleType>
        <xsd:restriction base="dms:Text"/>
      </xsd:simpleType>
    </xsd:element>
    <xsd:element name="MediaServiceObjectDetectorVersions" ma:index="28"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88bc686-2a5a-4a8c-98ae-cb9429efaf58"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geRetentionTriggerDate xmlns="97e57212-3e02-407f-8b2d-05f7d7f19b15" xsi:nil="true"/>
    <mca9ac2a47d44219b4ff213ace4480ec xmlns="97e57212-3e02-407f-8b2d-05f7d7f19b15">
      <Terms xmlns="http://schemas.microsoft.com/office/infopath/2007/PartnerControls"/>
    </mca9ac2a47d44219b4ff213ace4480ec>
    <TaxCatchAll xmlns="97e57212-3e02-407f-8b2d-05f7d7f19b15" xsi:nil="true"/>
    <lcf76f155ced4ddcb4097134ff3c332f xmlns="d14d3c56-9ae9-4a7b-96bb-d773f789541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5F871A5-DBA7-463A-B713-D0DE835E0E74}">
  <ds:schemaRefs>
    <ds:schemaRef ds:uri="Microsoft.SharePoint.Taxonomy.ContentTypeSync"/>
  </ds:schemaRefs>
</ds:datastoreItem>
</file>

<file path=customXml/itemProps2.xml><?xml version="1.0" encoding="utf-8"?>
<ds:datastoreItem xmlns:ds="http://schemas.openxmlformats.org/officeDocument/2006/customXml" ds:itemID="{5777EAAE-BFB8-4910-8C1C-D335FCAE990C}">
  <ds:schemaRefs>
    <ds:schemaRef ds:uri="http://schemas.microsoft.com/sharepoint/v3/contenttype/forms"/>
  </ds:schemaRefs>
</ds:datastoreItem>
</file>

<file path=customXml/itemProps3.xml><?xml version="1.0" encoding="utf-8"?>
<ds:datastoreItem xmlns:ds="http://schemas.openxmlformats.org/officeDocument/2006/customXml" ds:itemID="{317D1EE7-7E03-47E1-851D-F7E4AD84B1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e57212-3e02-407f-8b2d-05f7d7f19b15"/>
    <ds:schemaRef ds:uri="d14d3c56-9ae9-4a7b-96bb-d773f7895411"/>
    <ds:schemaRef ds:uri="e88bc686-2a5a-4a8c-98ae-cb9429efaf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3540C34-B68F-4BD1-AD6F-E521573F6D81}">
  <ds:schemaRefs>
    <ds:schemaRef ds:uri="http://schemas.openxmlformats.org/package/2006/metadata/core-properties"/>
    <ds:schemaRef ds:uri="http://purl.org/dc/elements/1.1/"/>
    <ds:schemaRef ds:uri="http://schemas.microsoft.com/office/2006/metadata/properties"/>
    <ds:schemaRef ds:uri="d14d3c56-9ae9-4a7b-96bb-d773f7895411"/>
    <ds:schemaRef ds:uri="http://schemas.microsoft.com/office/2006/documentManagement/types"/>
    <ds:schemaRef ds:uri="http://purl.org/dc/terms/"/>
    <ds:schemaRef ds:uri="http://purl.org/dc/dcmitype/"/>
    <ds:schemaRef ds:uri="http://schemas.microsoft.com/office/infopath/2007/PartnerControls"/>
    <ds:schemaRef ds:uri="e88bc686-2a5a-4a8c-98ae-cb9429efaf58"/>
    <ds:schemaRef ds:uri="97e57212-3e02-407f-8b2d-05f7d7f19b15"/>
    <ds:schemaRef ds:uri="http://www.w3.org/XML/1998/namespace"/>
  </ds:schemaRefs>
</ds:datastoreItem>
</file>

<file path=docMetadata/LabelInfo.xml><?xml version="1.0" encoding="utf-8"?>
<clbl:labelList xmlns:clbl="http://schemas.microsoft.com/office/2020/mipLabelMetadata">
  <clbl:label id="{af2578ee-155b-4d7a-af96-95fe7c4d21be}" enabled="1" method="Privileged" siteId="{44ae661a-ece6-41aa-bc96-7c2c85a0894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29</vt:i4>
      </vt:variant>
    </vt:vector>
  </HeadingPairs>
  <TitlesOfParts>
    <vt:vector size="59" baseType="lpstr">
      <vt:lpstr>ESA Summary</vt:lpstr>
      <vt:lpstr>ESA Table 1</vt:lpstr>
      <vt:lpstr>ESA Table 2 - MAIN</vt:lpstr>
      <vt:lpstr>ESA Table 2A - MFWB</vt:lpstr>
      <vt:lpstr>ESA Table 2B - PP-PD</vt:lpstr>
      <vt:lpstr>ESA Table 2C - BE</vt:lpstr>
      <vt:lpstr>ESA Table 2D - CEH</vt:lpstr>
      <vt:lpstr>ESA Table 2E - CSD</vt:lpstr>
      <vt:lpstr>ESA Table 3A_3H</vt:lpstr>
      <vt:lpstr>ESA Table 4A-E</vt:lpstr>
      <vt:lpstr>ESA Table 5A_5F</vt:lpstr>
      <vt:lpstr>ESA Table 6</vt:lpstr>
      <vt:lpstr>ESA Table 7</vt:lpstr>
      <vt:lpstr>ESA Table 8</vt:lpstr>
      <vt:lpstr>ESA Table 9</vt:lpstr>
      <vt:lpstr>CARE Table 1</vt:lpstr>
      <vt:lpstr>CARE Table 2</vt:lpstr>
      <vt:lpstr>CARE Table 3A _3B</vt:lpstr>
      <vt:lpstr>CARE Table 4</vt:lpstr>
      <vt:lpstr>CARE Table 5</vt:lpstr>
      <vt:lpstr>CARE Table 6</vt:lpstr>
      <vt:lpstr>CARE Table 7</vt:lpstr>
      <vt:lpstr>CARE Table 8</vt:lpstr>
      <vt:lpstr>CARE Table 8A</vt:lpstr>
      <vt:lpstr>FERA Table 1</vt:lpstr>
      <vt:lpstr>FERA Table 2</vt:lpstr>
      <vt:lpstr>FERA Table 3A _3B</vt:lpstr>
      <vt:lpstr>FERA Table 4</vt:lpstr>
      <vt:lpstr>FERA Table 5</vt:lpstr>
      <vt:lpstr>FERA Table 6</vt:lpstr>
      <vt:lpstr>'ESA Table 7'!_Hlk103191443</vt:lpstr>
      <vt:lpstr>'CARE Table 1'!Print_Area</vt:lpstr>
      <vt:lpstr>'CARE Table 2'!Print_Area</vt:lpstr>
      <vt:lpstr>'CARE Table 3A _3B'!Print_Area</vt:lpstr>
      <vt:lpstr>'CARE Table 4'!Print_Area</vt:lpstr>
      <vt:lpstr>'CARE Table 5'!Print_Area</vt:lpstr>
      <vt:lpstr>'CARE Table 6'!Print_Area</vt:lpstr>
      <vt:lpstr>'CARE Table 7'!Print_Area</vt:lpstr>
      <vt:lpstr>'CARE Table 8'!Print_Area</vt:lpstr>
      <vt:lpstr>'CARE Table 8A'!Print_Area</vt:lpstr>
      <vt:lpstr>'ESA Summary'!Print_Area</vt:lpstr>
      <vt:lpstr>'ESA Table 1'!Print_Area</vt:lpstr>
      <vt:lpstr>'ESA Table 2A - MFWB'!Print_Area</vt:lpstr>
      <vt:lpstr>'ESA Table 2B - PP-PD'!Print_Area</vt:lpstr>
      <vt:lpstr>'ESA Table 2C - BE'!Print_Area</vt:lpstr>
      <vt:lpstr>'ESA Table 2D - CEH'!Print_Area</vt:lpstr>
      <vt:lpstr>'ESA Table 2E - CSD'!Print_Area</vt:lpstr>
      <vt:lpstr>'ESA Table 3A_3H'!Print_Area</vt:lpstr>
      <vt:lpstr>'ESA Table 4A-E'!Print_Area</vt:lpstr>
      <vt:lpstr>'ESA Table 5A_5F'!Print_Area</vt:lpstr>
      <vt:lpstr>'ESA Table 6'!Print_Area</vt:lpstr>
      <vt:lpstr>'ESA Table 7'!Print_Area</vt:lpstr>
      <vt:lpstr>'ESA Table 8'!Print_Area</vt:lpstr>
      <vt:lpstr>'FERA Table 1'!Print_Area</vt:lpstr>
      <vt:lpstr>'FERA Table 2'!Print_Area</vt:lpstr>
      <vt:lpstr>'FERA Table 3A _3B'!Print_Area</vt:lpstr>
      <vt:lpstr>'FERA Table 4'!Print_Area</vt:lpstr>
      <vt:lpstr>'FERA Table 5'!Print_Area</vt:lpstr>
      <vt:lpstr>'FERA Table 6'!Print_Area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Salazar, Alan O</dc:creator>
  <cp:keywords/>
  <dc:description/>
  <cp:lastModifiedBy>Atoria, Mike</cp:lastModifiedBy>
  <cp:revision/>
  <dcterms:created xsi:type="dcterms:W3CDTF">2021-01-04T18:24:22Z</dcterms:created>
  <dcterms:modified xsi:type="dcterms:W3CDTF">2026-08-20T22:03:26Z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0x010100B54ADE3642ED8C45BC4960F99B2D0B5B</vt:lpwstr>
  </property>
  <property fmtid="{D5CDD505-2E9C-101B-9397-08002B2CF9AE}" pid="3" name="_dlc_DocIdItemGuid">
    <vt:lpwstr>cb7bc7da-28d7-4027-8ee0-0955d0bb5f1f</vt:lpwstr>
  </property>
  <property fmtid="{D5CDD505-2E9C-101B-9397-08002B2CF9AE}" pid="4" name="CofWorkbookId">
    <vt:lpwstr>22caf698-c046-46e1-8b3c-14493a64db1c</vt:lpwstr>
  </property>
  <property fmtid="{D5CDD505-2E9C-101B-9397-08002B2CF9AE}" pid="5" name="SV_QUERY_LIST_4F35BF76-6C0D-4D9B-82B2-816C12CF3733">
    <vt:lpwstr>empty_477D106A-C0D6-4607-AEBD-E2C9D60EA279</vt:lpwstr>
  </property>
  <property fmtid="{D5CDD505-2E9C-101B-9397-08002B2CF9AE}" pid="6" name="Order">
    <vt:r8>1863000</vt:r8>
  </property>
  <property fmtid="{D5CDD505-2E9C-101B-9397-08002B2CF9AE}" pid="7" name="pgeRecordCategory">
    <vt:lpwstr/>
  </property>
  <property fmtid="{D5CDD505-2E9C-101B-9397-08002B2CF9AE}" pid="8" name="MediaServiceImageTags">
    <vt:lpwstr/>
  </property>
  <property fmtid="{D5CDD505-2E9C-101B-9397-08002B2CF9AE}" pid="9" name="MSIP_Label_af2578ee-155b-4d7a-af96-95fe7c4d21be_Enabled">
    <vt:lpwstr>true</vt:lpwstr>
  </property>
  <property fmtid="{D5CDD505-2E9C-101B-9397-08002B2CF9AE}" pid="10" name="MSIP_Label_af2578ee-155b-4d7a-af96-95fe7c4d21be_SetDate">
    <vt:lpwstr>2022-12-05T08:30:48Z</vt:lpwstr>
  </property>
  <property fmtid="{D5CDD505-2E9C-101B-9397-08002B2CF9AE}" pid="11" name="MSIP_Label_af2578ee-155b-4d7a-af96-95fe7c4d21be_Method">
    <vt:lpwstr>Privileged</vt:lpwstr>
  </property>
  <property fmtid="{D5CDD505-2E9C-101B-9397-08002B2CF9AE}" pid="12" name="MSIP_Label_af2578ee-155b-4d7a-af96-95fe7c4d21be_Name">
    <vt:lpwstr>Public</vt:lpwstr>
  </property>
  <property fmtid="{D5CDD505-2E9C-101B-9397-08002B2CF9AE}" pid="13" name="MSIP_Label_af2578ee-155b-4d7a-af96-95fe7c4d21be_SiteId">
    <vt:lpwstr>44ae661a-ece6-41aa-bc96-7c2c85a08941</vt:lpwstr>
  </property>
  <property fmtid="{D5CDD505-2E9C-101B-9397-08002B2CF9AE}" pid="14" name="MSIP_Label_af2578ee-155b-4d7a-af96-95fe7c4d21be_ActionId">
    <vt:lpwstr>c067748b-c900-4aeb-b3e0-f153c2e5e3bd</vt:lpwstr>
  </property>
  <property fmtid="{D5CDD505-2E9C-101B-9397-08002B2CF9AE}" pid="15" name="MSIP_Label_af2578ee-155b-4d7a-af96-95fe7c4d21be_ContentBits">
    <vt:lpwstr>3</vt:lpwstr>
  </property>
</Properties>
</file>